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78159\Downloads\"/>
    </mc:Choice>
  </mc:AlternateContent>
  <xr:revisionPtr revIDLastSave="0" documentId="13_ncr:1_{9D41C41A-7D99-4C0A-9F11-8C25724D818A}" xr6:coauthVersionLast="47" xr6:coauthVersionMax="47" xr10:uidLastSave="{00000000-0000-0000-0000-000000000000}"/>
  <bookViews>
    <workbookView xWindow="38290" yWindow="-110" windowWidth="38620" windowHeight="21100" firstSheet="1" activeTab="1" xr2:uid="{00000000-000D-0000-FFFF-FFFF00000000}"/>
  </bookViews>
  <sheets>
    <sheet name="Pivot" sheetId="4" state="hidden" r:id="rId1"/>
    <sheet name="WSheet" sheetId="5" r:id="rId2"/>
    <sheet name="MB52 2001" sheetId="13" state="hidden" r:id="rId3"/>
    <sheet name="MB52 1001" sheetId="12" state="hidden" r:id="rId4"/>
    <sheet name="MB52 in transit" sheetId="14" state="hidden" r:id="rId5"/>
    <sheet name="mm60" sheetId="6" state="hidden" r:id="rId6"/>
    <sheet name="Transit" sheetId="9" state="hidden" r:id="rId7"/>
    <sheet name="MB51" sheetId="2" state="hidden" r:id="rId8"/>
  </sheets>
  <definedNames>
    <definedName name="_xlnm._FilterDatabase" localSheetId="7" hidden="1">'MB51'!$A$1:$U$1780</definedName>
    <definedName name="_xlnm._FilterDatabase" localSheetId="5" hidden="1">'mm60'!$A$1:$Q$340</definedName>
    <definedName name="_xlnm._FilterDatabase" localSheetId="1" hidden="1">WSheet!$A$1:$P$1</definedName>
  </definedNames>
  <calcPr calcId="191029"/>
  <pivotCaches>
    <pivotCache cacheId="4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86" i="5" l="1"/>
  <c r="V686" i="5"/>
  <c r="V3" i="5"/>
  <c r="W3" i="5"/>
  <c r="V4" i="5"/>
  <c r="W4" i="5"/>
  <c r="V5" i="5"/>
  <c r="W5" i="5"/>
  <c r="V6" i="5"/>
  <c r="W6" i="5"/>
  <c r="V7" i="5"/>
  <c r="W7" i="5"/>
  <c r="V8" i="5"/>
  <c r="W8" i="5"/>
  <c r="V9" i="5"/>
  <c r="W9" i="5"/>
  <c r="V10" i="5"/>
  <c r="W10" i="5"/>
  <c r="V11" i="5"/>
  <c r="W11" i="5"/>
  <c r="V12" i="5"/>
  <c r="W12" i="5"/>
  <c r="V13" i="5"/>
  <c r="W13" i="5"/>
  <c r="V14" i="5"/>
  <c r="W14" i="5"/>
  <c r="V15" i="5"/>
  <c r="W15" i="5"/>
  <c r="V16" i="5"/>
  <c r="W16" i="5"/>
  <c r="V17" i="5"/>
  <c r="W17" i="5"/>
  <c r="V18" i="5"/>
  <c r="W18" i="5"/>
  <c r="V19" i="5"/>
  <c r="W19" i="5"/>
  <c r="V20" i="5"/>
  <c r="W20" i="5"/>
  <c r="V21" i="5"/>
  <c r="W21" i="5"/>
  <c r="V22" i="5"/>
  <c r="W22" i="5"/>
  <c r="V23" i="5"/>
  <c r="W23" i="5"/>
  <c r="V24" i="5"/>
  <c r="W24" i="5"/>
  <c r="V25" i="5"/>
  <c r="W25" i="5"/>
  <c r="V26" i="5"/>
  <c r="W26" i="5"/>
  <c r="V27" i="5"/>
  <c r="W27" i="5"/>
  <c r="V28" i="5"/>
  <c r="W28" i="5"/>
  <c r="V29" i="5"/>
  <c r="W29" i="5"/>
  <c r="V30" i="5"/>
  <c r="W30" i="5"/>
  <c r="V31" i="5"/>
  <c r="W31" i="5"/>
  <c r="V32" i="5"/>
  <c r="W32" i="5"/>
  <c r="V33" i="5"/>
  <c r="W33" i="5"/>
  <c r="V34" i="5"/>
  <c r="W34" i="5"/>
  <c r="V35" i="5"/>
  <c r="W35" i="5"/>
  <c r="V36" i="5"/>
  <c r="W36" i="5"/>
  <c r="V37" i="5"/>
  <c r="W37" i="5"/>
  <c r="V38" i="5"/>
  <c r="W38" i="5"/>
  <c r="V39" i="5"/>
  <c r="W39" i="5"/>
  <c r="V40" i="5"/>
  <c r="W40" i="5"/>
  <c r="V41" i="5"/>
  <c r="W41" i="5"/>
  <c r="V42" i="5"/>
  <c r="W42" i="5"/>
  <c r="V43" i="5"/>
  <c r="W43" i="5"/>
  <c r="V44" i="5"/>
  <c r="W44" i="5"/>
  <c r="V45" i="5"/>
  <c r="W45" i="5"/>
  <c r="V46" i="5"/>
  <c r="W46" i="5"/>
  <c r="V47" i="5"/>
  <c r="W47" i="5"/>
  <c r="V48" i="5"/>
  <c r="W48" i="5"/>
  <c r="V49" i="5"/>
  <c r="W49" i="5"/>
  <c r="V50" i="5"/>
  <c r="W50" i="5"/>
  <c r="V51" i="5"/>
  <c r="W51" i="5"/>
  <c r="V52" i="5"/>
  <c r="W52" i="5"/>
  <c r="V53" i="5"/>
  <c r="W53" i="5"/>
  <c r="V54" i="5"/>
  <c r="W54" i="5"/>
  <c r="V55" i="5"/>
  <c r="W55" i="5"/>
  <c r="V56" i="5"/>
  <c r="W56" i="5"/>
  <c r="V57" i="5"/>
  <c r="W57" i="5"/>
  <c r="V58" i="5"/>
  <c r="W58" i="5"/>
  <c r="V59" i="5"/>
  <c r="W59" i="5"/>
  <c r="V60" i="5"/>
  <c r="W60" i="5"/>
  <c r="V61" i="5"/>
  <c r="W61" i="5"/>
  <c r="V62" i="5"/>
  <c r="W62" i="5"/>
  <c r="V63" i="5"/>
  <c r="W63" i="5"/>
  <c r="V64" i="5"/>
  <c r="W64" i="5"/>
  <c r="V65" i="5"/>
  <c r="W65" i="5"/>
  <c r="V66" i="5"/>
  <c r="W66" i="5"/>
  <c r="V67" i="5"/>
  <c r="W67" i="5"/>
  <c r="V68" i="5"/>
  <c r="W68" i="5"/>
  <c r="V69" i="5"/>
  <c r="W69" i="5"/>
  <c r="V70" i="5"/>
  <c r="W70" i="5"/>
  <c r="V71" i="5"/>
  <c r="W71" i="5"/>
  <c r="V72" i="5"/>
  <c r="W72" i="5"/>
  <c r="V73" i="5"/>
  <c r="W73" i="5"/>
  <c r="V74" i="5"/>
  <c r="W74" i="5"/>
  <c r="V75" i="5"/>
  <c r="W75" i="5"/>
  <c r="V76" i="5"/>
  <c r="W76" i="5"/>
  <c r="V77" i="5"/>
  <c r="W77" i="5"/>
  <c r="V78" i="5"/>
  <c r="W78" i="5"/>
  <c r="V79" i="5"/>
  <c r="W79" i="5"/>
  <c r="V80" i="5"/>
  <c r="W80" i="5"/>
  <c r="V81" i="5"/>
  <c r="W81" i="5"/>
  <c r="V82" i="5"/>
  <c r="W82" i="5"/>
  <c r="V83" i="5"/>
  <c r="W83" i="5"/>
  <c r="V84" i="5"/>
  <c r="W84" i="5"/>
  <c r="V85" i="5"/>
  <c r="W85" i="5"/>
  <c r="V86" i="5"/>
  <c r="W86" i="5"/>
  <c r="V87" i="5"/>
  <c r="W87" i="5"/>
  <c r="V88" i="5"/>
  <c r="W88" i="5"/>
  <c r="V89" i="5"/>
  <c r="W89" i="5"/>
  <c r="V90" i="5"/>
  <c r="W90" i="5"/>
  <c r="V91" i="5"/>
  <c r="W91" i="5"/>
  <c r="V92" i="5"/>
  <c r="W92" i="5"/>
  <c r="V93" i="5"/>
  <c r="W93" i="5"/>
  <c r="V94" i="5"/>
  <c r="W94" i="5"/>
  <c r="V95" i="5"/>
  <c r="W95" i="5"/>
  <c r="V96" i="5"/>
  <c r="W96" i="5"/>
  <c r="V97" i="5"/>
  <c r="W97" i="5"/>
  <c r="V98" i="5"/>
  <c r="W98" i="5"/>
  <c r="V99" i="5"/>
  <c r="W99" i="5"/>
  <c r="V100" i="5"/>
  <c r="W100" i="5"/>
  <c r="V101" i="5"/>
  <c r="W101" i="5"/>
  <c r="V102" i="5"/>
  <c r="W102" i="5"/>
  <c r="V103" i="5"/>
  <c r="W103" i="5"/>
  <c r="V104" i="5"/>
  <c r="W104" i="5"/>
  <c r="V105" i="5"/>
  <c r="W105" i="5"/>
  <c r="V106" i="5"/>
  <c r="W106" i="5"/>
  <c r="V107" i="5"/>
  <c r="W107" i="5"/>
  <c r="V108" i="5"/>
  <c r="W108" i="5"/>
  <c r="V109" i="5"/>
  <c r="W109" i="5"/>
  <c r="V110" i="5"/>
  <c r="W110" i="5"/>
  <c r="V111" i="5"/>
  <c r="W111" i="5"/>
  <c r="V112" i="5"/>
  <c r="W112" i="5"/>
  <c r="V113" i="5"/>
  <c r="W113" i="5"/>
  <c r="V114" i="5"/>
  <c r="W114" i="5"/>
  <c r="V115" i="5"/>
  <c r="W115" i="5"/>
  <c r="V116" i="5"/>
  <c r="W116" i="5"/>
  <c r="V117" i="5"/>
  <c r="W117" i="5"/>
  <c r="V118" i="5"/>
  <c r="W118" i="5"/>
  <c r="V119" i="5"/>
  <c r="W119" i="5"/>
  <c r="V120" i="5"/>
  <c r="W120" i="5"/>
  <c r="V121" i="5"/>
  <c r="W121" i="5"/>
  <c r="V122" i="5"/>
  <c r="W122" i="5"/>
  <c r="V123" i="5"/>
  <c r="W123" i="5"/>
  <c r="V124" i="5"/>
  <c r="W124" i="5"/>
  <c r="V125" i="5"/>
  <c r="W125" i="5"/>
  <c r="V126" i="5"/>
  <c r="W126" i="5"/>
  <c r="V127" i="5"/>
  <c r="W127" i="5"/>
  <c r="V128" i="5"/>
  <c r="W128" i="5"/>
  <c r="V129" i="5"/>
  <c r="W129" i="5"/>
  <c r="V130" i="5"/>
  <c r="W130" i="5"/>
  <c r="V131" i="5"/>
  <c r="W131" i="5"/>
  <c r="V132" i="5"/>
  <c r="W132" i="5"/>
  <c r="V133" i="5"/>
  <c r="W133" i="5"/>
  <c r="V134" i="5"/>
  <c r="W134" i="5"/>
  <c r="V135" i="5"/>
  <c r="W135" i="5"/>
  <c r="V136" i="5"/>
  <c r="W136" i="5"/>
  <c r="V137" i="5"/>
  <c r="W137" i="5"/>
  <c r="V138" i="5"/>
  <c r="W138" i="5"/>
  <c r="V139" i="5"/>
  <c r="W139" i="5"/>
  <c r="V140" i="5"/>
  <c r="W140" i="5"/>
  <c r="V141" i="5"/>
  <c r="W141" i="5"/>
  <c r="V142" i="5"/>
  <c r="W142" i="5"/>
  <c r="V143" i="5"/>
  <c r="W143" i="5"/>
  <c r="V144" i="5"/>
  <c r="W144" i="5"/>
  <c r="V145" i="5"/>
  <c r="W145" i="5"/>
  <c r="V146" i="5"/>
  <c r="W146" i="5"/>
  <c r="V147" i="5"/>
  <c r="W147" i="5"/>
  <c r="V148" i="5"/>
  <c r="W148" i="5"/>
  <c r="V149" i="5"/>
  <c r="W149" i="5"/>
  <c r="V150" i="5"/>
  <c r="W150" i="5"/>
  <c r="V151" i="5"/>
  <c r="W151" i="5"/>
  <c r="V152" i="5"/>
  <c r="W152" i="5"/>
  <c r="V153" i="5"/>
  <c r="W153" i="5"/>
  <c r="V154" i="5"/>
  <c r="W154" i="5"/>
  <c r="V155" i="5"/>
  <c r="W155" i="5"/>
  <c r="V156" i="5"/>
  <c r="W156" i="5"/>
  <c r="V157" i="5"/>
  <c r="W157" i="5"/>
  <c r="V158" i="5"/>
  <c r="W158" i="5"/>
  <c r="V159" i="5"/>
  <c r="W159" i="5"/>
  <c r="V160" i="5"/>
  <c r="W160" i="5"/>
  <c r="V161" i="5"/>
  <c r="W161" i="5"/>
  <c r="V162" i="5"/>
  <c r="W162" i="5"/>
  <c r="V163" i="5"/>
  <c r="W163" i="5"/>
  <c r="V164" i="5"/>
  <c r="W164" i="5"/>
  <c r="V165" i="5"/>
  <c r="W165" i="5"/>
  <c r="V166" i="5"/>
  <c r="W166" i="5"/>
  <c r="V167" i="5"/>
  <c r="W167" i="5"/>
  <c r="V168" i="5"/>
  <c r="W168" i="5"/>
  <c r="V169" i="5"/>
  <c r="W169" i="5"/>
  <c r="V170" i="5"/>
  <c r="W170" i="5"/>
  <c r="V171" i="5"/>
  <c r="W171" i="5"/>
  <c r="V172" i="5"/>
  <c r="W172" i="5"/>
  <c r="V173" i="5"/>
  <c r="W173" i="5"/>
  <c r="V174" i="5"/>
  <c r="W174" i="5"/>
  <c r="V175" i="5"/>
  <c r="W175" i="5"/>
  <c r="V176" i="5"/>
  <c r="W176" i="5"/>
  <c r="V177" i="5"/>
  <c r="W177" i="5"/>
  <c r="V178" i="5"/>
  <c r="W178" i="5"/>
  <c r="V179" i="5"/>
  <c r="W179" i="5"/>
  <c r="V180" i="5"/>
  <c r="W180" i="5"/>
  <c r="V181" i="5"/>
  <c r="W181" i="5"/>
  <c r="V182" i="5"/>
  <c r="W182" i="5"/>
  <c r="V183" i="5"/>
  <c r="W183" i="5"/>
  <c r="V184" i="5"/>
  <c r="W184" i="5"/>
  <c r="V185" i="5"/>
  <c r="W185" i="5"/>
  <c r="V186" i="5"/>
  <c r="W186" i="5"/>
  <c r="V187" i="5"/>
  <c r="W187" i="5"/>
  <c r="V188" i="5"/>
  <c r="W188" i="5"/>
  <c r="V189" i="5"/>
  <c r="W189" i="5"/>
  <c r="V190" i="5"/>
  <c r="W190" i="5"/>
  <c r="V191" i="5"/>
  <c r="W191" i="5"/>
  <c r="V192" i="5"/>
  <c r="W192" i="5"/>
  <c r="V193" i="5"/>
  <c r="W193" i="5"/>
  <c r="V194" i="5"/>
  <c r="W194" i="5"/>
  <c r="V195" i="5"/>
  <c r="W195" i="5"/>
  <c r="V196" i="5"/>
  <c r="W196" i="5"/>
  <c r="V197" i="5"/>
  <c r="W197" i="5"/>
  <c r="V198" i="5"/>
  <c r="W198" i="5"/>
  <c r="V199" i="5"/>
  <c r="W199" i="5"/>
  <c r="V200" i="5"/>
  <c r="W200" i="5"/>
  <c r="V201" i="5"/>
  <c r="W201" i="5"/>
  <c r="V202" i="5"/>
  <c r="W202" i="5"/>
  <c r="V203" i="5"/>
  <c r="W203" i="5"/>
  <c r="V204" i="5"/>
  <c r="W204" i="5"/>
  <c r="V205" i="5"/>
  <c r="W205" i="5"/>
  <c r="V206" i="5"/>
  <c r="W206" i="5"/>
  <c r="V207" i="5"/>
  <c r="W207" i="5"/>
  <c r="V208" i="5"/>
  <c r="W208" i="5"/>
  <c r="V209" i="5"/>
  <c r="W209" i="5"/>
  <c r="V210" i="5"/>
  <c r="W210" i="5"/>
  <c r="V211" i="5"/>
  <c r="W211" i="5"/>
  <c r="V212" i="5"/>
  <c r="W212" i="5"/>
  <c r="V213" i="5"/>
  <c r="W213" i="5"/>
  <c r="V214" i="5"/>
  <c r="W214" i="5"/>
  <c r="V215" i="5"/>
  <c r="W215" i="5"/>
  <c r="V216" i="5"/>
  <c r="W216" i="5"/>
  <c r="V217" i="5"/>
  <c r="W217" i="5"/>
  <c r="V218" i="5"/>
  <c r="W218" i="5"/>
  <c r="V219" i="5"/>
  <c r="W219" i="5"/>
  <c r="V220" i="5"/>
  <c r="W220" i="5"/>
  <c r="V221" i="5"/>
  <c r="W221" i="5"/>
  <c r="V222" i="5"/>
  <c r="W222" i="5"/>
  <c r="V223" i="5"/>
  <c r="W223" i="5"/>
  <c r="V224" i="5"/>
  <c r="W224" i="5"/>
  <c r="V225" i="5"/>
  <c r="W225" i="5"/>
  <c r="V226" i="5"/>
  <c r="W226" i="5"/>
  <c r="V227" i="5"/>
  <c r="W227" i="5"/>
  <c r="V228" i="5"/>
  <c r="W228" i="5"/>
  <c r="V229" i="5"/>
  <c r="W229" i="5"/>
  <c r="V230" i="5"/>
  <c r="W230" i="5"/>
  <c r="V231" i="5"/>
  <c r="W231" i="5"/>
  <c r="V232" i="5"/>
  <c r="W232" i="5"/>
  <c r="V233" i="5"/>
  <c r="W233" i="5"/>
  <c r="V234" i="5"/>
  <c r="W234" i="5"/>
  <c r="V235" i="5"/>
  <c r="W235" i="5"/>
  <c r="V236" i="5"/>
  <c r="W236" i="5"/>
  <c r="V237" i="5"/>
  <c r="W237" i="5"/>
  <c r="V238" i="5"/>
  <c r="W238" i="5"/>
  <c r="V239" i="5"/>
  <c r="W239" i="5"/>
  <c r="V240" i="5"/>
  <c r="W240" i="5"/>
  <c r="V241" i="5"/>
  <c r="W241" i="5"/>
  <c r="V242" i="5"/>
  <c r="W242" i="5"/>
  <c r="V243" i="5"/>
  <c r="W243" i="5"/>
  <c r="V244" i="5"/>
  <c r="W244" i="5"/>
  <c r="V245" i="5"/>
  <c r="W245" i="5"/>
  <c r="V246" i="5"/>
  <c r="W246" i="5"/>
  <c r="V247" i="5"/>
  <c r="W247" i="5"/>
  <c r="V248" i="5"/>
  <c r="W248" i="5"/>
  <c r="V249" i="5"/>
  <c r="W249" i="5"/>
  <c r="V250" i="5"/>
  <c r="W250" i="5"/>
  <c r="V251" i="5"/>
  <c r="W251" i="5"/>
  <c r="V252" i="5"/>
  <c r="W252" i="5"/>
  <c r="V253" i="5"/>
  <c r="W253" i="5"/>
  <c r="V254" i="5"/>
  <c r="W254" i="5"/>
  <c r="V255" i="5"/>
  <c r="W255" i="5"/>
  <c r="V256" i="5"/>
  <c r="W256" i="5"/>
  <c r="V257" i="5"/>
  <c r="W257" i="5"/>
  <c r="V258" i="5"/>
  <c r="W258" i="5"/>
  <c r="V259" i="5"/>
  <c r="W259" i="5"/>
  <c r="V260" i="5"/>
  <c r="W260" i="5"/>
  <c r="V261" i="5"/>
  <c r="W261" i="5"/>
  <c r="V262" i="5"/>
  <c r="W262" i="5"/>
  <c r="V263" i="5"/>
  <c r="W263" i="5"/>
  <c r="V264" i="5"/>
  <c r="W264" i="5"/>
  <c r="V265" i="5"/>
  <c r="W265" i="5"/>
  <c r="V266" i="5"/>
  <c r="W266" i="5"/>
  <c r="V267" i="5"/>
  <c r="W267" i="5"/>
  <c r="V268" i="5"/>
  <c r="W268" i="5"/>
  <c r="V269" i="5"/>
  <c r="W269" i="5"/>
  <c r="V270" i="5"/>
  <c r="W270" i="5"/>
  <c r="V271" i="5"/>
  <c r="W271" i="5"/>
  <c r="V272" i="5"/>
  <c r="W272" i="5"/>
  <c r="V273" i="5"/>
  <c r="W273" i="5"/>
  <c r="V274" i="5"/>
  <c r="W274" i="5"/>
  <c r="V275" i="5"/>
  <c r="W275" i="5"/>
  <c r="V276" i="5"/>
  <c r="W276" i="5"/>
  <c r="V277" i="5"/>
  <c r="W277" i="5"/>
  <c r="V278" i="5"/>
  <c r="W278" i="5"/>
  <c r="V279" i="5"/>
  <c r="W279" i="5"/>
  <c r="V280" i="5"/>
  <c r="W280" i="5"/>
  <c r="V281" i="5"/>
  <c r="W281" i="5"/>
  <c r="V282" i="5"/>
  <c r="W282" i="5"/>
  <c r="V283" i="5"/>
  <c r="W283" i="5"/>
  <c r="V284" i="5"/>
  <c r="W284" i="5"/>
  <c r="V285" i="5"/>
  <c r="W285" i="5"/>
  <c r="V286" i="5"/>
  <c r="W286" i="5"/>
  <c r="V287" i="5"/>
  <c r="W287" i="5"/>
  <c r="V288" i="5"/>
  <c r="W288" i="5"/>
  <c r="V289" i="5"/>
  <c r="W289" i="5"/>
  <c r="V290" i="5"/>
  <c r="W290" i="5"/>
  <c r="V291" i="5"/>
  <c r="W291" i="5"/>
  <c r="V292" i="5"/>
  <c r="W292" i="5"/>
  <c r="V293" i="5"/>
  <c r="W293" i="5"/>
  <c r="V294" i="5"/>
  <c r="W294" i="5"/>
  <c r="V295" i="5"/>
  <c r="W295" i="5"/>
  <c r="V296" i="5"/>
  <c r="W296" i="5"/>
  <c r="V297" i="5"/>
  <c r="W297" i="5"/>
  <c r="V298" i="5"/>
  <c r="W298" i="5"/>
  <c r="V299" i="5"/>
  <c r="W299" i="5"/>
  <c r="V300" i="5"/>
  <c r="W300" i="5"/>
  <c r="V301" i="5"/>
  <c r="W301" i="5"/>
  <c r="V302" i="5"/>
  <c r="W302" i="5"/>
  <c r="V303" i="5"/>
  <c r="W303" i="5"/>
  <c r="V304" i="5"/>
  <c r="W304" i="5"/>
  <c r="V305" i="5"/>
  <c r="W305" i="5"/>
  <c r="V306" i="5"/>
  <c r="W306" i="5"/>
  <c r="V307" i="5"/>
  <c r="W307" i="5"/>
  <c r="V308" i="5"/>
  <c r="W308" i="5"/>
  <c r="V309" i="5"/>
  <c r="W309" i="5"/>
  <c r="V310" i="5"/>
  <c r="W310" i="5"/>
  <c r="V311" i="5"/>
  <c r="W311" i="5"/>
  <c r="V312" i="5"/>
  <c r="W312" i="5"/>
  <c r="V313" i="5"/>
  <c r="W313" i="5"/>
  <c r="V314" i="5"/>
  <c r="W314" i="5"/>
  <c r="V315" i="5"/>
  <c r="W315" i="5"/>
  <c r="V316" i="5"/>
  <c r="W316" i="5"/>
  <c r="V317" i="5"/>
  <c r="W317" i="5"/>
  <c r="V318" i="5"/>
  <c r="W318" i="5"/>
  <c r="V319" i="5"/>
  <c r="W319" i="5"/>
  <c r="V320" i="5"/>
  <c r="W320" i="5"/>
  <c r="V321" i="5"/>
  <c r="W321" i="5"/>
  <c r="V322" i="5"/>
  <c r="W322" i="5"/>
  <c r="V323" i="5"/>
  <c r="W323" i="5"/>
  <c r="V324" i="5"/>
  <c r="W324" i="5"/>
  <c r="V325" i="5"/>
  <c r="W325" i="5"/>
  <c r="V326" i="5"/>
  <c r="W326" i="5"/>
  <c r="V327" i="5"/>
  <c r="W327" i="5"/>
  <c r="V328" i="5"/>
  <c r="W328" i="5"/>
  <c r="V329" i="5"/>
  <c r="W329" i="5"/>
  <c r="V330" i="5"/>
  <c r="W330" i="5"/>
  <c r="V331" i="5"/>
  <c r="W331" i="5"/>
  <c r="V332" i="5"/>
  <c r="W332" i="5"/>
  <c r="V333" i="5"/>
  <c r="W333" i="5"/>
  <c r="V334" i="5"/>
  <c r="W334" i="5"/>
  <c r="V335" i="5"/>
  <c r="W335" i="5"/>
  <c r="V336" i="5"/>
  <c r="W336" i="5"/>
  <c r="V337" i="5"/>
  <c r="W337" i="5"/>
  <c r="V338" i="5"/>
  <c r="W338" i="5"/>
  <c r="V339" i="5"/>
  <c r="W339" i="5"/>
  <c r="V340" i="5"/>
  <c r="W340" i="5"/>
  <c r="V341" i="5"/>
  <c r="W341" i="5"/>
  <c r="V342" i="5"/>
  <c r="W342" i="5"/>
  <c r="V343" i="5"/>
  <c r="W343" i="5"/>
  <c r="V344" i="5"/>
  <c r="W344" i="5"/>
  <c r="V345" i="5"/>
  <c r="W345" i="5"/>
  <c r="V346" i="5"/>
  <c r="W346" i="5"/>
  <c r="V347" i="5"/>
  <c r="W347" i="5"/>
  <c r="V348" i="5"/>
  <c r="W348" i="5"/>
  <c r="V349" i="5"/>
  <c r="W349" i="5"/>
  <c r="V350" i="5"/>
  <c r="W350" i="5"/>
  <c r="V351" i="5"/>
  <c r="W351" i="5"/>
  <c r="V352" i="5"/>
  <c r="W352" i="5"/>
  <c r="V353" i="5"/>
  <c r="W353" i="5"/>
  <c r="V354" i="5"/>
  <c r="W354" i="5"/>
  <c r="V355" i="5"/>
  <c r="W355" i="5"/>
  <c r="V356" i="5"/>
  <c r="W356" i="5"/>
  <c r="V357" i="5"/>
  <c r="W357" i="5"/>
  <c r="V358" i="5"/>
  <c r="W358" i="5"/>
  <c r="V359" i="5"/>
  <c r="W359" i="5"/>
  <c r="V360" i="5"/>
  <c r="W360" i="5"/>
  <c r="V361" i="5"/>
  <c r="W361" i="5"/>
  <c r="V362" i="5"/>
  <c r="W362" i="5"/>
  <c r="V363" i="5"/>
  <c r="W363" i="5"/>
  <c r="V364" i="5"/>
  <c r="W364" i="5"/>
  <c r="V365" i="5"/>
  <c r="W365" i="5"/>
  <c r="V366" i="5"/>
  <c r="W366" i="5"/>
  <c r="V367" i="5"/>
  <c r="W367" i="5"/>
  <c r="V368" i="5"/>
  <c r="W368" i="5"/>
  <c r="V369" i="5"/>
  <c r="W369" i="5"/>
  <c r="V370" i="5"/>
  <c r="W370" i="5"/>
  <c r="V371" i="5"/>
  <c r="W371" i="5"/>
  <c r="V372" i="5"/>
  <c r="W372" i="5"/>
  <c r="V373" i="5"/>
  <c r="W373" i="5"/>
  <c r="V374" i="5"/>
  <c r="W374" i="5"/>
  <c r="V375" i="5"/>
  <c r="W375" i="5"/>
  <c r="V376" i="5"/>
  <c r="W376" i="5"/>
  <c r="V377" i="5"/>
  <c r="W377" i="5"/>
  <c r="V378" i="5"/>
  <c r="W378" i="5"/>
  <c r="V379" i="5"/>
  <c r="W379" i="5"/>
  <c r="V380" i="5"/>
  <c r="W380" i="5"/>
  <c r="V381" i="5"/>
  <c r="W381" i="5"/>
  <c r="V382" i="5"/>
  <c r="W382" i="5"/>
  <c r="V383" i="5"/>
  <c r="W383" i="5"/>
  <c r="V384" i="5"/>
  <c r="W384" i="5"/>
  <c r="V385" i="5"/>
  <c r="W385" i="5"/>
  <c r="V386" i="5"/>
  <c r="W386" i="5"/>
  <c r="V387" i="5"/>
  <c r="W387" i="5"/>
  <c r="V388" i="5"/>
  <c r="W388" i="5"/>
  <c r="V389" i="5"/>
  <c r="W389" i="5"/>
  <c r="V390" i="5"/>
  <c r="W390" i="5"/>
  <c r="V391" i="5"/>
  <c r="W391" i="5"/>
  <c r="V392" i="5"/>
  <c r="W392" i="5"/>
  <c r="V393" i="5"/>
  <c r="W393" i="5"/>
  <c r="V394" i="5"/>
  <c r="W394" i="5"/>
  <c r="V395" i="5"/>
  <c r="W395" i="5"/>
  <c r="V396" i="5"/>
  <c r="W396" i="5"/>
  <c r="V397" i="5"/>
  <c r="W397" i="5"/>
  <c r="V398" i="5"/>
  <c r="W398" i="5"/>
  <c r="V399" i="5"/>
  <c r="W399" i="5"/>
  <c r="V400" i="5"/>
  <c r="W400" i="5"/>
  <c r="V401" i="5"/>
  <c r="W401" i="5"/>
  <c r="V402" i="5"/>
  <c r="W402" i="5"/>
  <c r="V403" i="5"/>
  <c r="W403" i="5"/>
  <c r="V404" i="5"/>
  <c r="W404" i="5"/>
  <c r="V405" i="5"/>
  <c r="W405" i="5"/>
  <c r="V406" i="5"/>
  <c r="W406" i="5"/>
  <c r="V407" i="5"/>
  <c r="W407" i="5"/>
  <c r="V408" i="5"/>
  <c r="W408" i="5"/>
  <c r="V409" i="5"/>
  <c r="W409" i="5"/>
  <c r="V410" i="5"/>
  <c r="W410" i="5"/>
  <c r="V411" i="5"/>
  <c r="W411" i="5"/>
  <c r="V412" i="5"/>
  <c r="W412" i="5"/>
  <c r="V413" i="5"/>
  <c r="W413" i="5"/>
  <c r="V414" i="5"/>
  <c r="W414" i="5"/>
  <c r="V415" i="5"/>
  <c r="W415" i="5"/>
  <c r="V416" i="5"/>
  <c r="W416" i="5"/>
  <c r="V417" i="5"/>
  <c r="W417" i="5"/>
  <c r="V418" i="5"/>
  <c r="W418" i="5"/>
  <c r="V419" i="5"/>
  <c r="W419" i="5"/>
  <c r="V420" i="5"/>
  <c r="W420" i="5"/>
  <c r="V421" i="5"/>
  <c r="W421" i="5"/>
  <c r="V422" i="5"/>
  <c r="W422" i="5"/>
  <c r="V423" i="5"/>
  <c r="W423" i="5"/>
  <c r="V424" i="5"/>
  <c r="W424" i="5"/>
  <c r="V425" i="5"/>
  <c r="W425" i="5"/>
  <c r="V426" i="5"/>
  <c r="W426" i="5"/>
  <c r="V427" i="5"/>
  <c r="W427" i="5"/>
  <c r="V428" i="5"/>
  <c r="W428" i="5"/>
  <c r="V429" i="5"/>
  <c r="W429" i="5"/>
  <c r="V430" i="5"/>
  <c r="W430" i="5"/>
  <c r="V431" i="5"/>
  <c r="W431" i="5"/>
  <c r="V432" i="5"/>
  <c r="W432" i="5"/>
  <c r="V433" i="5"/>
  <c r="W433" i="5"/>
  <c r="V434" i="5"/>
  <c r="W434" i="5"/>
  <c r="V435" i="5"/>
  <c r="W435" i="5"/>
  <c r="V436" i="5"/>
  <c r="W436" i="5"/>
  <c r="V437" i="5"/>
  <c r="W437" i="5"/>
  <c r="V438" i="5"/>
  <c r="W438" i="5"/>
  <c r="V439" i="5"/>
  <c r="W439" i="5"/>
  <c r="V440" i="5"/>
  <c r="W440" i="5"/>
  <c r="V441" i="5"/>
  <c r="W441" i="5"/>
  <c r="V442" i="5"/>
  <c r="W442" i="5"/>
  <c r="V443" i="5"/>
  <c r="W443" i="5"/>
  <c r="V444" i="5"/>
  <c r="W444" i="5"/>
  <c r="V445" i="5"/>
  <c r="W445" i="5"/>
  <c r="V446" i="5"/>
  <c r="W446" i="5"/>
  <c r="V447" i="5"/>
  <c r="W447" i="5"/>
  <c r="V448" i="5"/>
  <c r="W448" i="5"/>
  <c r="V449" i="5"/>
  <c r="W449" i="5"/>
  <c r="V450" i="5"/>
  <c r="W450" i="5"/>
  <c r="V451" i="5"/>
  <c r="W451" i="5"/>
  <c r="V452" i="5"/>
  <c r="W452" i="5"/>
  <c r="V453" i="5"/>
  <c r="W453" i="5"/>
  <c r="V454" i="5"/>
  <c r="W454" i="5"/>
  <c r="V455" i="5"/>
  <c r="W455" i="5"/>
  <c r="V456" i="5"/>
  <c r="W456" i="5"/>
  <c r="V457" i="5"/>
  <c r="W457" i="5"/>
  <c r="V458" i="5"/>
  <c r="W458" i="5"/>
  <c r="V459" i="5"/>
  <c r="W459" i="5"/>
  <c r="V460" i="5"/>
  <c r="W460" i="5"/>
  <c r="V461" i="5"/>
  <c r="W461" i="5"/>
  <c r="V462" i="5"/>
  <c r="W462" i="5"/>
  <c r="V463" i="5"/>
  <c r="W463" i="5"/>
  <c r="V464" i="5"/>
  <c r="W464" i="5"/>
  <c r="V465" i="5"/>
  <c r="W465" i="5"/>
  <c r="V466" i="5"/>
  <c r="W466" i="5"/>
  <c r="V467" i="5"/>
  <c r="W467" i="5"/>
  <c r="V468" i="5"/>
  <c r="W468" i="5"/>
  <c r="V469" i="5"/>
  <c r="W469" i="5"/>
  <c r="V470" i="5"/>
  <c r="W470" i="5"/>
  <c r="V471" i="5"/>
  <c r="W471" i="5"/>
  <c r="V472" i="5"/>
  <c r="W472" i="5"/>
  <c r="V473" i="5"/>
  <c r="W473" i="5"/>
  <c r="V474" i="5"/>
  <c r="W474" i="5"/>
  <c r="V475" i="5"/>
  <c r="W475" i="5"/>
  <c r="V476" i="5"/>
  <c r="W476" i="5"/>
  <c r="V477" i="5"/>
  <c r="W477" i="5"/>
  <c r="V478" i="5"/>
  <c r="W478" i="5"/>
  <c r="V479" i="5"/>
  <c r="W479" i="5"/>
  <c r="V480" i="5"/>
  <c r="W480" i="5"/>
  <c r="V481" i="5"/>
  <c r="W481" i="5"/>
  <c r="V482" i="5"/>
  <c r="W482" i="5"/>
  <c r="V483" i="5"/>
  <c r="W483" i="5"/>
  <c r="V484" i="5"/>
  <c r="W484" i="5"/>
  <c r="V485" i="5"/>
  <c r="W485" i="5"/>
  <c r="V486" i="5"/>
  <c r="W486" i="5"/>
  <c r="V487" i="5"/>
  <c r="W487" i="5"/>
  <c r="V488" i="5"/>
  <c r="W488" i="5"/>
  <c r="V489" i="5"/>
  <c r="W489" i="5"/>
  <c r="V490" i="5"/>
  <c r="W490" i="5"/>
  <c r="V491" i="5"/>
  <c r="W491" i="5"/>
  <c r="V492" i="5"/>
  <c r="W492" i="5"/>
  <c r="V493" i="5"/>
  <c r="W493" i="5"/>
  <c r="V494" i="5"/>
  <c r="W494" i="5"/>
  <c r="V495" i="5"/>
  <c r="W495" i="5"/>
  <c r="V496" i="5"/>
  <c r="W496" i="5"/>
  <c r="V497" i="5"/>
  <c r="W497" i="5"/>
  <c r="V498" i="5"/>
  <c r="W498" i="5"/>
  <c r="V499" i="5"/>
  <c r="W499" i="5"/>
  <c r="V500" i="5"/>
  <c r="W500" i="5"/>
  <c r="V501" i="5"/>
  <c r="W501" i="5"/>
  <c r="V502" i="5"/>
  <c r="W502" i="5"/>
  <c r="V503" i="5"/>
  <c r="W503" i="5"/>
  <c r="V504" i="5"/>
  <c r="W504" i="5"/>
  <c r="V505" i="5"/>
  <c r="W505" i="5"/>
  <c r="V506" i="5"/>
  <c r="W506" i="5"/>
  <c r="V507" i="5"/>
  <c r="W507" i="5"/>
  <c r="V508" i="5"/>
  <c r="W508" i="5"/>
  <c r="V509" i="5"/>
  <c r="W509" i="5"/>
  <c r="V510" i="5"/>
  <c r="W510" i="5"/>
  <c r="V511" i="5"/>
  <c r="W511" i="5"/>
  <c r="V512" i="5"/>
  <c r="W512" i="5"/>
  <c r="V513" i="5"/>
  <c r="W513" i="5"/>
  <c r="V514" i="5"/>
  <c r="W514" i="5"/>
  <c r="V515" i="5"/>
  <c r="W515" i="5"/>
  <c r="V516" i="5"/>
  <c r="W516" i="5"/>
  <c r="V517" i="5"/>
  <c r="W517" i="5"/>
  <c r="V518" i="5"/>
  <c r="W518" i="5"/>
  <c r="V519" i="5"/>
  <c r="W519" i="5"/>
  <c r="V520" i="5"/>
  <c r="W520" i="5"/>
  <c r="V521" i="5"/>
  <c r="W521" i="5"/>
  <c r="V522" i="5"/>
  <c r="W522" i="5"/>
  <c r="V523" i="5"/>
  <c r="W523" i="5"/>
  <c r="V524" i="5"/>
  <c r="W524" i="5"/>
  <c r="V525" i="5"/>
  <c r="W525" i="5"/>
  <c r="V526" i="5"/>
  <c r="W526" i="5"/>
  <c r="V527" i="5"/>
  <c r="W527" i="5"/>
  <c r="V528" i="5"/>
  <c r="W528" i="5"/>
  <c r="V529" i="5"/>
  <c r="W529" i="5"/>
  <c r="V530" i="5"/>
  <c r="W530" i="5"/>
  <c r="V531" i="5"/>
  <c r="W531" i="5"/>
  <c r="V532" i="5"/>
  <c r="W532" i="5"/>
  <c r="V533" i="5"/>
  <c r="W533" i="5"/>
  <c r="V534" i="5"/>
  <c r="W534" i="5"/>
  <c r="V535" i="5"/>
  <c r="W535" i="5"/>
  <c r="V536" i="5"/>
  <c r="W536" i="5"/>
  <c r="V537" i="5"/>
  <c r="W537" i="5"/>
  <c r="V538" i="5"/>
  <c r="W538" i="5"/>
  <c r="V539" i="5"/>
  <c r="W539" i="5"/>
  <c r="V540" i="5"/>
  <c r="W540" i="5"/>
  <c r="V541" i="5"/>
  <c r="W541" i="5"/>
  <c r="V542" i="5"/>
  <c r="W542" i="5"/>
  <c r="V543" i="5"/>
  <c r="W543" i="5"/>
  <c r="V544" i="5"/>
  <c r="W544" i="5"/>
  <c r="V545" i="5"/>
  <c r="W545" i="5"/>
  <c r="V546" i="5"/>
  <c r="W546" i="5"/>
  <c r="V547" i="5"/>
  <c r="W547" i="5"/>
  <c r="V548" i="5"/>
  <c r="W548" i="5"/>
  <c r="V549" i="5"/>
  <c r="W549" i="5"/>
  <c r="V550" i="5"/>
  <c r="W550" i="5"/>
  <c r="V551" i="5"/>
  <c r="W551" i="5"/>
  <c r="V552" i="5"/>
  <c r="W552" i="5"/>
  <c r="V553" i="5"/>
  <c r="W553" i="5"/>
  <c r="V554" i="5"/>
  <c r="W554" i="5"/>
  <c r="V555" i="5"/>
  <c r="W555" i="5"/>
  <c r="V556" i="5"/>
  <c r="W556" i="5"/>
  <c r="V557" i="5"/>
  <c r="W557" i="5"/>
  <c r="V558" i="5"/>
  <c r="W558" i="5"/>
  <c r="V559" i="5"/>
  <c r="W559" i="5"/>
  <c r="V560" i="5"/>
  <c r="W560" i="5"/>
  <c r="V561" i="5"/>
  <c r="W561" i="5"/>
  <c r="V562" i="5"/>
  <c r="W562" i="5"/>
  <c r="V563" i="5"/>
  <c r="W563" i="5"/>
  <c r="V564" i="5"/>
  <c r="W564" i="5"/>
  <c r="V565" i="5"/>
  <c r="W565" i="5"/>
  <c r="V566" i="5"/>
  <c r="W566" i="5"/>
  <c r="V567" i="5"/>
  <c r="W567" i="5"/>
  <c r="V568" i="5"/>
  <c r="W568" i="5"/>
  <c r="V569" i="5"/>
  <c r="W569" i="5"/>
  <c r="V570" i="5"/>
  <c r="W570" i="5"/>
  <c r="V571" i="5"/>
  <c r="W571" i="5"/>
  <c r="V572" i="5"/>
  <c r="W572" i="5"/>
  <c r="V573" i="5"/>
  <c r="W573" i="5"/>
  <c r="V574" i="5"/>
  <c r="W574" i="5"/>
  <c r="V575" i="5"/>
  <c r="W575" i="5"/>
  <c r="V576" i="5"/>
  <c r="W576" i="5"/>
  <c r="V577" i="5"/>
  <c r="W577" i="5"/>
  <c r="V578" i="5"/>
  <c r="W578" i="5"/>
  <c r="V579" i="5"/>
  <c r="W579" i="5"/>
  <c r="V580" i="5"/>
  <c r="W580" i="5"/>
  <c r="V581" i="5"/>
  <c r="W581" i="5"/>
  <c r="V582" i="5"/>
  <c r="W582" i="5"/>
  <c r="V583" i="5"/>
  <c r="W583" i="5"/>
  <c r="V584" i="5"/>
  <c r="W584" i="5"/>
  <c r="V585" i="5"/>
  <c r="W585" i="5"/>
  <c r="V586" i="5"/>
  <c r="W586" i="5"/>
  <c r="V587" i="5"/>
  <c r="W587" i="5"/>
  <c r="V588" i="5"/>
  <c r="W588" i="5"/>
  <c r="V589" i="5"/>
  <c r="W589" i="5"/>
  <c r="V590" i="5"/>
  <c r="W590" i="5"/>
  <c r="V591" i="5"/>
  <c r="W591" i="5"/>
  <c r="V592" i="5"/>
  <c r="W592" i="5"/>
  <c r="V593" i="5"/>
  <c r="W593" i="5"/>
  <c r="V594" i="5"/>
  <c r="W594" i="5"/>
  <c r="V595" i="5"/>
  <c r="W595" i="5"/>
  <c r="V596" i="5"/>
  <c r="W596" i="5"/>
  <c r="V597" i="5"/>
  <c r="W597" i="5"/>
  <c r="V598" i="5"/>
  <c r="W598" i="5"/>
  <c r="V599" i="5"/>
  <c r="W599" i="5"/>
  <c r="V600" i="5"/>
  <c r="W600" i="5"/>
  <c r="V601" i="5"/>
  <c r="W601" i="5"/>
  <c r="V602" i="5"/>
  <c r="W602" i="5"/>
  <c r="V603" i="5"/>
  <c r="W603" i="5"/>
  <c r="V604" i="5"/>
  <c r="W604" i="5"/>
  <c r="V605" i="5"/>
  <c r="W605" i="5"/>
  <c r="V606" i="5"/>
  <c r="W606" i="5"/>
  <c r="V607" i="5"/>
  <c r="W607" i="5"/>
  <c r="V608" i="5"/>
  <c r="W608" i="5"/>
  <c r="V609" i="5"/>
  <c r="W609" i="5"/>
  <c r="V610" i="5"/>
  <c r="W610" i="5"/>
  <c r="V611" i="5"/>
  <c r="W611" i="5"/>
  <c r="V612" i="5"/>
  <c r="W612" i="5"/>
  <c r="V613" i="5"/>
  <c r="W613" i="5"/>
  <c r="V614" i="5"/>
  <c r="W614" i="5"/>
  <c r="V615" i="5"/>
  <c r="W615" i="5"/>
  <c r="V616" i="5"/>
  <c r="W616" i="5"/>
  <c r="V617" i="5"/>
  <c r="W617" i="5"/>
  <c r="V618" i="5"/>
  <c r="W618" i="5"/>
  <c r="V619" i="5"/>
  <c r="W619" i="5"/>
  <c r="V620" i="5"/>
  <c r="W620" i="5"/>
  <c r="V621" i="5"/>
  <c r="W621" i="5"/>
  <c r="V622" i="5"/>
  <c r="W622" i="5"/>
  <c r="V623" i="5"/>
  <c r="W623" i="5"/>
  <c r="V624" i="5"/>
  <c r="W624" i="5"/>
  <c r="V625" i="5"/>
  <c r="W625" i="5"/>
  <c r="V626" i="5"/>
  <c r="W626" i="5"/>
  <c r="V627" i="5"/>
  <c r="W627" i="5"/>
  <c r="V628" i="5"/>
  <c r="W628" i="5"/>
  <c r="V629" i="5"/>
  <c r="W629" i="5"/>
  <c r="V630" i="5"/>
  <c r="W630" i="5"/>
  <c r="V631" i="5"/>
  <c r="W631" i="5"/>
  <c r="V632" i="5"/>
  <c r="W632" i="5"/>
  <c r="V633" i="5"/>
  <c r="W633" i="5"/>
  <c r="V634" i="5"/>
  <c r="W634" i="5"/>
  <c r="V635" i="5"/>
  <c r="W635" i="5"/>
  <c r="V636" i="5"/>
  <c r="W636" i="5"/>
  <c r="V637" i="5"/>
  <c r="W637" i="5"/>
  <c r="V638" i="5"/>
  <c r="W638" i="5"/>
  <c r="V639" i="5"/>
  <c r="W639" i="5"/>
  <c r="V640" i="5"/>
  <c r="W640" i="5"/>
  <c r="V641" i="5"/>
  <c r="W641" i="5"/>
  <c r="V642" i="5"/>
  <c r="W642" i="5"/>
  <c r="V643" i="5"/>
  <c r="W643" i="5"/>
  <c r="V644" i="5"/>
  <c r="W644" i="5"/>
  <c r="V645" i="5"/>
  <c r="W645" i="5"/>
  <c r="V646" i="5"/>
  <c r="W646" i="5"/>
  <c r="V647" i="5"/>
  <c r="W647" i="5"/>
  <c r="V648" i="5"/>
  <c r="W648" i="5"/>
  <c r="V649" i="5"/>
  <c r="W649" i="5"/>
  <c r="V650" i="5"/>
  <c r="W650" i="5"/>
  <c r="V651" i="5"/>
  <c r="W651" i="5"/>
  <c r="V652" i="5"/>
  <c r="W652" i="5"/>
  <c r="V653" i="5"/>
  <c r="W653" i="5"/>
  <c r="V654" i="5"/>
  <c r="W654" i="5"/>
  <c r="V655" i="5"/>
  <c r="W655" i="5"/>
  <c r="V656" i="5"/>
  <c r="W656" i="5"/>
  <c r="V657" i="5"/>
  <c r="W657" i="5"/>
  <c r="V658" i="5"/>
  <c r="W658" i="5"/>
  <c r="V659" i="5"/>
  <c r="W659" i="5"/>
  <c r="V660" i="5"/>
  <c r="W660" i="5"/>
  <c r="V661" i="5"/>
  <c r="W661" i="5"/>
  <c r="V662" i="5"/>
  <c r="W662" i="5"/>
  <c r="V663" i="5"/>
  <c r="W663" i="5"/>
  <c r="V664" i="5"/>
  <c r="W664" i="5"/>
  <c r="V665" i="5"/>
  <c r="W665" i="5"/>
  <c r="V666" i="5"/>
  <c r="W666" i="5"/>
  <c r="V667" i="5"/>
  <c r="W667" i="5"/>
  <c r="V668" i="5"/>
  <c r="W668" i="5"/>
  <c r="V669" i="5"/>
  <c r="W669" i="5"/>
  <c r="V670" i="5"/>
  <c r="W670" i="5"/>
  <c r="V671" i="5"/>
  <c r="W671" i="5"/>
  <c r="V672" i="5"/>
  <c r="W672" i="5"/>
  <c r="V673" i="5"/>
  <c r="W673" i="5"/>
  <c r="V674" i="5"/>
  <c r="W674" i="5"/>
  <c r="V675" i="5"/>
  <c r="W675" i="5"/>
  <c r="V676" i="5"/>
  <c r="W676" i="5"/>
  <c r="V677" i="5"/>
  <c r="W677" i="5"/>
  <c r="V678" i="5"/>
  <c r="W678" i="5"/>
  <c r="V679" i="5"/>
  <c r="W679" i="5"/>
  <c r="V680" i="5"/>
  <c r="W680" i="5"/>
  <c r="V681" i="5"/>
  <c r="W681" i="5"/>
  <c r="V682" i="5"/>
  <c r="W682" i="5"/>
  <c r="V683" i="5"/>
  <c r="W683" i="5"/>
  <c r="V684" i="5"/>
  <c r="W684" i="5"/>
  <c r="V685" i="5"/>
  <c r="W685" i="5"/>
  <c r="W2" i="5"/>
  <c r="V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613" i="5"/>
  <c r="Y614" i="5"/>
  <c r="Y615" i="5"/>
  <c r="Y616" i="5"/>
  <c r="Y617" i="5"/>
  <c r="Y618" i="5"/>
  <c r="Y619" i="5"/>
  <c r="Y620" i="5"/>
  <c r="Y621" i="5"/>
  <c r="Y622" i="5"/>
  <c r="Y623" i="5"/>
  <c r="Y624" i="5"/>
  <c r="Y625" i="5"/>
  <c r="Y626" i="5"/>
  <c r="Y627" i="5"/>
  <c r="Y628" i="5"/>
  <c r="Y629" i="5"/>
  <c r="Y630" i="5"/>
  <c r="Y631" i="5"/>
  <c r="Y632" i="5"/>
  <c r="Y633" i="5"/>
  <c r="Y634" i="5"/>
  <c r="Y635" i="5"/>
  <c r="Y636" i="5"/>
  <c r="Y637" i="5"/>
  <c r="Y638" i="5"/>
  <c r="Y639" i="5"/>
  <c r="Y640" i="5"/>
  <c r="Y641" i="5"/>
  <c r="Y642" i="5"/>
  <c r="Y643" i="5"/>
  <c r="Y644" i="5"/>
  <c r="Y645" i="5"/>
  <c r="Y646" i="5"/>
  <c r="Y647" i="5"/>
  <c r="Y648" i="5"/>
  <c r="Y649" i="5"/>
  <c r="Y650" i="5"/>
  <c r="Y651" i="5"/>
  <c r="Y652" i="5"/>
  <c r="Y653" i="5"/>
  <c r="Y654" i="5"/>
  <c r="Y655" i="5"/>
  <c r="Y656" i="5"/>
  <c r="Y657" i="5"/>
  <c r="Y658" i="5"/>
  <c r="Y659" i="5"/>
  <c r="Y660" i="5"/>
  <c r="Y661" i="5"/>
  <c r="Y662" i="5"/>
  <c r="Y663" i="5"/>
  <c r="Y664" i="5"/>
  <c r="Y665" i="5"/>
  <c r="Y666" i="5"/>
  <c r="Y667" i="5"/>
  <c r="Y668" i="5"/>
  <c r="Y669" i="5"/>
  <c r="Y670" i="5"/>
  <c r="Y671" i="5"/>
  <c r="Y672" i="5"/>
  <c r="Y673" i="5"/>
  <c r="Y674" i="5"/>
  <c r="Y675" i="5"/>
  <c r="Y676" i="5"/>
  <c r="Y677" i="5"/>
  <c r="Y678" i="5"/>
  <c r="Y679" i="5"/>
  <c r="Y680" i="5"/>
  <c r="Y681" i="5"/>
  <c r="Y682" i="5"/>
  <c r="Y683" i="5"/>
  <c r="Y684" i="5"/>
  <c r="Y685" i="5"/>
  <c r="Y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2" i="5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07" i="2"/>
  <c r="U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Q135" i="5" l="1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R144" i="5" s="1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161" i="5"/>
  <c r="R161" i="5" s="1"/>
  <c r="Q162" i="5"/>
  <c r="R162" i="5" s="1"/>
  <c r="Q163" i="5"/>
  <c r="R163" i="5" s="1"/>
  <c r="Q164" i="5"/>
  <c r="R164" i="5" s="1"/>
  <c r="Q165" i="5"/>
  <c r="R165" i="5" s="1"/>
  <c r="Q166" i="5"/>
  <c r="R166" i="5" s="1"/>
  <c r="Q167" i="5"/>
  <c r="R167" i="5" s="1"/>
  <c r="Q168" i="5"/>
  <c r="R168" i="5" s="1"/>
  <c r="Q169" i="5"/>
  <c r="R169" i="5" s="1"/>
  <c r="Q170" i="5"/>
  <c r="R170" i="5" s="1"/>
  <c r="Q171" i="5"/>
  <c r="R171" i="5" s="1"/>
  <c r="Q172" i="5"/>
  <c r="R172" i="5" s="1"/>
  <c r="Q173" i="5"/>
  <c r="R173" i="5" s="1"/>
  <c r="Q174" i="5"/>
  <c r="R174" i="5" s="1"/>
  <c r="Q175" i="5"/>
  <c r="R175" i="5" s="1"/>
  <c r="Q176" i="5"/>
  <c r="R176" i="5" s="1"/>
  <c r="Q177" i="5"/>
  <c r="R177" i="5" s="1"/>
  <c r="Q178" i="5"/>
  <c r="R178" i="5" s="1"/>
  <c r="Q179" i="5"/>
  <c r="R179" i="5" s="1"/>
  <c r="Q180" i="5"/>
  <c r="R180" i="5" s="1"/>
  <c r="Q181" i="5"/>
  <c r="R181" i="5" s="1"/>
  <c r="Q182" i="5"/>
  <c r="R182" i="5" s="1"/>
  <c r="Q183" i="5"/>
  <c r="R183" i="5" s="1"/>
  <c r="Q184" i="5"/>
  <c r="R184" i="5" s="1"/>
  <c r="Q185" i="5"/>
  <c r="R185" i="5" s="1"/>
  <c r="Q186" i="5"/>
  <c r="R186" i="5" s="1"/>
  <c r="Q187" i="5"/>
  <c r="R187" i="5" s="1"/>
  <c r="Q188" i="5"/>
  <c r="R188" i="5" s="1"/>
  <c r="Q189" i="5"/>
  <c r="R189" i="5" s="1"/>
  <c r="Q190" i="5"/>
  <c r="R190" i="5" s="1"/>
  <c r="Q191" i="5"/>
  <c r="R191" i="5" s="1"/>
  <c r="Q192" i="5"/>
  <c r="R192" i="5" s="1"/>
  <c r="Q193" i="5"/>
  <c r="R193" i="5" s="1"/>
  <c r="Q194" i="5"/>
  <c r="R194" i="5" s="1"/>
  <c r="Q195" i="5"/>
  <c r="R195" i="5" s="1"/>
  <c r="Q196" i="5"/>
  <c r="R196" i="5" s="1"/>
  <c r="Q197" i="5"/>
  <c r="R197" i="5" s="1"/>
  <c r="Q198" i="5"/>
  <c r="R198" i="5" s="1"/>
  <c r="Q199" i="5"/>
  <c r="R199" i="5" s="1"/>
  <c r="Q200" i="5"/>
  <c r="R200" i="5" s="1"/>
  <c r="Q201" i="5"/>
  <c r="R201" i="5" s="1"/>
  <c r="Q202" i="5"/>
  <c r="R202" i="5" s="1"/>
  <c r="Q203" i="5"/>
  <c r="R203" i="5" s="1"/>
  <c r="Q204" i="5"/>
  <c r="R204" i="5" s="1"/>
  <c r="Q205" i="5"/>
  <c r="R205" i="5" s="1"/>
  <c r="Q206" i="5"/>
  <c r="R206" i="5" s="1"/>
  <c r="Q207" i="5"/>
  <c r="R207" i="5" s="1"/>
  <c r="Q208" i="5"/>
  <c r="R208" i="5" s="1"/>
  <c r="Q209" i="5"/>
  <c r="R209" i="5" s="1"/>
  <c r="Q210" i="5"/>
  <c r="R210" i="5" s="1"/>
  <c r="Q211" i="5"/>
  <c r="R211" i="5" s="1"/>
  <c r="Q212" i="5"/>
  <c r="R212" i="5" s="1"/>
  <c r="Q213" i="5"/>
  <c r="R213" i="5" s="1"/>
  <c r="Q214" i="5"/>
  <c r="R214" i="5" s="1"/>
  <c r="Q215" i="5"/>
  <c r="R215" i="5" s="1"/>
  <c r="Q216" i="5"/>
  <c r="R216" i="5" s="1"/>
  <c r="Q217" i="5"/>
  <c r="R217" i="5" s="1"/>
  <c r="Q218" i="5"/>
  <c r="R218" i="5" s="1"/>
  <c r="Q219" i="5"/>
  <c r="R219" i="5" s="1"/>
  <c r="Q220" i="5"/>
  <c r="R220" i="5" s="1"/>
  <c r="Q221" i="5"/>
  <c r="R221" i="5" s="1"/>
  <c r="Q222" i="5"/>
  <c r="R222" i="5" s="1"/>
  <c r="Q223" i="5"/>
  <c r="R223" i="5" s="1"/>
  <c r="Q224" i="5"/>
  <c r="R224" i="5" s="1"/>
  <c r="Q225" i="5"/>
  <c r="R225" i="5" s="1"/>
  <c r="Q226" i="5"/>
  <c r="R226" i="5" s="1"/>
  <c r="Q227" i="5"/>
  <c r="R227" i="5" s="1"/>
  <c r="Q228" i="5"/>
  <c r="R228" i="5" s="1"/>
  <c r="Q229" i="5"/>
  <c r="R229" i="5" s="1"/>
  <c r="Q230" i="5"/>
  <c r="R230" i="5" s="1"/>
  <c r="Q231" i="5"/>
  <c r="R231" i="5" s="1"/>
  <c r="Q232" i="5"/>
  <c r="R232" i="5" s="1"/>
  <c r="Q233" i="5"/>
  <c r="R233" i="5" s="1"/>
  <c r="Q234" i="5"/>
  <c r="R234" i="5" s="1"/>
  <c r="Q235" i="5"/>
  <c r="R235" i="5" s="1"/>
  <c r="Q236" i="5"/>
  <c r="R236" i="5" s="1"/>
  <c r="Q237" i="5"/>
  <c r="R237" i="5" s="1"/>
  <c r="Q238" i="5"/>
  <c r="R238" i="5" s="1"/>
  <c r="Q239" i="5"/>
  <c r="R239" i="5" s="1"/>
  <c r="Q240" i="5"/>
  <c r="R240" i="5" s="1"/>
  <c r="Q241" i="5"/>
  <c r="R241" i="5" s="1"/>
  <c r="Q242" i="5"/>
  <c r="R242" i="5" s="1"/>
  <c r="Q243" i="5"/>
  <c r="R243" i="5" s="1"/>
  <c r="Q244" i="5"/>
  <c r="R244" i="5" s="1"/>
  <c r="Q245" i="5"/>
  <c r="R245" i="5" s="1"/>
  <c r="Q246" i="5"/>
  <c r="R246" i="5" s="1"/>
  <c r="Q247" i="5"/>
  <c r="R247" i="5" s="1"/>
  <c r="Q248" i="5"/>
  <c r="R248" i="5" s="1"/>
  <c r="Q249" i="5"/>
  <c r="R249" i="5" s="1"/>
  <c r="Q250" i="5"/>
  <c r="R250" i="5" s="1"/>
  <c r="Q251" i="5"/>
  <c r="R251" i="5" s="1"/>
  <c r="Q252" i="5"/>
  <c r="R252" i="5" s="1"/>
  <c r="Q253" i="5"/>
  <c r="R253" i="5" s="1"/>
  <c r="Q254" i="5"/>
  <c r="R254" i="5" s="1"/>
  <c r="Q255" i="5"/>
  <c r="R255" i="5" s="1"/>
  <c r="Q256" i="5"/>
  <c r="R256" i="5" s="1"/>
  <c r="Q257" i="5"/>
  <c r="R257" i="5" s="1"/>
  <c r="Q258" i="5"/>
  <c r="R258" i="5" s="1"/>
  <c r="Q259" i="5"/>
  <c r="R259" i="5" s="1"/>
  <c r="Q260" i="5"/>
  <c r="R260" i="5" s="1"/>
  <c r="Q261" i="5"/>
  <c r="R261" i="5" s="1"/>
  <c r="Q262" i="5"/>
  <c r="R262" i="5" s="1"/>
  <c r="Q263" i="5"/>
  <c r="R263" i="5" s="1"/>
  <c r="Q264" i="5"/>
  <c r="R264" i="5" s="1"/>
  <c r="Q265" i="5"/>
  <c r="R265" i="5" s="1"/>
  <c r="Q266" i="5"/>
  <c r="R266" i="5" s="1"/>
  <c r="Q267" i="5"/>
  <c r="R267" i="5" s="1"/>
  <c r="Q268" i="5"/>
  <c r="R268" i="5" s="1"/>
  <c r="Q269" i="5"/>
  <c r="R269" i="5" s="1"/>
  <c r="Q270" i="5"/>
  <c r="R270" i="5" s="1"/>
  <c r="Q271" i="5"/>
  <c r="R271" i="5" s="1"/>
  <c r="Q272" i="5"/>
  <c r="R272" i="5" s="1"/>
  <c r="Q273" i="5"/>
  <c r="R273" i="5" s="1"/>
  <c r="Q274" i="5"/>
  <c r="R274" i="5" s="1"/>
  <c r="Q275" i="5"/>
  <c r="R275" i="5" s="1"/>
  <c r="Q276" i="5"/>
  <c r="R276" i="5" s="1"/>
  <c r="Q277" i="5"/>
  <c r="R277" i="5" s="1"/>
  <c r="Q278" i="5"/>
  <c r="R278" i="5" s="1"/>
  <c r="Q279" i="5"/>
  <c r="R279" i="5" s="1"/>
  <c r="Q280" i="5"/>
  <c r="R280" i="5" s="1"/>
  <c r="Q281" i="5"/>
  <c r="R281" i="5" s="1"/>
  <c r="Q282" i="5"/>
  <c r="R282" i="5" s="1"/>
  <c r="Q283" i="5"/>
  <c r="R283" i="5" s="1"/>
  <c r="Q284" i="5"/>
  <c r="R284" i="5" s="1"/>
  <c r="Q285" i="5"/>
  <c r="R285" i="5" s="1"/>
  <c r="Q286" i="5"/>
  <c r="R286" i="5" s="1"/>
  <c r="Q287" i="5"/>
  <c r="R287" i="5" s="1"/>
  <c r="Q288" i="5"/>
  <c r="R288" i="5" s="1"/>
  <c r="Q289" i="5"/>
  <c r="R289" i="5" s="1"/>
  <c r="Q290" i="5"/>
  <c r="R290" i="5" s="1"/>
  <c r="Q291" i="5"/>
  <c r="R291" i="5" s="1"/>
  <c r="Q292" i="5"/>
  <c r="R292" i="5" s="1"/>
  <c r="Q293" i="5"/>
  <c r="R293" i="5" s="1"/>
  <c r="Q294" i="5"/>
  <c r="R294" i="5" s="1"/>
  <c r="Q295" i="5"/>
  <c r="R295" i="5" s="1"/>
  <c r="Q296" i="5"/>
  <c r="R296" i="5" s="1"/>
  <c r="Q297" i="5"/>
  <c r="R297" i="5" s="1"/>
  <c r="Q298" i="5"/>
  <c r="R298" i="5" s="1"/>
  <c r="Q299" i="5"/>
  <c r="R299" i="5" s="1"/>
  <c r="Q300" i="5"/>
  <c r="R300" i="5" s="1"/>
  <c r="Q301" i="5"/>
  <c r="R301" i="5" s="1"/>
  <c r="Q302" i="5"/>
  <c r="R302" i="5" s="1"/>
  <c r="Q303" i="5"/>
  <c r="R303" i="5" s="1"/>
  <c r="Q304" i="5"/>
  <c r="R304" i="5" s="1"/>
  <c r="Q305" i="5"/>
  <c r="R305" i="5" s="1"/>
  <c r="Q306" i="5"/>
  <c r="R306" i="5" s="1"/>
  <c r="Q307" i="5"/>
  <c r="R307" i="5" s="1"/>
  <c r="Q308" i="5"/>
  <c r="R308" i="5" s="1"/>
  <c r="Q309" i="5"/>
  <c r="R309" i="5" s="1"/>
  <c r="Q310" i="5"/>
  <c r="R310" i="5" s="1"/>
  <c r="Q311" i="5"/>
  <c r="R311" i="5" s="1"/>
  <c r="Q312" i="5"/>
  <c r="R312" i="5" s="1"/>
  <c r="Q313" i="5"/>
  <c r="R313" i="5" s="1"/>
  <c r="Q314" i="5"/>
  <c r="R314" i="5" s="1"/>
  <c r="Q315" i="5"/>
  <c r="R315" i="5" s="1"/>
  <c r="Q316" i="5"/>
  <c r="R316" i="5" s="1"/>
  <c r="Q317" i="5"/>
  <c r="R317" i="5" s="1"/>
  <c r="Q318" i="5"/>
  <c r="R318" i="5" s="1"/>
  <c r="Q319" i="5"/>
  <c r="R319" i="5" s="1"/>
  <c r="Q320" i="5"/>
  <c r="R320" i="5" s="1"/>
  <c r="Q321" i="5"/>
  <c r="R321" i="5" s="1"/>
  <c r="Q322" i="5"/>
  <c r="R322" i="5" s="1"/>
  <c r="Q323" i="5"/>
  <c r="R323" i="5" s="1"/>
  <c r="Q324" i="5"/>
  <c r="R324" i="5" s="1"/>
  <c r="Q325" i="5"/>
  <c r="R325" i="5" s="1"/>
  <c r="Q326" i="5"/>
  <c r="R326" i="5" s="1"/>
  <c r="Q327" i="5"/>
  <c r="R327" i="5" s="1"/>
  <c r="Q328" i="5"/>
  <c r="R328" i="5" s="1"/>
  <c r="Q329" i="5"/>
  <c r="R329" i="5" s="1"/>
  <c r="Q330" i="5"/>
  <c r="R330" i="5" s="1"/>
  <c r="Q331" i="5"/>
  <c r="R331" i="5" s="1"/>
  <c r="Q332" i="5"/>
  <c r="R332" i="5" s="1"/>
  <c r="Q333" i="5"/>
  <c r="R333" i="5" s="1"/>
  <c r="Q334" i="5"/>
  <c r="R334" i="5" s="1"/>
  <c r="Q335" i="5"/>
  <c r="R335" i="5" s="1"/>
  <c r="Q336" i="5"/>
  <c r="R336" i="5" s="1"/>
  <c r="Q337" i="5"/>
  <c r="R337" i="5" s="1"/>
  <c r="Q338" i="5"/>
  <c r="R338" i="5" s="1"/>
  <c r="Q339" i="5"/>
  <c r="R339" i="5" s="1"/>
  <c r="Q340" i="5"/>
  <c r="R340" i="5" s="1"/>
  <c r="Q341" i="5"/>
  <c r="R341" i="5" s="1"/>
  <c r="Q342" i="5"/>
  <c r="R342" i="5" s="1"/>
  <c r="Q343" i="5"/>
  <c r="R343" i="5" s="1"/>
  <c r="Q344" i="5"/>
  <c r="R344" i="5" s="1"/>
  <c r="Q345" i="5"/>
  <c r="R345" i="5" s="1"/>
  <c r="Q346" i="5"/>
  <c r="R346" i="5" s="1"/>
  <c r="Q347" i="5"/>
  <c r="R347" i="5" s="1"/>
  <c r="Q348" i="5"/>
  <c r="R348" i="5" s="1"/>
  <c r="Q349" i="5"/>
  <c r="R349" i="5" s="1"/>
  <c r="Q350" i="5"/>
  <c r="R350" i="5" s="1"/>
  <c r="Q351" i="5"/>
  <c r="R351" i="5" s="1"/>
  <c r="Q352" i="5"/>
  <c r="R352" i="5" s="1"/>
  <c r="Q353" i="5"/>
  <c r="R353" i="5" s="1"/>
  <c r="Q354" i="5"/>
  <c r="R354" i="5" s="1"/>
  <c r="Q355" i="5"/>
  <c r="R355" i="5" s="1"/>
  <c r="Q356" i="5"/>
  <c r="R356" i="5" s="1"/>
  <c r="Q357" i="5"/>
  <c r="R357" i="5" s="1"/>
  <c r="Q358" i="5"/>
  <c r="R358" i="5" s="1"/>
  <c r="Q359" i="5"/>
  <c r="R359" i="5" s="1"/>
  <c r="Q360" i="5"/>
  <c r="R360" i="5" s="1"/>
  <c r="Q361" i="5"/>
  <c r="R361" i="5" s="1"/>
  <c r="Q362" i="5"/>
  <c r="R362" i="5" s="1"/>
  <c r="Q363" i="5"/>
  <c r="R363" i="5" s="1"/>
  <c r="Q364" i="5"/>
  <c r="R364" i="5" s="1"/>
  <c r="Q365" i="5"/>
  <c r="R365" i="5" s="1"/>
  <c r="Q366" i="5"/>
  <c r="R366" i="5" s="1"/>
  <c r="Q367" i="5"/>
  <c r="R367" i="5" s="1"/>
  <c r="Q368" i="5"/>
  <c r="R368" i="5" s="1"/>
  <c r="Q369" i="5"/>
  <c r="R369" i="5" s="1"/>
  <c r="Q370" i="5"/>
  <c r="R370" i="5" s="1"/>
  <c r="Q371" i="5"/>
  <c r="R371" i="5" s="1"/>
  <c r="Q372" i="5"/>
  <c r="R372" i="5" s="1"/>
  <c r="Q373" i="5"/>
  <c r="R373" i="5" s="1"/>
  <c r="Q374" i="5"/>
  <c r="R374" i="5" s="1"/>
  <c r="Q375" i="5"/>
  <c r="R375" i="5" s="1"/>
  <c r="Q376" i="5"/>
  <c r="R376" i="5" s="1"/>
  <c r="Q377" i="5"/>
  <c r="R377" i="5" s="1"/>
  <c r="Q378" i="5"/>
  <c r="R378" i="5" s="1"/>
  <c r="Q379" i="5"/>
  <c r="R379" i="5" s="1"/>
  <c r="Q380" i="5"/>
  <c r="R380" i="5" s="1"/>
  <c r="Q381" i="5"/>
  <c r="R381" i="5" s="1"/>
  <c r="Q382" i="5"/>
  <c r="R382" i="5" s="1"/>
  <c r="Q383" i="5"/>
  <c r="R383" i="5" s="1"/>
  <c r="Q384" i="5"/>
  <c r="R384" i="5" s="1"/>
  <c r="Q385" i="5"/>
  <c r="R385" i="5" s="1"/>
  <c r="Q386" i="5"/>
  <c r="R386" i="5" s="1"/>
  <c r="Q387" i="5"/>
  <c r="R387" i="5" s="1"/>
  <c r="Q388" i="5"/>
  <c r="R388" i="5" s="1"/>
  <c r="Q389" i="5"/>
  <c r="R389" i="5" s="1"/>
  <c r="Q390" i="5"/>
  <c r="R390" i="5" s="1"/>
  <c r="Q391" i="5"/>
  <c r="R391" i="5" s="1"/>
  <c r="Q392" i="5"/>
  <c r="R392" i="5" s="1"/>
  <c r="Q393" i="5"/>
  <c r="R393" i="5" s="1"/>
  <c r="Q394" i="5"/>
  <c r="R394" i="5" s="1"/>
  <c r="Q395" i="5"/>
  <c r="R395" i="5" s="1"/>
  <c r="Q396" i="5"/>
  <c r="R396" i="5" s="1"/>
  <c r="Q397" i="5"/>
  <c r="R397" i="5" s="1"/>
  <c r="Q398" i="5"/>
  <c r="R398" i="5" s="1"/>
  <c r="Q399" i="5"/>
  <c r="R399" i="5" s="1"/>
  <c r="Q400" i="5"/>
  <c r="R400" i="5" s="1"/>
  <c r="Q401" i="5"/>
  <c r="R401" i="5" s="1"/>
  <c r="Q402" i="5"/>
  <c r="R402" i="5" s="1"/>
  <c r="Q403" i="5"/>
  <c r="R403" i="5" s="1"/>
  <c r="Q404" i="5"/>
  <c r="R404" i="5" s="1"/>
  <c r="Q405" i="5"/>
  <c r="R405" i="5" s="1"/>
  <c r="Q406" i="5"/>
  <c r="R406" i="5" s="1"/>
  <c r="Q407" i="5"/>
  <c r="R407" i="5" s="1"/>
  <c r="Q408" i="5"/>
  <c r="R408" i="5" s="1"/>
  <c r="Q409" i="5"/>
  <c r="R409" i="5" s="1"/>
  <c r="Q410" i="5"/>
  <c r="R410" i="5" s="1"/>
  <c r="Q411" i="5"/>
  <c r="R411" i="5" s="1"/>
  <c r="Q412" i="5"/>
  <c r="R412" i="5" s="1"/>
  <c r="Q413" i="5"/>
  <c r="R413" i="5" s="1"/>
  <c r="Q414" i="5"/>
  <c r="R414" i="5" s="1"/>
  <c r="Q415" i="5"/>
  <c r="R415" i="5" s="1"/>
  <c r="Q416" i="5"/>
  <c r="R416" i="5" s="1"/>
  <c r="Q417" i="5"/>
  <c r="R417" i="5" s="1"/>
  <c r="Q418" i="5"/>
  <c r="R418" i="5" s="1"/>
  <c r="Q419" i="5"/>
  <c r="R419" i="5" s="1"/>
  <c r="Q420" i="5"/>
  <c r="R420" i="5" s="1"/>
  <c r="Q421" i="5"/>
  <c r="R421" i="5" s="1"/>
  <c r="Q422" i="5"/>
  <c r="R422" i="5" s="1"/>
  <c r="Q423" i="5"/>
  <c r="R423" i="5" s="1"/>
  <c r="Q424" i="5"/>
  <c r="R424" i="5" s="1"/>
  <c r="Q425" i="5"/>
  <c r="R425" i="5" s="1"/>
  <c r="Q426" i="5"/>
  <c r="R426" i="5" s="1"/>
  <c r="Q427" i="5"/>
  <c r="R427" i="5" s="1"/>
  <c r="Q428" i="5"/>
  <c r="R428" i="5" s="1"/>
  <c r="Q429" i="5"/>
  <c r="R429" i="5" s="1"/>
  <c r="Q430" i="5"/>
  <c r="R430" i="5" s="1"/>
  <c r="Q431" i="5"/>
  <c r="R431" i="5" s="1"/>
  <c r="Q432" i="5"/>
  <c r="R432" i="5" s="1"/>
  <c r="Q433" i="5"/>
  <c r="R433" i="5" s="1"/>
  <c r="Q434" i="5"/>
  <c r="R434" i="5" s="1"/>
  <c r="Q435" i="5"/>
  <c r="R435" i="5" s="1"/>
  <c r="Q436" i="5"/>
  <c r="R436" i="5" s="1"/>
  <c r="Q437" i="5"/>
  <c r="R437" i="5" s="1"/>
  <c r="Q438" i="5"/>
  <c r="R438" i="5" s="1"/>
  <c r="Q439" i="5"/>
  <c r="R439" i="5" s="1"/>
  <c r="Q440" i="5"/>
  <c r="R440" i="5" s="1"/>
  <c r="Q441" i="5"/>
  <c r="R441" i="5" s="1"/>
  <c r="Q442" i="5"/>
  <c r="R442" i="5" s="1"/>
  <c r="Q443" i="5"/>
  <c r="R443" i="5" s="1"/>
  <c r="Q444" i="5"/>
  <c r="R444" i="5" s="1"/>
  <c r="Q445" i="5"/>
  <c r="R445" i="5" s="1"/>
  <c r="Q446" i="5"/>
  <c r="R446" i="5" s="1"/>
  <c r="Q447" i="5"/>
  <c r="R447" i="5" s="1"/>
  <c r="Q448" i="5"/>
  <c r="R448" i="5" s="1"/>
  <c r="Q449" i="5"/>
  <c r="R449" i="5" s="1"/>
  <c r="Q450" i="5"/>
  <c r="R450" i="5" s="1"/>
  <c r="Q451" i="5"/>
  <c r="R451" i="5" s="1"/>
  <c r="Q452" i="5"/>
  <c r="R452" i="5" s="1"/>
  <c r="Q453" i="5"/>
  <c r="R453" i="5" s="1"/>
  <c r="Q454" i="5"/>
  <c r="R454" i="5" s="1"/>
  <c r="Q455" i="5"/>
  <c r="R455" i="5" s="1"/>
  <c r="Q456" i="5"/>
  <c r="R456" i="5" s="1"/>
  <c r="Q457" i="5"/>
  <c r="R457" i="5" s="1"/>
  <c r="Q458" i="5"/>
  <c r="R458" i="5" s="1"/>
  <c r="Q459" i="5"/>
  <c r="R459" i="5" s="1"/>
  <c r="Q460" i="5"/>
  <c r="R460" i="5" s="1"/>
  <c r="Q461" i="5"/>
  <c r="R461" i="5" s="1"/>
  <c r="Q462" i="5"/>
  <c r="R462" i="5" s="1"/>
  <c r="Q463" i="5"/>
  <c r="R463" i="5" s="1"/>
  <c r="Q464" i="5"/>
  <c r="R464" i="5" s="1"/>
  <c r="Q465" i="5"/>
  <c r="R465" i="5" s="1"/>
  <c r="Q466" i="5"/>
  <c r="R466" i="5" s="1"/>
  <c r="Q467" i="5"/>
  <c r="R467" i="5" s="1"/>
  <c r="Q468" i="5"/>
  <c r="R468" i="5" s="1"/>
  <c r="Q469" i="5"/>
  <c r="R469" i="5" s="1"/>
  <c r="Q470" i="5"/>
  <c r="R470" i="5" s="1"/>
  <c r="Q471" i="5"/>
  <c r="R471" i="5" s="1"/>
  <c r="Q472" i="5"/>
  <c r="R472" i="5" s="1"/>
  <c r="Q473" i="5"/>
  <c r="R473" i="5" s="1"/>
  <c r="Q474" i="5"/>
  <c r="R474" i="5" s="1"/>
  <c r="Q475" i="5"/>
  <c r="R475" i="5" s="1"/>
  <c r="Q476" i="5"/>
  <c r="R476" i="5" s="1"/>
  <c r="Q477" i="5"/>
  <c r="R477" i="5" s="1"/>
  <c r="Q478" i="5"/>
  <c r="R478" i="5" s="1"/>
  <c r="Q479" i="5"/>
  <c r="R479" i="5" s="1"/>
  <c r="Q480" i="5"/>
  <c r="R480" i="5" s="1"/>
  <c r="Q481" i="5"/>
  <c r="R481" i="5" s="1"/>
  <c r="Q482" i="5"/>
  <c r="R482" i="5" s="1"/>
  <c r="Q483" i="5"/>
  <c r="R483" i="5" s="1"/>
  <c r="Q484" i="5"/>
  <c r="R484" i="5" s="1"/>
  <c r="Q485" i="5"/>
  <c r="R485" i="5" s="1"/>
  <c r="Q486" i="5"/>
  <c r="R486" i="5" s="1"/>
  <c r="Q487" i="5"/>
  <c r="R487" i="5" s="1"/>
  <c r="Q488" i="5"/>
  <c r="R488" i="5" s="1"/>
  <c r="Q489" i="5"/>
  <c r="R489" i="5" s="1"/>
  <c r="Q490" i="5"/>
  <c r="R490" i="5" s="1"/>
  <c r="Q491" i="5"/>
  <c r="R491" i="5" s="1"/>
  <c r="Q492" i="5"/>
  <c r="R492" i="5" s="1"/>
  <c r="Q493" i="5"/>
  <c r="R493" i="5" s="1"/>
  <c r="Q494" i="5"/>
  <c r="R494" i="5" s="1"/>
  <c r="Q495" i="5"/>
  <c r="R495" i="5" s="1"/>
  <c r="Q496" i="5"/>
  <c r="R496" i="5" s="1"/>
  <c r="Q497" i="5"/>
  <c r="R497" i="5" s="1"/>
  <c r="Q498" i="5"/>
  <c r="R498" i="5" s="1"/>
  <c r="Q499" i="5"/>
  <c r="R499" i="5" s="1"/>
  <c r="Q500" i="5"/>
  <c r="R500" i="5" s="1"/>
  <c r="Q501" i="5"/>
  <c r="R501" i="5" s="1"/>
  <c r="Q502" i="5"/>
  <c r="R502" i="5" s="1"/>
  <c r="Q503" i="5"/>
  <c r="R503" i="5" s="1"/>
  <c r="Q504" i="5"/>
  <c r="R504" i="5" s="1"/>
  <c r="Q505" i="5"/>
  <c r="R505" i="5" s="1"/>
  <c r="Q506" i="5"/>
  <c r="R506" i="5" s="1"/>
  <c r="Q507" i="5"/>
  <c r="R507" i="5" s="1"/>
  <c r="Q508" i="5"/>
  <c r="R508" i="5" s="1"/>
  <c r="Q509" i="5"/>
  <c r="R509" i="5" s="1"/>
  <c r="Q510" i="5"/>
  <c r="R510" i="5" s="1"/>
  <c r="Q511" i="5"/>
  <c r="R511" i="5" s="1"/>
  <c r="Q512" i="5"/>
  <c r="R512" i="5" s="1"/>
  <c r="Q513" i="5"/>
  <c r="R513" i="5" s="1"/>
  <c r="Q514" i="5"/>
  <c r="R514" i="5" s="1"/>
  <c r="Q515" i="5"/>
  <c r="R515" i="5" s="1"/>
  <c r="Q516" i="5"/>
  <c r="R516" i="5" s="1"/>
  <c r="Q517" i="5"/>
  <c r="R517" i="5" s="1"/>
  <c r="Q518" i="5"/>
  <c r="R518" i="5" s="1"/>
  <c r="Q519" i="5"/>
  <c r="R519" i="5" s="1"/>
  <c r="Q520" i="5"/>
  <c r="R520" i="5" s="1"/>
  <c r="Q521" i="5"/>
  <c r="R521" i="5" s="1"/>
  <c r="Q522" i="5"/>
  <c r="R522" i="5" s="1"/>
  <c r="Q523" i="5"/>
  <c r="R523" i="5" s="1"/>
  <c r="Q524" i="5"/>
  <c r="R524" i="5" s="1"/>
  <c r="Q525" i="5"/>
  <c r="R525" i="5" s="1"/>
  <c r="Q526" i="5"/>
  <c r="R526" i="5" s="1"/>
  <c r="Q527" i="5"/>
  <c r="R527" i="5" s="1"/>
  <c r="Q528" i="5"/>
  <c r="R528" i="5" s="1"/>
  <c r="Q529" i="5"/>
  <c r="R529" i="5" s="1"/>
  <c r="Q530" i="5"/>
  <c r="R530" i="5" s="1"/>
  <c r="Q531" i="5"/>
  <c r="R531" i="5" s="1"/>
  <c r="Q532" i="5"/>
  <c r="R532" i="5" s="1"/>
  <c r="Q533" i="5"/>
  <c r="R533" i="5" s="1"/>
  <c r="Q534" i="5"/>
  <c r="R534" i="5" s="1"/>
  <c r="Q535" i="5"/>
  <c r="R535" i="5" s="1"/>
  <c r="Q536" i="5"/>
  <c r="R536" i="5" s="1"/>
  <c r="Q537" i="5"/>
  <c r="R537" i="5" s="1"/>
  <c r="Q538" i="5"/>
  <c r="R538" i="5" s="1"/>
  <c r="Q539" i="5"/>
  <c r="R539" i="5" s="1"/>
  <c r="Q540" i="5"/>
  <c r="R540" i="5" s="1"/>
  <c r="Q541" i="5"/>
  <c r="R541" i="5" s="1"/>
  <c r="Q542" i="5"/>
  <c r="R542" i="5" s="1"/>
  <c r="Q543" i="5"/>
  <c r="R543" i="5" s="1"/>
  <c r="Q544" i="5"/>
  <c r="R544" i="5" s="1"/>
  <c r="Q545" i="5"/>
  <c r="R545" i="5" s="1"/>
  <c r="Q546" i="5"/>
  <c r="R546" i="5" s="1"/>
  <c r="Q547" i="5"/>
  <c r="R547" i="5" s="1"/>
  <c r="Q548" i="5"/>
  <c r="R548" i="5" s="1"/>
  <c r="Q549" i="5"/>
  <c r="R549" i="5" s="1"/>
  <c r="Q550" i="5"/>
  <c r="R550" i="5" s="1"/>
  <c r="Q551" i="5"/>
  <c r="R551" i="5" s="1"/>
  <c r="Q552" i="5"/>
  <c r="R552" i="5" s="1"/>
  <c r="Q553" i="5"/>
  <c r="R553" i="5" s="1"/>
  <c r="Q554" i="5"/>
  <c r="R554" i="5" s="1"/>
  <c r="Q555" i="5"/>
  <c r="R555" i="5" s="1"/>
  <c r="Q556" i="5"/>
  <c r="R556" i="5" s="1"/>
  <c r="Q557" i="5"/>
  <c r="R557" i="5" s="1"/>
  <c r="Q558" i="5"/>
  <c r="R558" i="5" s="1"/>
  <c r="Q559" i="5"/>
  <c r="R559" i="5" s="1"/>
  <c r="Q560" i="5"/>
  <c r="R560" i="5" s="1"/>
  <c r="Q561" i="5"/>
  <c r="R561" i="5" s="1"/>
  <c r="Q562" i="5"/>
  <c r="R562" i="5" s="1"/>
  <c r="Q563" i="5"/>
  <c r="R563" i="5" s="1"/>
  <c r="Q564" i="5"/>
  <c r="R564" i="5" s="1"/>
  <c r="Q565" i="5"/>
  <c r="R565" i="5" s="1"/>
  <c r="Q566" i="5"/>
  <c r="R566" i="5" s="1"/>
  <c r="Q567" i="5"/>
  <c r="R567" i="5" s="1"/>
  <c r="Q568" i="5"/>
  <c r="R568" i="5" s="1"/>
  <c r="Q569" i="5"/>
  <c r="R569" i="5" s="1"/>
  <c r="Q570" i="5"/>
  <c r="R570" i="5" s="1"/>
  <c r="Q571" i="5"/>
  <c r="R571" i="5" s="1"/>
  <c r="Q572" i="5"/>
  <c r="R572" i="5" s="1"/>
  <c r="Q573" i="5"/>
  <c r="R573" i="5" s="1"/>
  <c r="Q574" i="5"/>
  <c r="R574" i="5" s="1"/>
  <c r="Q575" i="5"/>
  <c r="R575" i="5" s="1"/>
  <c r="Q576" i="5"/>
  <c r="R576" i="5" s="1"/>
  <c r="Q577" i="5"/>
  <c r="R577" i="5" s="1"/>
  <c r="Q578" i="5"/>
  <c r="R578" i="5" s="1"/>
  <c r="Q579" i="5"/>
  <c r="R579" i="5" s="1"/>
  <c r="Q580" i="5"/>
  <c r="R580" i="5" s="1"/>
  <c r="Q581" i="5"/>
  <c r="R581" i="5" s="1"/>
  <c r="Q582" i="5"/>
  <c r="R582" i="5" s="1"/>
  <c r="Q583" i="5"/>
  <c r="R583" i="5" s="1"/>
  <c r="Q584" i="5"/>
  <c r="R584" i="5" s="1"/>
  <c r="Q585" i="5"/>
  <c r="R585" i="5" s="1"/>
  <c r="Q586" i="5"/>
  <c r="R586" i="5" s="1"/>
  <c r="Q587" i="5"/>
  <c r="R587" i="5" s="1"/>
  <c r="Q588" i="5"/>
  <c r="R588" i="5" s="1"/>
  <c r="Q589" i="5"/>
  <c r="R589" i="5" s="1"/>
  <c r="Q590" i="5"/>
  <c r="R590" i="5" s="1"/>
  <c r="Q591" i="5"/>
  <c r="R591" i="5" s="1"/>
  <c r="Q592" i="5"/>
  <c r="R592" i="5" s="1"/>
  <c r="Q593" i="5"/>
  <c r="R593" i="5" s="1"/>
  <c r="Q594" i="5"/>
  <c r="R594" i="5" s="1"/>
  <c r="Q595" i="5"/>
  <c r="R595" i="5" s="1"/>
  <c r="Q596" i="5"/>
  <c r="R596" i="5" s="1"/>
  <c r="Q597" i="5"/>
  <c r="R597" i="5" s="1"/>
  <c r="Q598" i="5"/>
  <c r="R598" i="5" s="1"/>
  <c r="Q599" i="5"/>
  <c r="R599" i="5" s="1"/>
  <c r="Q600" i="5"/>
  <c r="R600" i="5" s="1"/>
  <c r="Q601" i="5"/>
  <c r="R601" i="5" s="1"/>
  <c r="Q602" i="5"/>
  <c r="R602" i="5" s="1"/>
  <c r="Q603" i="5"/>
  <c r="R603" i="5" s="1"/>
  <c r="Q604" i="5"/>
  <c r="R604" i="5" s="1"/>
  <c r="Q605" i="5"/>
  <c r="R605" i="5" s="1"/>
  <c r="Q606" i="5"/>
  <c r="R606" i="5" s="1"/>
  <c r="Q607" i="5"/>
  <c r="R607" i="5" s="1"/>
  <c r="Q608" i="5"/>
  <c r="R608" i="5" s="1"/>
  <c r="Q609" i="5"/>
  <c r="R609" i="5" s="1"/>
  <c r="Q610" i="5"/>
  <c r="R610" i="5" s="1"/>
  <c r="Q611" i="5"/>
  <c r="R611" i="5" s="1"/>
  <c r="Q612" i="5"/>
  <c r="R612" i="5" s="1"/>
  <c r="Q613" i="5"/>
  <c r="R613" i="5" s="1"/>
  <c r="Q614" i="5"/>
  <c r="R614" i="5" s="1"/>
  <c r="Q615" i="5"/>
  <c r="R615" i="5" s="1"/>
  <c r="Q616" i="5"/>
  <c r="R616" i="5" s="1"/>
  <c r="Q617" i="5"/>
  <c r="R617" i="5" s="1"/>
  <c r="Q618" i="5"/>
  <c r="R618" i="5" s="1"/>
  <c r="Q619" i="5"/>
  <c r="R619" i="5" s="1"/>
  <c r="Q620" i="5"/>
  <c r="R620" i="5" s="1"/>
  <c r="Q621" i="5"/>
  <c r="R621" i="5" s="1"/>
  <c r="Q622" i="5"/>
  <c r="R622" i="5" s="1"/>
  <c r="Q623" i="5"/>
  <c r="R623" i="5" s="1"/>
  <c r="Q624" i="5"/>
  <c r="R624" i="5" s="1"/>
  <c r="Q625" i="5"/>
  <c r="R625" i="5" s="1"/>
  <c r="Q626" i="5"/>
  <c r="R626" i="5" s="1"/>
  <c r="Q627" i="5"/>
  <c r="R627" i="5" s="1"/>
  <c r="Q628" i="5"/>
  <c r="R628" i="5" s="1"/>
  <c r="Q629" i="5"/>
  <c r="R629" i="5" s="1"/>
  <c r="Q630" i="5"/>
  <c r="R630" i="5" s="1"/>
  <c r="Q631" i="5"/>
  <c r="R631" i="5" s="1"/>
  <c r="Q632" i="5"/>
  <c r="R632" i="5" s="1"/>
  <c r="Q633" i="5"/>
  <c r="R633" i="5" s="1"/>
  <c r="Q634" i="5"/>
  <c r="R634" i="5" s="1"/>
  <c r="Q635" i="5"/>
  <c r="R635" i="5" s="1"/>
  <c r="Q636" i="5"/>
  <c r="R636" i="5" s="1"/>
  <c r="Q637" i="5"/>
  <c r="R637" i="5" s="1"/>
  <c r="Q638" i="5"/>
  <c r="R638" i="5" s="1"/>
  <c r="Q639" i="5"/>
  <c r="R639" i="5" s="1"/>
  <c r="Q640" i="5"/>
  <c r="R640" i="5" s="1"/>
  <c r="Q641" i="5"/>
  <c r="R641" i="5" s="1"/>
  <c r="Q642" i="5"/>
  <c r="R642" i="5" s="1"/>
  <c r="Q643" i="5"/>
  <c r="R643" i="5" s="1"/>
  <c r="Q644" i="5"/>
  <c r="R644" i="5" s="1"/>
  <c r="Q645" i="5"/>
  <c r="R645" i="5" s="1"/>
  <c r="Q646" i="5"/>
  <c r="R646" i="5" s="1"/>
  <c r="Q647" i="5"/>
  <c r="R647" i="5" s="1"/>
  <c r="Q648" i="5"/>
  <c r="R648" i="5" s="1"/>
  <c r="Q649" i="5"/>
  <c r="R649" i="5" s="1"/>
  <c r="Q650" i="5"/>
  <c r="R650" i="5" s="1"/>
  <c r="Q651" i="5"/>
  <c r="R651" i="5" s="1"/>
  <c r="Q652" i="5"/>
  <c r="R652" i="5" s="1"/>
  <c r="Q653" i="5"/>
  <c r="R653" i="5" s="1"/>
  <c r="Q654" i="5"/>
  <c r="R654" i="5" s="1"/>
  <c r="Q655" i="5"/>
  <c r="R655" i="5" s="1"/>
  <c r="Q656" i="5"/>
  <c r="R656" i="5" s="1"/>
  <c r="Q657" i="5"/>
  <c r="R657" i="5" s="1"/>
  <c r="Q658" i="5"/>
  <c r="R658" i="5" s="1"/>
  <c r="Q659" i="5"/>
  <c r="R659" i="5" s="1"/>
  <c r="Q660" i="5"/>
  <c r="R660" i="5" s="1"/>
  <c r="Q661" i="5"/>
  <c r="R661" i="5" s="1"/>
  <c r="Q662" i="5"/>
  <c r="R662" i="5" s="1"/>
  <c r="Q663" i="5"/>
  <c r="R663" i="5" s="1"/>
  <c r="Q664" i="5"/>
  <c r="R664" i="5" s="1"/>
  <c r="Q665" i="5"/>
  <c r="R665" i="5" s="1"/>
  <c r="Q666" i="5"/>
  <c r="R666" i="5" s="1"/>
  <c r="Q667" i="5"/>
  <c r="R667" i="5" s="1"/>
  <c r="Q668" i="5"/>
  <c r="R668" i="5" s="1"/>
  <c r="Q669" i="5"/>
  <c r="R669" i="5" s="1"/>
  <c r="Q670" i="5"/>
  <c r="R670" i="5" s="1"/>
  <c r="Q671" i="5"/>
  <c r="R671" i="5" s="1"/>
  <c r="Q672" i="5"/>
  <c r="R672" i="5" s="1"/>
  <c r="Q673" i="5"/>
  <c r="R673" i="5" s="1"/>
  <c r="Q674" i="5"/>
  <c r="R674" i="5" s="1"/>
  <c r="Q675" i="5"/>
  <c r="R675" i="5" s="1"/>
  <c r="Q676" i="5"/>
  <c r="R676" i="5" s="1"/>
  <c r="Q677" i="5"/>
  <c r="R677" i="5" s="1"/>
  <c r="Q678" i="5"/>
  <c r="R678" i="5" s="1"/>
  <c r="Q679" i="5"/>
  <c r="R679" i="5" s="1"/>
  <c r="Q680" i="5"/>
  <c r="R680" i="5" s="1"/>
  <c r="Q681" i="5"/>
  <c r="R681" i="5" s="1"/>
  <c r="Q682" i="5"/>
  <c r="R682" i="5" s="1"/>
  <c r="Q683" i="5"/>
  <c r="R683" i="5" s="1"/>
  <c r="Q684" i="5"/>
  <c r="R684" i="5" s="1"/>
  <c r="Q685" i="5"/>
  <c r="R685" i="5" s="1"/>
  <c r="S135" i="5"/>
  <c r="S136" i="5"/>
  <c r="S137" i="5"/>
  <c r="S138" i="5"/>
  <c r="S143" i="5"/>
  <c r="S144" i="5"/>
  <c r="S145" i="5"/>
  <c r="S146" i="5"/>
  <c r="S147" i="5"/>
  <c r="S149" i="5"/>
  <c r="S151" i="5"/>
  <c r="S152" i="5"/>
  <c r="S157" i="5"/>
  <c r="S158" i="5"/>
  <c r="S159" i="5"/>
  <c r="S160" i="5"/>
  <c r="S161" i="5"/>
  <c r="S163" i="5"/>
  <c r="S164" i="5"/>
  <c r="S165" i="5"/>
  <c r="S166" i="5"/>
  <c r="S171" i="5"/>
  <c r="S172" i="5"/>
  <c r="S174" i="5"/>
  <c r="S175" i="5"/>
  <c r="S177" i="5"/>
  <c r="S178" i="5"/>
  <c r="S179" i="5"/>
  <c r="S180" i="5"/>
  <c r="S185" i="5"/>
  <c r="S186" i="5"/>
  <c r="S187" i="5"/>
  <c r="S188" i="5"/>
  <c r="S189" i="5"/>
  <c r="S191" i="5"/>
  <c r="S192" i="5"/>
  <c r="S193" i="5"/>
  <c r="S194" i="5"/>
  <c r="S199" i="5"/>
  <c r="S200" i="5"/>
  <c r="S201" i="5"/>
  <c r="S202" i="5"/>
  <c r="S203" i="5"/>
  <c r="S205" i="5"/>
  <c r="S206" i="5"/>
  <c r="S207" i="5"/>
  <c r="S208" i="5"/>
  <c r="S213" i="5"/>
  <c r="S214" i="5"/>
  <c r="S215" i="5"/>
  <c r="S219" i="5"/>
  <c r="S220" i="5"/>
  <c r="S221" i="5"/>
  <c r="S222" i="5"/>
  <c r="S227" i="5"/>
  <c r="S228" i="5"/>
  <c r="S230" i="5"/>
  <c r="S231" i="5"/>
  <c r="S233" i="5"/>
  <c r="S234" i="5"/>
  <c r="S235" i="5"/>
  <c r="S236" i="5"/>
  <c r="S241" i="5"/>
  <c r="S243" i="5"/>
  <c r="S244" i="5"/>
  <c r="S245" i="5"/>
  <c r="S247" i="5"/>
  <c r="S248" i="5"/>
  <c r="S249" i="5"/>
  <c r="S250" i="5"/>
  <c r="S255" i="5"/>
  <c r="S256" i="5"/>
  <c r="S257" i="5"/>
  <c r="S258" i="5"/>
  <c r="S261" i="5"/>
  <c r="S269" i="5"/>
  <c r="S271" i="5"/>
  <c r="S273" i="5"/>
  <c r="S275" i="5"/>
  <c r="S276" i="5"/>
  <c r="S277" i="5"/>
  <c r="S283" i="5"/>
  <c r="S285" i="5"/>
  <c r="S286" i="5"/>
  <c r="S297" i="5"/>
  <c r="S303" i="5"/>
  <c r="S311" i="5"/>
  <c r="S312" i="5"/>
  <c r="S325" i="5"/>
  <c r="S341" i="5"/>
  <c r="S343" i="5"/>
  <c r="T135" i="5"/>
  <c r="T136" i="5"/>
  <c r="T137" i="5"/>
  <c r="T138" i="5"/>
  <c r="T139" i="5"/>
  <c r="T140" i="5"/>
  <c r="U140" i="5" s="1"/>
  <c r="T141" i="5"/>
  <c r="U141" i="5" s="1"/>
  <c r="T142" i="5"/>
  <c r="T143" i="5"/>
  <c r="T144" i="5"/>
  <c r="U144" i="5" s="1"/>
  <c r="T145" i="5"/>
  <c r="T146" i="5"/>
  <c r="U146" i="5" s="1"/>
  <c r="T147" i="5"/>
  <c r="T148" i="5"/>
  <c r="T149" i="5"/>
  <c r="T150" i="5"/>
  <c r="T151" i="5"/>
  <c r="T152" i="5"/>
  <c r="T153" i="5"/>
  <c r="U153" i="5" s="1"/>
  <c r="T154" i="5"/>
  <c r="T155" i="5"/>
  <c r="U155" i="5" s="1"/>
  <c r="T156" i="5"/>
  <c r="T157" i="5"/>
  <c r="T158" i="5"/>
  <c r="U158" i="5" s="1"/>
  <c r="T159" i="5"/>
  <c r="T160" i="5"/>
  <c r="U160" i="5" s="1"/>
  <c r="T161" i="5"/>
  <c r="U161" i="5" s="1"/>
  <c r="T162" i="5"/>
  <c r="U162" i="5" s="1"/>
  <c r="T163" i="5"/>
  <c r="T164" i="5"/>
  <c r="T165" i="5"/>
  <c r="T166" i="5"/>
  <c r="T167" i="5"/>
  <c r="U167" i="5" s="1"/>
  <c r="T168" i="5"/>
  <c r="T169" i="5"/>
  <c r="T170" i="5"/>
  <c r="U170" i="5" s="1"/>
  <c r="T171" i="5"/>
  <c r="U171" i="5" s="1"/>
  <c r="T172" i="5"/>
  <c r="U172" i="5" s="1"/>
  <c r="T173" i="5"/>
  <c r="T174" i="5"/>
  <c r="T175" i="5"/>
  <c r="T176" i="5"/>
  <c r="U176" i="5" s="1"/>
  <c r="T177" i="5"/>
  <c r="T178" i="5"/>
  <c r="T179" i="5"/>
  <c r="T180" i="5"/>
  <c r="T181" i="5"/>
  <c r="U181" i="5" s="1"/>
  <c r="T182" i="5"/>
  <c r="T183" i="5"/>
  <c r="U183" i="5" s="1"/>
  <c r="T184" i="5"/>
  <c r="U184" i="5" s="1"/>
  <c r="T185" i="5"/>
  <c r="U185" i="5" s="1"/>
  <c r="T186" i="5"/>
  <c r="U186" i="5" s="1"/>
  <c r="T187" i="5"/>
  <c r="U187" i="5" s="1"/>
  <c r="T188" i="5"/>
  <c r="U188" i="5" s="1"/>
  <c r="T189" i="5"/>
  <c r="T190" i="5"/>
  <c r="T191" i="5"/>
  <c r="T192" i="5"/>
  <c r="T193" i="5"/>
  <c r="T194" i="5"/>
  <c r="T195" i="5"/>
  <c r="T196" i="5"/>
  <c r="U196" i="5" s="1"/>
  <c r="T197" i="5"/>
  <c r="T198" i="5"/>
  <c r="T199" i="5"/>
  <c r="U199" i="5" s="1"/>
  <c r="T200" i="5"/>
  <c r="U200" i="5" s="1"/>
  <c r="T201" i="5"/>
  <c r="T202" i="5"/>
  <c r="T203" i="5"/>
  <c r="U203" i="5" s="1"/>
  <c r="T204" i="5"/>
  <c r="T205" i="5"/>
  <c r="T206" i="5"/>
  <c r="U206" i="5" s="1"/>
  <c r="T207" i="5"/>
  <c r="U207" i="5" s="1"/>
  <c r="T208" i="5"/>
  <c r="T209" i="5"/>
  <c r="U209" i="5" s="1"/>
  <c r="T210" i="5"/>
  <c r="T211" i="5"/>
  <c r="T212" i="5"/>
  <c r="U212" i="5" s="1"/>
  <c r="T213" i="5"/>
  <c r="T214" i="5"/>
  <c r="U214" i="5" s="1"/>
  <c r="T215" i="5"/>
  <c r="U215" i="5" s="1"/>
  <c r="T216" i="5"/>
  <c r="U216" i="5" s="1"/>
  <c r="T217" i="5"/>
  <c r="U217" i="5" s="1"/>
  <c r="T218" i="5"/>
  <c r="T219" i="5"/>
  <c r="U219" i="5" s="1"/>
  <c r="T220" i="5"/>
  <c r="T221" i="5"/>
  <c r="T222" i="5"/>
  <c r="T223" i="5"/>
  <c r="U223" i="5" s="1"/>
  <c r="T224" i="5"/>
  <c r="U224" i="5" s="1"/>
  <c r="T225" i="5"/>
  <c r="T226" i="5"/>
  <c r="U226" i="5" s="1"/>
  <c r="T227" i="5"/>
  <c r="U227" i="5" s="1"/>
  <c r="T228" i="5"/>
  <c r="U228" i="5" s="1"/>
  <c r="T229" i="5"/>
  <c r="U229" i="5" s="1"/>
  <c r="T230" i="5"/>
  <c r="U230" i="5" s="1"/>
  <c r="T231" i="5"/>
  <c r="U231" i="5" s="1"/>
  <c r="T232" i="5"/>
  <c r="U232" i="5" s="1"/>
  <c r="T233" i="5"/>
  <c r="T234" i="5"/>
  <c r="U234" i="5" s="1"/>
  <c r="T235" i="5"/>
  <c r="T236" i="5"/>
  <c r="U236" i="5" s="1"/>
  <c r="T237" i="5"/>
  <c r="T238" i="5"/>
  <c r="T239" i="5"/>
  <c r="U239" i="5" s="1"/>
  <c r="T240" i="5"/>
  <c r="T241" i="5"/>
  <c r="T242" i="5"/>
  <c r="U242" i="5" s="1"/>
  <c r="T243" i="5"/>
  <c r="T244" i="5"/>
  <c r="U244" i="5" s="1"/>
  <c r="T245" i="5"/>
  <c r="T246" i="5"/>
  <c r="T247" i="5"/>
  <c r="T248" i="5"/>
  <c r="U248" i="5" s="1"/>
  <c r="T249" i="5"/>
  <c r="U249" i="5" s="1"/>
  <c r="T250" i="5"/>
  <c r="T251" i="5"/>
  <c r="T252" i="5"/>
  <c r="T253" i="5"/>
  <c r="U253" i="5" s="1"/>
  <c r="T254" i="5"/>
  <c r="U254" i="5" s="1"/>
  <c r="T255" i="5"/>
  <c r="U255" i="5" s="1"/>
  <c r="T256" i="5"/>
  <c r="U256" i="5" s="1"/>
  <c r="T257" i="5"/>
  <c r="U257" i="5" s="1"/>
  <c r="T258" i="5"/>
  <c r="U258" i="5" s="1"/>
  <c r="T259" i="5"/>
  <c r="T260" i="5"/>
  <c r="T261" i="5"/>
  <c r="U261" i="5" s="1"/>
  <c r="T262" i="5"/>
  <c r="T263" i="5"/>
  <c r="U263" i="5" s="1"/>
  <c r="T264" i="5"/>
  <c r="T265" i="5"/>
  <c r="T266" i="5"/>
  <c r="T267" i="5"/>
  <c r="U267" i="5" s="1"/>
  <c r="T268" i="5"/>
  <c r="T269" i="5"/>
  <c r="T270" i="5"/>
  <c r="U270" i="5" s="1"/>
  <c r="T271" i="5"/>
  <c r="U271" i="5" s="1"/>
  <c r="T272" i="5"/>
  <c r="U272" i="5" s="1"/>
  <c r="T273" i="5"/>
  <c r="T274" i="5"/>
  <c r="T275" i="5"/>
  <c r="U275" i="5" s="1"/>
  <c r="T276" i="5"/>
  <c r="U276" i="5" s="1"/>
  <c r="T277" i="5"/>
  <c r="U277" i="5" s="1"/>
  <c r="T278" i="5"/>
  <c r="T279" i="5"/>
  <c r="T280" i="5"/>
  <c r="T281" i="5"/>
  <c r="U281" i="5" s="1"/>
  <c r="T282" i="5"/>
  <c r="T283" i="5"/>
  <c r="T284" i="5"/>
  <c r="T285" i="5"/>
  <c r="U285" i="5" s="1"/>
  <c r="T286" i="5"/>
  <c r="U286" i="5" s="1"/>
  <c r="T287" i="5"/>
  <c r="T288" i="5"/>
  <c r="T289" i="5"/>
  <c r="T290" i="5"/>
  <c r="U290" i="5" s="1"/>
  <c r="T291" i="5"/>
  <c r="U291" i="5" s="1"/>
  <c r="T292" i="5"/>
  <c r="U292" i="5" s="1"/>
  <c r="T293" i="5"/>
  <c r="T294" i="5"/>
  <c r="T295" i="5"/>
  <c r="U295" i="5" s="1"/>
  <c r="T296" i="5"/>
  <c r="T297" i="5"/>
  <c r="U297" i="5" s="1"/>
  <c r="T298" i="5"/>
  <c r="T299" i="5"/>
  <c r="U299" i="5" s="1"/>
  <c r="T300" i="5"/>
  <c r="U300" i="5" s="1"/>
  <c r="T301" i="5"/>
  <c r="U301" i="5" s="1"/>
  <c r="T302" i="5"/>
  <c r="T303" i="5"/>
  <c r="T304" i="5"/>
  <c r="U304" i="5" s="1"/>
  <c r="T305" i="5"/>
  <c r="U305" i="5" s="1"/>
  <c r="T306" i="5"/>
  <c r="T307" i="5"/>
  <c r="T308" i="5"/>
  <c r="T309" i="5"/>
  <c r="U309" i="5" s="1"/>
  <c r="T310" i="5"/>
  <c r="U310" i="5" s="1"/>
  <c r="T311" i="5"/>
  <c r="T312" i="5"/>
  <c r="U312" i="5" s="1"/>
  <c r="T313" i="5"/>
  <c r="U313" i="5" s="1"/>
  <c r="T314" i="5"/>
  <c r="T315" i="5"/>
  <c r="T316" i="5"/>
  <c r="U316" i="5" s="1"/>
  <c r="T317" i="5"/>
  <c r="U317" i="5" s="1"/>
  <c r="T318" i="5"/>
  <c r="U318" i="5" s="1"/>
  <c r="T319" i="5"/>
  <c r="U319" i="5" s="1"/>
  <c r="T320" i="5"/>
  <c r="U320" i="5" s="1"/>
  <c r="T321" i="5"/>
  <c r="U321" i="5" s="1"/>
  <c r="T322" i="5"/>
  <c r="T323" i="5"/>
  <c r="T324" i="5"/>
  <c r="T325" i="5"/>
  <c r="U325" i="5" s="1"/>
  <c r="T326" i="5"/>
  <c r="T327" i="5"/>
  <c r="T328" i="5"/>
  <c r="U328" i="5" s="1"/>
  <c r="T329" i="5"/>
  <c r="U329" i="5" s="1"/>
  <c r="T330" i="5"/>
  <c r="T331" i="5"/>
  <c r="T332" i="5"/>
  <c r="U332" i="5" s="1"/>
  <c r="T333" i="5"/>
  <c r="U333" i="5" s="1"/>
  <c r="T334" i="5"/>
  <c r="U334" i="5" s="1"/>
  <c r="T335" i="5"/>
  <c r="U335" i="5" s="1"/>
  <c r="T336" i="5"/>
  <c r="U336" i="5" s="1"/>
  <c r="T337" i="5"/>
  <c r="U337" i="5" s="1"/>
  <c r="T338" i="5"/>
  <c r="U338" i="5" s="1"/>
  <c r="T339" i="5"/>
  <c r="T340" i="5"/>
  <c r="U340" i="5" s="1"/>
  <c r="T341" i="5"/>
  <c r="U341" i="5" s="1"/>
  <c r="T342" i="5"/>
  <c r="U342" i="5" s="1"/>
  <c r="T343" i="5"/>
  <c r="U343" i="5" s="1"/>
  <c r="T344" i="5"/>
  <c r="U344" i="5" s="1"/>
  <c r="T345" i="5"/>
  <c r="U345" i="5" s="1"/>
  <c r="T346" i="5"/>
  <c r="T347" i="5"/>
  <c r="U347" i="5" s="1"/>
  <c r="T348" i="5"/>
  <c r="T349" i="5"/>
  <c r="T350" i="5"/>
  <c r="T351" i="5"/>
  <c r="T352" i="5"/>
  <c r="U352" i="5" s="1"/>
  <c r="T353" i="5"/>
  <c r="T354" i="5"/>
  <c r="U354" i="5" s="1"/>
  <c r="T355" i="5"/>
  <c r="T356" i="5"/>
  <c r="U356" i="5" s="1"/>
  <c r="T357" i="5"/>
  <c r="T358" i="5"/>
  <c r="U358" i="5" s="1"/>
  <c r="T359" i="5"/>
  <c r="T360" i="5"/>
  <c r="U360" i="5" s="1"/>
  <c r="T361" i="5"/>
  <c r="T362" i="5"/>
  <c r="T363" i="5"/>
  <c r="U363" i="5" s="1"/>
  <c r="T364" i="5"/>
  <c r="T365" i="5"/>
  <c r="U365" i="5" s="1"/>
  <c r="T366" i="5"/>
  <c r="T367" i="5"/>
  <c r="T368" i="5"/>
  <c r="T369" i="5"/>
  <c r="T370" i="5"/>
  <c r="U370" i="5" s="1"/>
  <c r="T371" i="5"/>
  <c r="T372" i="5"/>
  <c r="T373" i="5"/>
  <c r="T374" i="5"/>
  <c r="U374" i="5" s="1"/>
  <c r="T375" i="5"/>
  <c r="U375" i="5" s="1"/>
  <c r="T376" i="5"/>
  <c r="U376" i="5" s="1"/>
  <c r="T377" i="5"/>
  <c r="T378" i="5"/>
  <c r="T379" i="5"/>
  <c r="U379" i="5" s="1"/>
  <c r="T380" i="5"/>
  <c r="T381" i="5"/>
  <c r="T382" i="5"/>
  <c r="U382" i="5" s="1"/>
  <c r="T383" i="5"/>
  <c r="U383" i="5" s="1"/>
  <c r="T384" i="5"/>
  <c r="U384" i="5" s="1"/>
  <c r="T385" i="5"/>
  <c r="U385" i="5" s="1"/>
  <c r="T386" i="5"/>
  <c r="U386" i="5" s="1"/>
  <c r="T387" i="5"/>
  <c r="T388" i="5"/>
  <c r="U388" i="5" s="1"/>
  <c r="T389" i="5"/>
  <c r="U389" i="5" s="1"/>
  <c r="T390" i="5"/>
  <c r="U390" i="5" s="1"/>
  <c r="T391" i="5"/>
  <c r="T392" i="5"/>
  <c r="T393" i="5"/>
  <c r="U393" i="5" s="1"/>
  <c r="T394" i="5"/>
  <c r="U394" i="5" s="1"/>
  <c r="T395" i="5"/>
  <c r="T396" i="5"/>
  <c r="U396" i="5" s="1"/>
  <c r="T397" i="5"/>
  <c r="U397" i="5" s="1"/>
  <c r="T398" i="5"/>
  <c r="U398" i="5" s="1"/>
  <c r="T399" i="5"/>
  <c r="U399" i="5" s="1"/>
  <c r="T400" i="5"/>
  <c r="U400" i="5" s="1"/>
  <c r="T401" i="5"/>
  <c r="T402" i="5"/>
  <c r="U402" i="5" s="1"/>
  <c r="T403" i="5"/>
  <c r="U403" i="5" s="1"/>
  <c r="T404" i="5"/>
  <c r="U404" i="5" s="1"/>
  <c r="T405" i="5"/>
  <c r="U405" i="5" s="1"/>
  <c r="T406" i="5"/>
  <c r="T407" i="5"/>
  <c r="T408" i="5"/>
  <c r="U408" i="5" s="1"/>
  <c r="T409" i="5"/>
  <c r="U409" i="5" s="1"/>
  <c r="T410" i="5"/>
  <c r="U410" i="5" s="1"/>
  <c r="T411" i="5"/>
  <c r="U411" i="5" s="1"/>
  <c r="T412" i="5"/>
  <c r="U412" i="5" s="1"/>
  <c r="T413" i="5"/>
  <c r="U413" i="5" s="1"/>
  <c r="T414" i="5"/>
  <c r="U414" i="5" s="1"/>
  <c r="T415" i="5"/>
  <c r="T416" i="5"/>
  <c r="T417" i="5"/>
  <c r="U417" i="5" s="1"/>
  <c r="T418" i="5"/>
  <c r="U418" i="5" s="1"/>
  <c r="T419" i="5"/>
  <c r="U419" i="5" s="1"/>
  <c r="T420" i="5"/>
  <c r="T421" i="5"/>
  <c r="U421" i="5" s="1"/>
  <c r="T422" i="5"/>
  <c r="U422" i="5" s="1"/>
  <c r="T423" i="5"/>
  <c r="T424" i="5"/>
  <c r="T425" i="5"/>
  <c r="T426" i="5"/>
  <c r="U426" i="5" s="1"/>
  <c r="T427" i="5"/>
  <c r="T428" i="5"/>
  <c r="T429" i="5"/>
  <c r="U429" i="5" s="1"/>
  <c r="T430" i="5"/>
  <c r="U430" i="5" s="1"/>
  <c r="T431" i="5"/>
  <c r="U431" i="5" s="1"/>
  <c r="T432" i="5"/>
  <c r="U432" i="5" s="1"/>
  <c r="T433" i="5"/>
  <c r="U433" i="5" s="1"/>
  <c r="T434" i="5"/>
  <c r="T435" i="5"/>
  <c r="U435" i="5" s="1"/>
  <c r="T436" i="5"/>
  <c r="U436" i="5" s="1"/>
  <c r="T437" i="5"/>
  <c r="T438" i="5"/>
  <c r="U438" i="5" s="1"/>
  <c r="T439" i="5"/>
  <c r="U439" i="5" s="1"/>
  <c r="T440" i="5"/>
  <c r="U440" i="5" s="1"/>
  <c r="T441" i="5"/>
  <c r="U441" i="5" s="1"/>
  <c r="T442" i="5"/>
  <c r="U442" i="5" s="1"/>
  <c r="T443" i="5"/>
  <c r="T444" i="5"/>
  <c r="U444" i="5" s="1"/>
  <c r="T445" i="5"/>
  <c r="U445" i="5" s="1"/>
  <c r="T446" i="5"/>
  <c r="T447" i="5"/>
  <c r="T448" i="5"/>
  <c r="T449" i="5"/>
  <c r="U449" i="5" s="1"/>
  <c r="T450" i="5"/>
  <c r="U450" i="5" s="1"/>
  <c r="T451" i="5"/>
  <c r="T452" i="5"/>
  <c r="U452" i="5" s="1"/>
  <c r="T453" i="5"/>
  <c r="U453" i="5" s="1"/>
  <c r="T454" i="5"/>
  <c r="U454" i="5" s="1"/>
  <c r="T455" i="5"/>
  <c r="T456" i="5"/>
  <c r="U456" i="5" s="1"/>
  <c r="T457" i="5"/>
  <c r="T458" i="5"/>
  <c r="U458" i="5" s="1"/>
  <c r="T459" i="5"/>
  <c r="U459" i="5" s="1"/>
  <c r="T460" i="5"/>
  <c r="T461" i="5"/>
  <c r="T462" i="5"/>
  <c r="U462" i="5" s="1"/>
  <c r="T463" i="5"/>
  <c r="U463" i="5" s="1"/>
  <c r="T464" i="5"/>
  <c r="T465" i="5"/>
  <c r="T466" i="5"/>
  <c r="U466" i="5" s="1"/>
  <c r="T467" i="5"/>
  <c r="U467" i="5" s="1"/>
  <c r="T468" i="5"/>
  <c r="U468" i="5" s="1"/>
  <c r="T469" i="5"/>
  <c r="U469" i="5" s="1"/>
  <c r="T470" i="5"/>
  <c r="T471" i="5"/>
  <c r="T472" i="5"/>
  <c r="U472" i="5" s="1"/>
  <c r="T473" i="5"/>
  <c r="T474" i="5"/>
  <c r="U474" i="5" s="1"/>
  <c r="T475" i="5"/>
  <c r="T476" i="5"/>
  <c r="T477" i="5"/>
  <c r="U477" i="5" s="1"/>
  <c r="T478" i="5"/>
  <c r="U478" i="5" s="1"/>
  <c r="T479" i="5"/>
  <c r="T480" i="5"/>
  <c r="T481" i="5"/>
  <c r="U481" i="5" s="1"/>
  <c r="T482" i="5"/>
  <c r="U482" i="5" s="1"/>
  <c r="T483" i="5"/>
  <c r="T484" i="5"/>
  <c r="U484" i="5" s="1"/>
  <c r="T485" i="5"/>
  <c r="U485" i="5" s="1"/>
  <c r="T486" i="5"/>
  <c r="U486" i="5" s="1"/>
  <c r="T487" i="5"/>
  <c r="U487" i="5" s="1"/>
  <c r="T488" i="5"/>
  <c r="T489" i="5"/>
  <c r="T490" i="5"/>
  <c r="T491" i="5"/>
  <c r="U491" i="5" s="1"/>
  <c r="T492" i="5"/>
  <c r="T493" i="5"/>
  <c r="U493" i="5" s="1"/>
  <c r="T494" i="5"/>
  <c r="U494" i="5" s="1"/>
  <c r="T495" i="5"/>
  <c r="U495" i="5" s="1"/>
  <c r="T496" i="5"/>
  <c r="U496" i="5" s="1"/>
  <c r="T497" i="5"/>
  <c r="T498" i="5"/>
  <c r="T499" i="5"/>
  <c r="U499" i="5" s="1"/>
  <c r="T500" i="5"/>
  <c r="T501" i="5"/>
  <c r="T502" i="5"/>
  <c r="T503" i="5"/>
  <c r="T504" i="5"/>
  <c r="T505" i="5"/>
  <c r="U505" i="5" s="1"/>
  <c r="T506" i="5"/>
  <c r="U506" i="5" s="1"/>
  <c r="T507" i="5"/>
  <c r="T508" i="5"/>
  <c r="U508" i="5" s="1"/>
  <c r="T509" i="5"/>
  <c r="U509" i="5" s="1"/>
  <c r="T510" i="5"/>
  <c r="U510" i="5" s="1"/>
  <c r="T511" i="5"/>
  <c r="U511" i="5" s="1"/>
  <c r="T512" i="5"/>
  <c r="U512" i="5" s="1"/>
  <c r="T513" i="5"/>
  <c r="T514" i="5"/>
  <c r="U514" i="5" s="1"/>
  <c r="T515" i="5"/>
  <c r="U515" i="5" s="1"/>
  <c r="T516" i="5"/>
  <c r="U516" i="5" s="1"/>
  <c r="T517" i="5"/>
  <c r="U517" i="5" s="1"/>
  <c r="T518" i="5"/>
  <c r="T519" i="5"/>
  <c r="U519" i="5" s="1"/>
  <c r="T520" i="5"/>
  <c r="U520" i="5" s="1"/>
  <c r="T521" i="5"/>
  <c r="T522" i="5"/>
  <c r="U522" i="5" s="1"/>
  <c r="T523" i="5"/>
  <c r="U523" i="5" s="1"/>
  <c r="T524" i="5"/>
  <c r="U524" i="5" s="1"/>
  <c r="T525" i="5"/>
  <c r="T526" i="5"/>
  <c r="T527" i="5"/>
  <c r="T528" i="5"/>
  <c r="U528" i="5" s="1"/>
  <c r="T529" i="5"/>
  <c r="U529" i="5" s="1"/>
  <c r="T530" i="5"/>
  <c r="U530" i="5" s="1"/>
  <c r="T531" i="5"/>
  <c r="U531" i="5" s="1"/>
  <c r="T532" i="5"/>
  <c r="U532" i="5" s="1"/>
  <c r="T533" i="5"/>
  <c r="U533" i="5" s="1"/>
  <c r="T534" i="5"/>
  <c r="U534" i="5" s="1"/>
  <c r="T535" i="5"/>
  <c r="U535" i="5" s="1"/>
  <c r="T536" i="5"/>
  <c r="U536" i="5" s="1"/>
  <c r="T537" i="5"/>
  <c r="U537" i="5" s="1"/>
  <c r="T538" i="5"/>
  <c r="U538" i="5" s="1"/>
  <c r="T539" i="5"/>
  <c r="U539" i="5" s="1"/>
  <c r="T540" i="5"/>
  <c r="U540" i="5" s="1"/>
  <c r="T541" i="5"/>
  <c r="T542" i="5"/>
  <c r="U542" i="5" s="1"/>
  <c r="T543" i="5"/>
  <c r="U543" i="5" s="1"/>
  <c r="T544" i="5"/>
  <c r="T545" i="5"/>
  <c r="U545" i="5" s="1"/>
  <c r="T546" i="5"/>
  <c r="T547" i="5"/>
  <c r="T548" i="5"/>
  <c r="T549" i="5"/>
  <c r="T550" i="5"/>
  <c r="T551" i="5"/>
  <c r="U551" i="5" s="1"/>
  <c r="T552" i="5"/>
  <c r="U552" i="5" s="1"/>
  <c r="T553" i="5"/>
  <c r="T554" i="5"/>
  <c r="U554" i="5" s="1"/>
  <c r="T555" i="5"/>
  <c r="T556" i="5"/>
  <c r="U556" i="5" s="1"/>
  <c r="T557" i="5"/>
  <c r="U557" i="5" s="1"/>
  <c r="T558" i="5"/>
  <c r="T559" i="5"/>
  <c r="U559" i="5" s="1"/>
  <c r="T560" i="5"/>
  <c r="T561" i="5"/>
  <c r="U561" i="5" s="1"/>
  <c r="T562" i="5"/>
  <c r="T563" i="5"/>
  <c r="T564" i="5"/>
  <c r="T565" i="5"/>
  <c r="T566" i="5"/>
  <c r="U566" i="5" s="1"/>
  <c r="T567" i="5"/>
  <c r="U567" i="5" s="1"/>
  <c r="T568" i="5"/>
  <c r="T569" i="5"/>
  <c r="T570" i="5"/>
  <c r="T571" i="5"/>
  <c r="U571" i="5" s="1"/>
  <c r="T572" i="5"/>
  <c r="T573" i="5"/>
  <c r="T574" i="5"/>
  <c r="U574" i="5" s="1"/>
  <c r="T575" i="5"/>
  <c r="U575" i="5" s="1"/>
  <c r="T576" i="5"/>
  <c r="T577" i="5"/>
  <c r="U577" i="5" s="1"/>
  <c r="T578" i="5"/>
  <c r="T579" i="5"/>
  <c r="U579" i="5" s="1"/>
  <c r="T580" i="5"/>
  <c r="U580" i="5" s="1"/>
  <c r="T581" i="5"/>
  <c r="U581" i="5" s="1"/>
  <c r="T582" i="5"/>
  <c r="U582" i="5" s="1"/>
  <c r="T583" i="5"/>
  <c r="U583" i="5" s="1"/>
  <c r="T584" i="5"/>
  <c r="U584" i="5" s="1"/>
  <c r="T585" i="5"/>
  <c r="U585" i="5" s="1"/>
  <c r="T586" i="5"/>
  <c r="T587" i="5"/>
  <c r="U587" i="5" s="1"/>
  <c r="T588" i="5"/>
  <c r="T589" i="5"/>
  <c r="U589" i="5" s="1"/>
  <c r="T590" i="5"/>
  <c r="T591" i="5"/>
  <c r="U591" i="5" s="1"/>
  <c r="T592" i="5"/>
  <c r="U592" i="5" s="1"/>
  <c r="T593" i="5"/>
  <c r="U593" i="5" s="1"/>
  <c r="T594" i="5"/>
  <c r="U594" i="5" s="1"/>
  <c r="T595" i="5"/>
  <c r="T596" i="5"/>
  <c r="T597" i="5"/>
  <c r="T598" i="5"/>
  <c r="T599" i="5"/>
  <c r="U599" i="5" s="1"/>
  <c r="T600" i="5"/>
  <c r="T601" i="5"/>
  <c r="U601" i="5" s="1"/>
  <c r="T602" i="5"/>
  <c r="T603" i="5"/>
  <c r="T604" i="5"/>
  <c r="T605" i="5"/>
  <c r="U605" i="5" s="1"/>
  <c r="T606" i="5"/>
  <c r="U606" i="5" s="1"/>
  <c r="T607" i="5"/>
  <c r="U607" i="5" s="1"/>
  <c r="T608" i="5"/>
  <c r="U608" i="5" s="1"/>
  <c r="T609" i="5"/>
  <c r="T610" i="5"/>
  <c r="T611" i="5"/>
  <c r="U611" i="5" s="1"/>
  <c r="T612" i="5"/>
  <c r="T613" i="5"/>
  <c r="U613" i="5" s="1"/>
  <c r="T614" i="5"/>
  <c r="T615" i="5"/>
  <c r="U615" i="5" s="1"/>
  <c r="T616" i="5"/>
  <c r="T617" i="5"/>
  <c r="T618" i="5"/>
  <c r="U618" i="5" s="1"/>
  <c r="T619" i="5"/>
  <c r="U619" i="5" s="1"/>
  <c r="T620" i="5"/>
  <c r="U620" i="5" s="1"/>
  <c r="T621" i="5"/>
  <c r="U621" i="5" s="1"/>
  <c r="T622" i="5"/>
  <c r="U622" i="5" s="1"/>
  <c r="T623" i="5"/>
  <c r="U623" i="5" s="1"/>
  <c r="T624" i="5"/>
  <c r="T625" i="5"/>
  <c r="T626" i="5"/>
  <c r="U626" i="5" s="1"/>
  <c r="T627" i="5"/>
  <c r="T628" i="5"/>
  <c r="U628" i="5" s="1"/>
  <c r="T629" i="5"/>
  <c r="U629" i="5" s="1"/>
  <c r="T630" i="5"/>
  <c r="U630" i="5" s="1"/>
  <c r="T631" i="5"/>
  <c r="U631" i="5" s="1"/>
  <c r="T632" i="5"/>
  <c r="U632" i="5" s="1"/>
  <c r="T633" i="5"/>
  <c r="U633" i="5" s="1"/>
  <c r="T634" i="5"/>
  <c r="U634" i="5" s="1"/>
  <c r="T635" i="5"/>
  <c r="U635" i="5" s="1"/>
  <c r="T636" i="5"/>
  <c r="U636" i="5" s="1"/>
  <c r="T637" i="5"/>
  <c r="U637" i="5" s="1"/>
  <c r="T638" i="5"/>
  <c r="U638" i="5" s="1"/>
  <c r="T639" i="5"/>
  <c r="U639" i="5" s="1"/>
  <c r="T640" i="5"/>
  <c r="T641" i="5"/>
  <c r="U641" i="5" s="1"/>
  <c r="T642" i="5"/>
  <c r="U642" i="5" s="1"/>
  <c r="T643" i="5"/>
  <c r="U643" i="5" s="1"/>
  <c r="T644" i="5"/>
  <c r="U644" i="5" s="1"/>
  <c r="T645" i="5"/>
  <c r="U645" i="5" s="1"/>
  <c r="T646" i="5"/>
  <c r="U646" i="5" s="1"/>
  <c r="T647" i="5"/>
  <c r="U647" i="5" s="1"/>
  <c r="T648" i="5"/>
  <c r="U648" i="5" s="1"/>
  <c r="T649" i="5"/>
  <c r="T650" i="5"/>
  <c r="U650" i="5" s="1"/>
  <c r="T651" i="5"/>
  <c r="U651" i="5" s="1"/>
  <c r="T652" i="5"/>
  <c r="T653" i="5"/>
  <c r="U653" i="5" s="1"/>
  <c r="T654" i="5"/>
  <c r="U654" i="5" s="1"/>
  <c r="T655" i="5"/>
  <c r="T656" i="5"/>
  <c r="U656" i="5" s="1"/>
  <c r="T657" i="5"/>
  <c r="U657" i="5" s="1"/>
  <c r="T658" i="5"/>
  <c r="U658" i="5" s="1"/>
  <c r="T659" i="5"/>
  <c r="U659" i="5" s="1"/>
  <c r="T660" i="5"/>
  <c r="U660" i="5" s="1"/>
  <c r="T661" i="5"/>
  <c r="U661" i="5" s="1"/>
  <c r="T662" i="5"/>
  <c r="U662" i="5" s="1"/>
  <c r="T663" i="5"/>
  <c r="U663" i="5" s="1"/>
  <c r="T664" i="5"/>
  <c r="U664" i="5" s="1"/>
  <c r="T665" i="5"/>
  <c r="T666" i="5"/>
  <c r="T667" i="5"/>
  <c r="U667" i="5" s="1"/>
  <c r="T668" i="5"/>
  <c r="U668" i="5" s="1"/>
  <c r="T669" i="5"/>
  <c r="T670" i="5"/>
  <c r="U670" i="5" s="1"/>
  <c r="T671" i="5"/>
  <c r="T672" i="5"/>
  <c r="U672" i="5" s="1"/>
  <c r="T673" i="5"/>
  <c r="T674" i="5"/>
  <c r="U674" i="5" s="1"/>
  <c r="T675" i="5"/>
  <c r="U675" i="5" s="1"/>
  <c r="T676" i="5"/>
  <c r="U676" i="5" s="1"/>
  <c r="T677" i="5"/>
  <c r="U677" i="5" s="1"/>
  <c r="T678" i="5"/>
  <c r="U678" i="5" s="1"/>
  <c r="T679" i="5"/>
  <c r="U679" i="5" s="1"/>
  <c r="T680" i="5"/>
  <c r="U680" i="5" s="1"/>
  <c r="T681" i="5"/>
  <c r="U681" i="5" s="1"/>
  <c r="T682" i="5"/>
  <c r="T683" i="5"/>
  <c r="U683" i="5" s="1"/>
  <c r="T684" i="5"/>
  <c r="T685" i="5"/>
  <c r="AA135" i="5"/>
  <c r="AA145" i="5"/>
  <c r="AA147" i="5"/>
  <c r="AA148" i="5"/>
  <c r="AA149" i="5"/>
  <c r="AA150" i="5"/>
  <c r="AA151" i="5"/>
  <c r="AA152" i="5"/>
  <c r="AA153" i="5"/>
  <c r="AA154" i="5"/>
  <c r="AA155" i="5"/>
  <c r="AA158" i="5"/>
  <c r="AA159" i="5"/>
  <c r="AA162" i="5"/>
  <c r="AA163" i="5"/>
  <c r="AA164" i="5"/>
  <c r="AA165" i="5"/>
  <c r="AA166" i="5"/>
  <c r="AA168" i="5"/>
  <c r="AA169" i="5"/>
  <c r="AA171" i="5"/>
  <c r="AA172" i="5"/>
  <c r="AA173" i="5"/>
  <c r="AA174" i="5"/>
  <c r="AA176" i="5"/>
  <c r="AA177" i="5"/>
  <c r="AA179" i="5"/>
  <c r="AA182" i="5"/>
  <c r="AA183" i="5"/>
  <c r="AA184" i="5"/>
  <c r="AA185" i="5"/>
  <c r="AA186" i="5"/>
  <c r="AA187" i="5"/>
  <c r="AA190" i="5"/>
  <c r="AA191" i="5"/>
  <c r="AA193" i="5"/>
  <c r="AA194" i="5"/>
  <c r="AA196" i="5"/>
  <c r="AA197" i="5"/>
  <c r="AA198" i="5"/>
  <c r="AA199" i="5"/>
  <c r="AA200" i="5"/>
  <c r="AA201" i="5"/>
  <c r="AA202" i="5"/>
  <c r="AA203" i="5"/>
  <c r="AA207" i="5"/>
  <c r="AA208" i="5"/>
  <c r="AA210" i="5"/>
  <c r="AA211" i="5"/>
  <c r="AA213" i="5"/>
  <c r="AA214" i="5"/>
  <c r="AA215" i="5"/>
  <c r="AA216" i="5"/>
  <c r="AA218" i="5"/>
  <c r="AA219" i="5"/>
  <c r="AA221" i="5"/>
  <c r="AA224" i="5"/>
  <c r="AA225" i="5"/>
  <c r="AA226" i="5"/>
  <c r="AA227" i="5"/>
  <c r="AA228" i="5"/>
  <c r="AA229" i="5"/>
  <c r="AA232" i="5"/>
  <c r="AA233" i="5"/>
  <c r="AA235" i="5"/>
  <c r="AA238" i="5"/>
  <c r="AA239" i="5"/>
  <c r="AA241" i="5"/>
  <c r="AA242" i="5"/>
  <c r="AA243" i="5"/>
  <c r="AA244" i="5"/>
  <c r="AA246" i="5"/>
  <c r="AA247" i="5"/>
  <c r="AA249" i="5"/>
  <c r="AA252" i="5"/>
  <c r="AA253" i="5"/>
  <c r="AA255" i="5"/>
  <c r="AA256" i="5"/>
  <c r="AA257" i="5"/>
  <c r="AA259" i="5"/>
  <c r="AA260" i="5"/>
  <c r="AA261" i="5"/>
  <c r="AA263" i="5"/>
  <c r="AA266" i="5"/>
  <c r="AA267" i="5"/>
  <c r="AA269" i="5"/>
  <c r="AA270" i="5"/>
  <c r="AA271" i="5"/>
  <c r="AA272" i="5"/>
  <c r="AA274" i="5"/>
  <c r="AA275" i="5"/>
  <c r="AA277" i="5"/>
  <c r="AA280" i="5"/>
  <c r="AA281" i="5"/>
  <c r="AA283" i="5"/>
  <c r="AA284" i="5"/>
  <c r="AA285" i="5"/>
  <c r="AA287" i="5"/>
  <c r="AA288" i="5"/>
  <c r="AA289" i="5"/>
  <c r="AA291" i="5"/>
  <c r="AA294" i="5"/>
  <c r="AA295" i="5"/>
  <c r="AA297" i="5"/>
  <c r="AA298" i="5"/>
  <c r="AA299" i="5"/>
  <c r="AA301" i="5"/>
  <c r="AA302" i="5"/>
  <c r="AA303" i="5"/>
  <c r="AA305" i="5"/>
  <c r="AA306" i="5"/>
  <c r="AA308" i="5"/>
  <c r="AA309" i="5"/>
  <c r="AA310" i="5"/>
  <c r="AA311" i="5"/>
  <c r="AA312" i="5"/>
  <c r="AA313" i="5"/>
  <c r="AA316" i="5"/>
  <c r="AA318" i="5"/>
  <c r="AA319" i="5"/>
  <c r="AA320" i="5"/>
  <c r="AA322" i="5"/>
  <c r="AA323" i="5"/>
  <c r="AA325" i="5"/>
  <c r="AA326" i="5"/>
  <c r="AA327" i="5"/>
  <c r="AA330" i="5"/>
  <c r="AA331" i="5"/>
  <c r="AA332" i="5"/>
  <c r="AA333" i="5"/>
  <c r="AA334" i="5"/>
  <c r="AA336" i="5"/>
  <c r="AA337" i="5"/>
  <c r="AA339" i="5"/>
  <c r="AA340" i="5"/>
  <c r="AA341" i="5"/>
  <c r="AA343" i="5"/>
  <c r="AA344" i="5"/>
  <c r="AA345" i="5"/>
  <c r="AA346" i="5"/>
  <c r="AA347" i="5"/>
  <c r="AA348" i="5"/>
  <c r="AA349" i="5"/>
  <c r="AA350" i="5"/>
  <c r="AA351" i="5"/>
  <c r="AA353" i="5"/>
  <c r="AA354" i="5"/>
  <c r="AA355" i="5"/>
  <c r="AA356" i="5"/>
  <c r="AA358" i="5"/>
  <c r="AA359" i="5"/>
  <c r="AA360" i="5"/>
  <c r="AA361" i="5"/>
  <c r="AA362" i="5"/>
  <c r="AA364" i="5"/>
  <c r="AA365" i="5"/>
  <c r="AA366" i="5"/>
  <c r="AA368" i="5"/>
  <c r="AA372" i="5"/>
  <c r="AA375" i="5"/>
  <c r="AA376" i="5"/>
  <c r="AA378" i="5"/>
  <c r="AA379" i="5"/>
  <c r="AA380" i="5"/>
  <c r="AA381" i="5"/>
  <c r="AA382" i="5"/>
  <c r="AA383" i="5"/>
  <c r="AA384" i="5"/>
  <c r="AA386" i="5"/>
  <c r="AA387" i="5"/>
  <c r="AA388" i="5"/>
  <c r="AA389" i="5"/>
  <c r="AA390" i="5"/>
  <c r="AA391" i="5"/>
  <c r="AA392" i="5"/>
  <c r="AA393" i="5"/>
  <c r="AA394" i="5"/>
  <c r="AA395" i="5"/>
  <c r="AA396" i="5"/>
  <c r="AA400" i="5"/>
  <c r="AA401" i="5"/>
  <c r="AA403" i="5"/>
  <c r="AA404" i="5"/>
  <c r="AA406" i="5"/>
  <c r="AA407" i="5"/>
  <c r="AA408" i="5"/>
  <c r="AA409" i="5"/>
  <c r="AA410" i="5"/>
  <c r="AA411" i="5"/>
  <c r="AA412" i="5"/>
  <c r="AA414" i="5"/>
  <c r="AA415" i="5"/>
  <c r="AA417" i="5"/>
  <c r="AA420" i="5"/>
  <c r="AA421" i="5"/>
  <c r="AA422" i="5"/>
  <c r="AA423" i="5"/>
  <c r="AA424" i="5"/>
  <c r="AA425" i="5"/>
  <c r="AA426" i="5"/>
  <c r="AA427" i="5"/>
  <c r="AA428" i="5"/>
  <c r="AA429" i="5"/>
  <c r="AA431" i="5"/>
  <c r="AA433" i="5"/>
  <c r="AA434" i="5"/>
  <c r="AA435" i="5"/>
  <c r="AA436" i="5"/>
  <c r="AA439" i="5"/>
  <c r="AA440" i="5"/>
  <c r="AA442" i="5"/>
  <c r="AA443" i="5"/>
  <c r="AA445" i="5"/>
  <c r="AA448" i="5"/>
  <c r="AA449" i="5"/>
  <c r="AA450" i="5"/>
  <c r="AA451" i="5"/>
  <c r="AA452" i="5"/>
  <c r="AA453" i="5"/>
  <c r="AA456" i="5"/>
  <c r="AA457" i="5"/>
  <c r="AA459" i="5"/>
  <c r="AA462" i="5"/>
  <c r="AA463" i="5"/>
  <c r="AA464" i="5"/>
  <c r="AA465" i="5"/>
  <c r="AA467" i="5"/>
  <c r="AA470" i="5"/>
  <c r="AA471" i="5"/>
  <c r="AA472" i="5"/>
  <c r="AA473" i="5"/>
  <c r="AA475" i="5"/>
  <c r="AA476" i="5"/>
  <c r="AA477" i="5"/>
  <c r="AA479" i="5"/>
  <c r="AA481" i="5"/>
  <c r="AA482" i="5"/>
  <c r="AA484" i="5"/>
  <c r="AA485" i="5"/>
  <c r="AA487" i="5"/>
  <c r="AA490" i="5"/>
  <c r="AA491" i="5"/>
  <c r="AA492" i="5"/>
  <c r="AA493" i="5"/>
  <c r="AA495" i="5"/>
  <c r="AA496" i="5"/>
  <c r="AA498" i="5"/>
  <c r="AA499" i="5"/>
  <c r="AA501" i="5"/>
  <c r="AA504" i="5"/>
  <c r="AA506" i="5"/>
  <c r="AA508" i="5"/>
  <c r="AA509" i="5"/>
  <c r="AA512" i="5"/>
  <c r="AA513" i="5"/>
  <c r="AA515" i="5"/>
  <c r="AA519" i="5"/>
  <c r="AA520" i="5"/>
  <c r="AA521" i="5"/>
  <c r="AA522" i="5"/>
  <c r="AA523" i="5"/>
  <c r="AA524" i="5"/>
  <c r="AA526" i="5"/>
  <c r="AA529" i="5"/>
  <c r="AA532" i="5"/>
  <c r="AA533" i="5"/>
  <c r="AA534" i="5"/>
  <c r="AA535" i="5"/>
  <c r="AA536" i="5"/>
  <c r="AA537" i="5"/>
  <c r="AA540" i="5"/>
  <c r="AA541" i="5"/>
  <c r="AA543" i="5"/>
  <c r="AA545" i="5"/>
  <c r="AA546" i="5"/>
  <c r="AA547" i="5"/>
  <c r="AA548" i="5"/>
  <c r="AA549" i="5"/>
  <c r="AA550" i="5"/>
  <c r="AA551" i="5"/>
  <c r="AA554" i="5"/>
  <c r="AA555" i="5"/>
  <c r="AA557" i="5"/>
  <c r="AA560" i="5"/>
  <c r="AA561" i="5"/>
  <c r="AA562" i="5"/>
  <c r="AA563" i="5"/>
  <c r="AA564" i="5"/>
  <c r="AA565" i="5"/>
  <c r="AA568" i="5"/>
  <c r="AA569" i="5"/>
  <c r="AA571" i="5"/>
  <c r="AA574" i="5"/>
  <c r="AA575" i="5"/>
  <c r="AA576" i="5"/>
  <c r="AA577" i="5"/>
  <c r="AA578" i="5"/>
  <c r="AA579" i="5"/>
  <c r="AA580" i="5"/>
  <c r="AA581" i="5"/>
  <c r="AA582" i="5"/>
  <c r="AA583" i="5"/>
  <c r="AA585" i="5"/>
  <c r="AA587" i="5"/>
  <c r="AA588" i="5"/>
  <c r="AA589" i="5"/>
  <c r="AA591" i="5"/>
  <c r="AA592" i="5"/>
  <c r="AA593" i="5"/>
  <c r="AA594" i="5"/>
  <c r="AA596" i="5"/>
  <c r="AA597" i="5"/>
  <c r="AA599" i="5"/>
  <c r="AA602" i="5"/>
  <c r="AA603" i="5"/>
  <c r="AA605" i="5"/>
  <c r="AA606" i="5"/>
  <c r="AA607" i="5"/>
  <c r="AA610" i="5"/>
  <c r="AA611" i="5"/>
  <c r="AA613" i="5"/>
  <c r="AA616" i="5"/>
  <c r="AA617" i="5"/>
  <c r="AA618" i="5"/>
  <c r="AA619" i="5"/>
  <c r="AA621" i="5"/>
  <c r="AA623" i="5"/>
  <c r="AA624" i="5"/>
  <c r="AA625" i="5"/>
  <c r="AA627" i="5"/>
  <c r="AA629" i="5"/>
  <c r="AA631" i="5"/>
  <c r="AA632" i="5"/>
  <c r="AA634" i="5"/>
  <c r="AA635" i="5"/>
  <c r="AA636" i="5"/>
  <c r="AA638" i="5"/>
  <c r="AA639" i="5"/>
  <c r="AA641" i="5"/>
  <c r="AA644" i="5"/>
  <c r="AA645" i="5"/>
  <c r="AA646" i="5"/>
  <c r="AA647" i="5"/>
  <c r="AA648" i="5"/>
  <c r="AA649" i="5"/>
  <c r="AA650" i="5"/>
  <c r="AA652" i="5"/>
  <c r="AA653" i="5"/>
  <c r="AA655" i="5"/>
  <c r="AA656" i="5"/>
  <c r="AA658" i="5"/>
  <c r="AA659" i="5"/>
  <c r="AA660" i="5"/>
  <c r="AA661" i="5"/>
  <c r="AA662" i="5"/>
  <c r="AA663" i="5"/>
  <c r="AA664" i="5"/>
  <c r="AA666" i="5"/>
  <c r="AA669" i="5"/>
  <c r="AA670" i="5"/>
  <c r="AA672" i="5"/>
  <c r="AA673" i="5"/>
  <c r="AA676" i="5"/>
  <c r="AA677" i="5"/>
  <c r="AA678" i="5"/>
  <c r="AA680" i="5"/>
  <c r="AA681" i="5"/>
  <c r="AA683" i="5"/>
  <c r="AA684" i="5"/>
  <c r="AA137" i="5"/>
  <c r="AA138" i="5"/>
  <c r="AA139" i="5"/>
  <c r="AA140" i="5"/>
  <c r="AA141" i="5"/>
  <c r="AA142" i="5"/>
  <c r="AA143" i="5"/>
  <c r="AA144" i="5"/>
  <c r="AA146" i="5"/>
  <c r="AA505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87" i="5"/>
  <c r="AB388" i="5"/>
  <c r="AC388" i="5" s="1"/>
  <c r="AB389" i="5"/>
  <c r="AB390" i="5"/>
  <c r="AB391" i="5"/>
  <c r="AB392" i="5"/>
  <c r="AB393" i="5"/>
  <c r="AB394" i="5"/>
  <c r="AB395" i="5"/>
  <c r="AB396" i="5"/>
  <c r="AB397" i="5"/>
  <c r="AC397" i="5" s="1"/>
  <c r="AB398" i="5"/>
  <c r="AB399" i="5"/>
  <c r="AB400" i="5"/>
  <c r="AB401" i="5"/>
  <c r="AB402" i="5"/>
  <c r="AB403" i="5"/>
  <c r="AB404" i="5"/>
  <c r="AB405" i="5"/>
  <c r="AB406" i="5"/>
  <c r="AB407" i="5"/>
  <c r="AB408" i="5"/>
  <c r="AB409" i="5"/>
  <c r="AB410" i="5"/>
  <c r="AB411" i="5"/>
  <c r="AB412" i="5"/>
  <c r="AB413" i="5"/>
  <c r="AB414" i="5"/>
  <c r="AB415" i="5"/>
  <c r="AB416" i="5"/>
  <c r="AB417" i="5"/>
  <c r="AB418" i="5"/>
  <c r="AB419" i="5"/>
  <c r="AB420" i="5"/>
  <c r="AB421" i="5"/>
  <c r="AB422" i="5"/>
  <c r="AB423" i="5"/>
  <c r="AB424" i="5"/>
  <c r="AB425" i="5"/>
  <c r="AB426" i="5"/>
  <c r="AB427" i="5"/>
  <c r="AB428" i="5"/>
  <c r="AB429" i="5"/>
  <c r="AB430" i="5"/>
  <c r="AB431" i="5"/>
  <c r="AB432" i="5"/>
  <c r="AB433" i="5"/>
  <c r="AB434" i="5"/>
  <c r="AB435" i="5"/>
  <c r="AB436" i="5"/>
  <c r="AB437" i="5"/>
  <c r="AB438" i="5"/>
  <c r="AB439" i="5"/>
  <c r="AB440" i="5"/>
  <c r="AB441" i="5"/>
  <c r="AB442" i="5"/>
  <c r="AB443" i="5"/>
  <c r="AB444" i="5"/>
  <c r="AB445" i="5"/>
  <c r="AB446" i="5"/>
  <c r="AB447" i="5"/>
  <c r="AB448" i="5"/>
  <c r="AB449" i="5"/>
  <c r="AB450" i="5"/>
  <c r="AB451" i="5"/>
  <c r="AB452" i="5"/>
  <c r="AB453" i="5"/>
  <c r="AB454" i="5"/>
  <c r="AB455" i="5"/>
  <c r="AB456" i="5"/>
  <c r="AB457" i="5"/>
  <c r="AB458" i="5"/>
  <c r="AB459" i="5"/>
  <c r="AB460" i="5"/>
  <c r="AB461" i="5"/>
  <c r="AB462" i="5"/>
  <c r="AB463" i="5"/>
  <c r="AB464" i="5"/>
  <c r="AB465" i="5"/>
  <c r="AB466" i="5"/>
  <c r="AB467" i="5"/>
  <c r="AB468" i="5"/>
  <c r="AB469" i="5"/>
  <c r="AB470" i="5"/>
  <c r="AB471" i="5"/>
  <c r="AB472" i="5"/>
  <c r="AB473" i="5"/>
  <c r="AB474" i="5"/>
  <c r="AB475" i="5"/>
  <c r="AB476" i="5"/>
  <c r="AB477" i="5"/>
  <c r="AB478" i="5"/>
  <c r="AB479" i="5"/>
  <c r="AB480" i="5"/>
  <c r="AB481" i="5"/>
  <c r="AB482" i="5"/>
  <c r="AB483" i="5"/>
  <c r="AB484" i="5"/>
  <c r="AB485" i="5"/>
  <c r="AB486" i="5"/>
  <c r="AB487" i="5"/>
  <c r="AB488" i="5"/>
  <c r="AB489" i="5"/>
  <c r="AB490" i="5"/>
  <c r="AB491" i="5"/>
  <c r="AB492" i="5"/>
  <c r="AB493" i="5"/>
  <c r="AB494" i="5"/>
  <c r="AB495" i="5"/>
  <c r="AB496" i="5"/>
  <c r="AB497" i="5"/>
  <c r="AB498" i="5"/>
  <c r="AB499" i="5"/>
  <c r="AB500" i="5"/>
  <c r="AB501" i="5"/>
  <c r="AB502" i="5"/>
  <c r="AB503" i="5"/>
  <c r="AB504" i="5"/>
  <c r="AB505" i="5"/>
  <c r="AB506" i="5"/>
  <c r="AB507" i="5"/>
  <c r="AB508" i="5"/>
  <c r="AB509" i="5"/>
  <c r="AB510" i="5"/>
  <c r="AB511" i="5"/>
  <c r="AB512" i="5"/>
  <c r="AB513" i="5"/>
  <c r="AB514" i="5"/>
  <c r="AB515" i="5"/>
  <c r="AB516" i="5"/>
  <c r="AB517" i="5"/>
  <c r="AB518" i="5"/>
  <c r="AB519" i="5"/>
  <c r="AB520" i="5"/>
  <c r="AB521" i="5"/>
  <c r="AB522" i="5"/>
  <c r="AB523" i="5"/>
  <c r="AB524" i="5"/>
  <c r="AB525" i="5"/>
  <c r="AB526" i="5"/>
  <c r="AB527" i="5"/>
  <c r="AB528" i="5"/>
  <c r="AB529" i="5"/>
  <c r="AB530" i="5"/>
  <c r="AB531" i="5"/>
  <c r="AB532" i="5"/>
  <c r="AB533" i="5"/>
  <c r="AB534" i="5"/>
  <c r="AB535" i="5"/>
  <c r="AB536" i="5"/>
  <c r="AB537" i="5"/>
  <c r="AB538" i="5"/>
  <c r="AB539" i="5"/>
  <c r="AB540" i="5"/>
  <c r="AB541" i="5"/>
  <c r="AB542" i="5"/>
  <c r="AB543" i="5"/>
  <c r="AB544" i="5"/>
  <c r="AB545" i="5"/>
  <c r="AB546" i="5"/>
  <c r="AB547" i="5"/>
  <c r="AB548" i="5"/>
  <c r="AB549" i="5"/>
  <c r="AB550" i="5"/>
  <c r="AB551" i="5"/>
  <c r="AB552" i="5"/>
  <c r="AB553" i="5"/>
  <c r="AB554" i="5"/>
  <c r="AB555" i="5"/>
  <c r="AB556" i="5"/>
  <c r="AB557" i="5"/>
  <c r="AB558" i="5"/>
  <c r="AB559" i="5"/>
  <c r="AB560" i="5"/>
  <c r="AB561" i="5"/>
  <c r="AB562" i="5"/>
  <c r="AB563" i="5"/>
  <c r="AB564" i="5"/>
  <c r="AB565" i="5"/>
  <c r="AB566" i="5"/>
  <c r="AB567" i="5"/>
  <c r="AB568" i="5"/>
  <c r="AB569" i="5"/>
  <c r="AB570" i="5"/>
  <c r="AB571" i="5"/>
  <c r="AB572" i="5"/>
  <c r="AB573" i="5"/>
  <c r="AB574" i="5"/>
  <c r="AB575" i="5"/>
  <c r="AB576" i="5"/>
  <c r="AB577" i="5"/>
  <c r="AB578" i="5"/>
  <c r="AB579" i="5"/>
  <c r="AB580" i="5"/>
  <c r="AB581" i="5"/>
  <c r="AB582" i="5"/>
  <c r="AB583" i="5"/>
  <c r="AB584" i="5"/>
  <c r="AB585" i="5"/>
  <c r="AB586" i="5"/>
  <c r="AB587" i="5"/>
  <c r="AB588" i="5"/>
  <c r="AB589" i="5"/>
  <c r="AB590" i="5"/>
  <c r="AB591" i="5"/>
  <c r="AB592" i="5"/>
  <c r="AB593" i="5"/>
  <c r="AB594" i="5"/>
  <c r="AB595" i="5"/>
  <c r="AB596" i="5"/>
  <c r="AB597" i="5"/>
  <c r="AB598" i="5"/>
  <c r="AB599" i="5"/>
  <c r="AB600" i="5"/>
  <c r="AB601" i="5"/>
  <c r="AB602" i="5"/>
  <c r="AB603" i="5"/>
  <c r="AB604" i="5"/>
  <c r="AB605" i="5"/>
  <c r="AB606" i="5"/>
  <c r="AB607" i="5"/>
  <c r="AB608" i="5"/>
  <c r="AB609" i="5"/>
  <c r="AB610" i="5"/>
  <c r="AB611" i="5"/>
  <c r="AB612" i="5"/>
  <c r="AB613" i="5"/>
  <c r="AB614" i="5"/>
  <c r="AB615" i="5"/>
  <c r="AB616" i="5"/>
  <c r="AB617" i="5"/>
  <c r="AB618" i="5"/>
  <c r="AB619" i="5"/>
  <c r="AB620" i="5"/>
  <c r="AB621" i="5"/>
  <c r="AB622" i="5"/>
  <c r="AB623" i="5"/>
  <c r="AB624" i="5"/>
  <c r="AB625" i="5"/>
  <c r="AB626" i="5"/>
  <c r="AB627" i="5"/>
  <c r="AB628" i="5"/>
  <c r="AB629" i="5"/>
  <c r="AB630" i="5"/>
  <c r="AC630" i="5" s="1"/>
  <c r="AB631" i="5"/>
  <c r="AB632" i="5"/>
  <c r="AB633" i="5"/>
  <c r="AB634" i="5"/>
  <c r="AB635" i="5"/>
  <c r="AB636" i="5"/>
  <c r="AB637" i="5"/>
  <c r="AB638" i="5"/>
  <c r="AB639" i="5"/>
  <c r="AB640" i="5"/>
  <c r="AB641" i="5"/>
  <c r="AB642" i="5"/>
  <c r="AB643" i="5"/>
  <c r="AB644" i="5"/>
  <c r="AB645" i="5"/>
  <c r="AB646" i="5"/>
  <c r="AB647" i="5"/>
  <c r="AB648" i="5"/>
  <c r="AB649" i="5"/>
  <c r="AB650" i="5"/>
  <c r="AB651" i="5"/>
  <c r="AB652" i="5"/>
  <c r="AB653" i="5"/>
  <c r="AB654" i="5"/>
  <c r="AB655" i="5"/>
  <c r="AB656" i="5"/>
  <c r="AB657" i="5"/>
  <c r="AB658" i="5"/>
  <c r="AB659" i="5"/>
  <c r="AB660" i="5"/>
  <c r="AB661" i="5"/>
  <c r="AB662" i="5"/>
  <c r="AB663" i="5"/>
  <c r="AB664" i="5"/>
  <c r="AB665" i="5"/>
  <c r="AB666" i="5"/>
  <c r="AB667" i="5"/>
  <c r="AB668" i="5"/>
  <c r="AB669" i="5"/>
  <c r="AB670" i="5"/>
  <c r="AB671" i="5"/>
  <c r="AB672" i="5"/>
  <c r="AB673" i="5"/>
  <c r="AB674" i="5"/>
  <c r="AB675" i="5"/>
  <c r="AB676" i="5"/>
  <c r="AB677" i="5"/>
  <c r="AB678" i="5"/>
  <c r="AB679" i="5"/>
  <c r="AB680" i="5"/>
  <c r="AB681" i="5"/>
  <c r="AB682" i="5"/>
  <c r="AB683" i="5"/>
  <c r="AB684" i="5"/>
  <c r="AB685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361" i="5"/>
  <c r="AD362" i="5"/>
  <c r="AD363" i="5"/>
  <c r="AD364" i="5"/>
  <c r="AD365" i="5"/>
  <c r="AD366" i="5"/>
  <c r="AD367" i="5"/>
  <c r="AD368" i="5"/>
  <c r="AD369" i="5"/>
  <c r="AD370" i="5"/>
  <c r="AD371" i="5"/>
  <c r="AD372" i="5"/>
  <c r="AD373" i="5"/>
  <c r="AD374" i="5"/>
  <c r="AD375" i="5"/>
  <c r="AD376" i="5"/>
  <c r="AD377" i="5"/>
  <c r="AD378" i="5"/>
  <c r="AD379" i="5"/>
  <c r="AD380" i="5"/>
  <c r="AD381" i="5"/>
  <c r="AD382" i="5"/>
  <c r="AD383" i="5"/>
  <c r="AD384" i="5"/>
  <c r="AD385" i="5"/>
  <c r="AD386" i="5"/>
  <c r="AD387" i="5"/>
  <c r="AD388" i="5"/>
  <c r="AD389" i="5"/>
  <c r="AD390" i="5"/>
  <c r="AD391" i="5"/>
  <c r="AD392" i="5"/>
  <c r="AD393" i="5"/>
  <c r="AD394" i="5"/>
  <c r="AD395" i="5"/>
  <c r="AD396" i="5"/>
  <c r="AD397" i="5"/>
  <c r="AD398" i="5"/>
  <c r="AD399" i="5"/>
  <c r="AD400" i="5"/>
  <c r="AD401" i="5"/>
  <c r="AD402" i="5"/>
  <c r="AD403" i="5"/>
  <c r="AD404" i="5"/>
  <c r="AD405" i="5"/>
  <c r="AD406" i="5"/>
  <c r="AD407" i="5"/>
  <c r="AD408" i="5"/>
  <c r="AD409" i="5"/>
  <c r="AD410" i="5"/>
  <c r="AD411" i="5"/>
  <c r="AD412" i="5"/>
  <c r="AD413" i="5"/>
  <c r="AD414" i="5"/>
  <c r="AD415" i="5"/>
  <c r="AD416" i="5"/>
  <c r="AD417" i="5"/>
  <c r="AD418" i="5"/>
  <c r="AD419" i="5"/>
  <c r="AD420" i="5"/>
  <c r="AD421" i="5"/>
  <c r="AD422" i="5"/>
  <c r="AD423" i="5"/>
  <c r="AD424" i="5"/>
  <c r="AD425" i="5"/>
  <c r="AD426" i="5"/>
  <c r="AD427" i="5"/>
  <c r="AD428" i="5"/>
  <c r="AD429" i="5"/>
  <c r="AD430" i="5"/>
  <c r="AD431" i="5"/>
  <c r="AD432" i="5"/>
  <c r="AD433" i="5"/>
  <c r="AD434" i="5"/>
  <c r="AD435" i="5"/>
  <c r="AD436" i="5"/>
  <c r="AD437" i="5"/>
  <c r="AD438" i="5"/>
  <c r="AD439" i="5"/>
  <c r="AD440" i="5"/>
  <c r="AD441" i="5"/>
  <c r="AD442" i="5"/>
  <c r="AD443" i="5"/>
  <c r="AD444" i="5"/>
  <c r="AD445" i="5"/>
  <c r="AD446" i="5"/>
  <c r="AD447" i="5"/>
  <c r="AD448" i="5"/>
  <c r="AD449" i="5"/>
  <c r="AD450" i="5"/>
  <c r="AD451" i="5"/>
  <c r="AD452" i="5"/>
  <c r="AD453" i="5"/>
  <c r="AD454" i="5"/>
  <c r="AD455" i="5"/>
  <c r="AD456" i="5"/>
  <c r="AD457" i="5"/>
  <c r="AD458" i="5"/>
  <c r="AD459" i="5"/>
  <c r="AD460" i="5"/>
  <c r="AD461" i="5"/>
  <c r="AD462" i="5"/>
  <c r="AD463" i="5"/>
  <c r="AD464" i="5"/>
  <c r="AD465" i="5"/>
  <c r="AD466" i="5"/>
  <c r="AD467" i="5"/>
  <c r="AD468" i="5"/>
  <c r="AD469" i="5"/>
  <c r="AD470" i="5"/>
  <c r="AD471" i="5"/>
  <c r="AD472" i="5"/>
  <c r="AD473" i="5"/>
  <c r="AD474" i="5"/>
  <c r="AD475" i="5"/>
  <c r="AD476" i="5"/>
  <c r="AD477" i="5"/>
  <c r="AD478" i="5"/>
  <c r="AD479" i="5"/>
  <c r="AD480" i="5"/>
  <c r="AD481" i="5"/>
  <c r="AD482" i="5"/>
  <c r="AD483" i="5"/>
  <c r="AD484" i="5"/>
  <c r="AD485" i="5"/>
  <c r="AD486" i="5"/>
  <c r="AD487" i="5"/>
  <c r="AD488" i="5"/>
  <c r="AD489" i="5"/>
  <c r="AD490" i="5"/>
  <c r="AD491" i="5"/>
  <c r="AD492" i="5"/>
  <c r="AD493" i="5"/>
  <c r="AD494" i="5"/>
  <c r="AD495" i="5"/>
  <c r="AD496" i="5"/>
  <c r="AD497" i="5"/>
  <c r="AD498" i="5"/>
  <c r="AD499" i="5"/>
  <c r="AD500" i="5"/>
  <c r="AD501" i="5"/>
  <c r="AD502" i="5"/>
  <c r="AD503" i="5"/>
  <c r="AD504" i="5"/>
  <c r="AD505" i="5"/>
  <c r="AD506" i="5"/>
  <c r="AD507" i="5"/>
  <c r="AD508" i="5"/>
  <c r="AD509" i="5"/>
  <c r="AD510" i="5"/>
  <c r="AD511" i="5"/>
  <c r="AD512" i="5"/>
  <c r="AD513" i="5"/>
  <c r="AD514" i="5"/>
  <c r="AD515" i="5"/>
  <c r="AD516" i="5"/>
  <c r="AD517" i="5"/>
  <c r="AD518" i="5"/>
  <c r="AD519" i="5"/>
  <c r="AD520" i="5"/>
  <c r="AD521" i="5"/>
  <c r="AD522" i="5"/>
  <c r="AD523" i="5"/>
  <c r="AD524" i="5"/>
  <c r="AD525" i="5"/>
  <c r="AD526" i="5"/>
  <c r="AD527" i="5"/>
  <c r="AD528" i="5"/>
  <c r="AD529" i="5"/>
  <c r="AD530" i="5"/>
  <c r="AD531" i="5"/>
  <c r="AD532" i="5"/>
  <c r="AD533" i="5"/>
  <c r="AD534" i="5"/>
  <c r="AD535" i="5"/>
  <c r="AD536" i="5"/>
  <c r="AD537" i="5"/>
  <c r="AD538" i="5"/>
  <c r="AD539" i="5"/>
  <c r="AD540" i="5"/>
  <c r="AD541" i="5"/>
  <c r="AD542" i="5"/>
  <c r="AD543" i="5"/>
  <c r="AD544" i="5"/>
  <c r="AD545" i="5"/>
  <c r="AD546" i="5"/>
  <c r="AD547" i="5"/>
  <c r="AD548" i="5"/>
  <c r="AD549" i="5"/>
  <c r="AD550" i="5"/>
  <c r="AD551" i="5"/>
  <c r="AD552" i="5"/>
  <c r="AD553" i="5"/>
  <c r="AD554" i="5"/>
  <c r="AD555" i="5"/>
  <c r="AD556" i="5"/>
  <c r="AD557" i="5"/>
  <c r="AD558" i="5"/>
  <c r="AD559" i="5"/>
  <c r="AD560" i="5"/>
  <c r="AD561" i="5"/>
  <c r="AD562" i="5"/>
  <c r="AD563" i="5"/>
  <c r="AD564" i="5"/>
  <c r="AD565" i="5"/>
  <c r="AD566" i="5"/>
  <c r="AD567" i="5"/>
  <c r="AD568" i="5"/>
  <c r="AD569" i="5"/>
  <c r="AD570" i="5"/>
  <c r="AD571" i="5"/>
  <c r="AD572" i="5"/>
  <c r="AD573" i="5"/>
  <c r="AD574" i="5"/>
  <c r="AD575" i="5"/>
  <c r="AD576" i="5"/>
  <c r="AD577" i="5"/>
  <c r="AD578" i="5"/>
  <c r="AD579" i="5"/>
  <c r="AD580" i="5"/>
  <c r="AD581" i="5"/>
  <c r="AD582" i="5"/>
  <c r="AD583" i="5"/>
  <c r="AD584" i="5"/>
  <c r="AD585" i="5"/>
  <c r="AD586" i="5"/>
  <c r="AD587" i="5"/>
  <c r="AD588" i="5"/>
  <c r="AD589" i="5"/>
  <c r="AD590" i="5"/>
  <c r="AD591" i="5"/>
  <c r="AD592" i="5"/>
  <c r="AD593" i="5"/>
  <c r="AD594" i="5"/>
  <c r="AD595" i="5"/>
  <c r="AD596" i="5"/>
  <c r="AD597" i="5"/>
  <c r="AD598" i="5"/>
  <c r="AD599" i="5"/>
  <c r="AD600" i="5"/>
  <c r="AD601" i="5"/>
  <c r="AD602" i="5"/>
  <c r="AD603" i="5"/>
  <c r="AD604" i="5"/>
  <c r="AD605" i="5"/>
  <c r="AD606" i="5"/>
  <c r="AD607" i="5"/>
  <c r="AD608" i="5"/>
  <c r="AD609" i="5"/>
  <c r="AD610" i="5"/>
  <c r="AD611" i="5"/>
  <c r="AD612" i="5"/>
  <c r="AD613" i="5"/>
  <c r="AD614" i="5"/>
  <c r="AD615" i="5"/>
  <c r="AD616" i="5"/>
  <c r="AD617" i="5"/>
  <c r="AD618" i="5"/>
  <c r="AD619" i="5"/>
  <c r="AD620" i="5"/>
  <c r="AD621" i="5"/>
  <c r="AD622" i="5"/>
  <c r="AD623" i="5"/>
  <c r="AD624" i="5"/>
  <c r="AD625" i="5"/>
  <c r="AD626" i="5"/>
  <c r="AD627" i="5"/>
  <c r="AD628" i="5"/>
  <c r="AD629" i="5"/>
  <c r="AD630" i="5"/>
  <c r="AD631" i="5"/>
  <c r="AD632" i="5"/>
  <c r="AD633" i="5"/>
  <c r="AD634" i="5"/>
  <c r="AD635" i="5"/>
  <c r="AD636" i="5"/>
  <c r="AD637" i="5"/>
  <c r="AD638" i="5"/>
  <c r="AD639" i="5"/>
  <c r="AD640" i="5"/>
  <c r="AD641" i="5"/>
  <c r="AD642" i="5"/>
  <c r="AD643" i="5"/>
  <c r="AD644" i="5"/>
  <c r="AD645" i="5"/>
  <c r="AD646" i="5"/>
  <c r="AD647" i="5"/>
  <c r="AD648" i="5"/>
  <c r="AD649" i="5"/>
  <c r="AD650" i="5"/>
  <c r="AD651" i="5"/>
  <c r="AD652" i="5"/>
  <c r="AD653" i="5"/>
  <c r="AD654" i="5"/>
  <c r="AD655" i="5"/>
  <c r="AD656" i="5"/>
  <c r="AD657" i="5"/>
  <c r="AD658" i="5"/>
  <c r="AD659" i="5"/>
  <c r="AD660" i="5"/>
  <c r="AD661" i="5"/>
  <c r="AD662" i="5"/>
  <c r="AD663" i="5"/>
  <c r="AD664" i="5"/>
  <c r="AD665" i="5"/>
  <c r="AD666" i="5"/>
  <c r="AD667" i="5"/>
  <c r="AD668" i="5"/>
  <c r="AD669" i="5"/>
  <c r="AD670" i="5"/>
  <c r="AD671" i="5"/>
  <c r="AD672" i="5"/>
  <c r="AD673" i="5"/>
  <c r="AD674" i="5"/>
  <c r="AD675" i="5"/>
  <c r="AD676" i="5"/>
  <c r="AD677" i="5"/>
  <c r="AD678" i="5"/>
  <c r="AD679" i="5"/>
  <c r="AD680" i="5"/>
  <c r="AD681" i="5"/>
  <c r="AD682" i="5"/>
  <c r="AD683" i="5"/>
  <c r="AD684" i="5"/>
  <c r="AD685" i="5"/>
  <c r="AA40" i="5"/>
  <c r="AA41" i="5"/>
  <c r="AA42" i="5"/>
  <c r="AA43" i="5"/>
  <c r="AA11" i="5"/>
  <c r="AA5" i="5"/>
  <c r="AA44" i="5"/>
  <c r="AA2" i="5"/>
  <c r="AA45" i="5"/>
  <c r="AA46" i="5"/>
  <c r="AA35" i="5"/>
  <c r="AA47" i="5"/>
  <c r="AA34" i="5"/>
  <c r="AA25" i="5"/>
  <c r="AA21" i="5"/>
  <c r="AA18" i="5"/>
  <c r="AA39" i="5"/>
  <c r="AA48" i="5"/>
  <c r="AA19" i="5"/>
  <c r="AA49" i="5"/>
  <c r="AA36" i="5"/>
  <c r="AA50" i="5"/>
  <c r="AA51" i="5"/>
  <c r="AA52" i="5"/>
  <c r="AA53" i="5"/>
  <c r="AA54" i="5"/>
  <c r="AA28" i="5"/>
  <c r="AA55" i="5"/>
  <c r="AA56" i="5"/>
  <c r="AA22" i="5"/>
  <c r="AA57" i="5"/>
  <c r="AA58" i="5"/>
  <c r="AA59" i="5"/>
  <c r="AA60" i="5"/>
  <c r="AA33" i="5"/>
  <c r="AA61" i="5"/>
  <c r="AA16" i="5"/>
  <c r="AA62" i="5"/>
  <c r="AA63" i="5"/>
  <c r="AA64" i="5"/>
  <c r="AA65" i="5"/>
  <c r="AA66" i="5"/>
  <c r="AA67" i="5"/>
  <c r="AA68" i="5"/>
  <c r="AA69" i="5"/>
  <c r="AA13" i="5"/>
  <c r="AA70" i="5"/>
  <c r="AA71" i="5"/>
  <c r="AA72" i="5"/>
  <c r="AA37" i="5"/>
  <c r="AA24" i="5"/>
  <c r="AA73" i="5"/>
  <c r="AA20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30" i="5"/>
  <c r="AA88" i="5"/>
  <c r="AA15" i="5"/>
  <c r="AA89" i="5"/>
  <c r="AA29" i="5"/>
  <c r="AA90" i="5"/>
  <c r="AA4" i="5"/>
  <c r="AA9" i="5"/>
  <c r="AA91" i="5"/>
  <c r="AA92" i="5"/>
  <c r="AA93" i="5"/>
  <c r="AA94" i="5"/>
  <c r="AA6" i="5"/>
  <c r="AA95" i="5"/>
  <c r="AA96" i="5"/>
  <c r="AA14" i="5"/>
  <c r="AA8" i="5"/>
  <c r="AA97" i="5"/>
  <c r="AA98" i="5"/>
  <c r="AA23" i="5"/>
  <c r="AA31" i="5"/>
  <c r="AA38" i="5"/>
  <c r="AA17" i="5"/>
  <c r="AA7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0" i="5"/>
  <c r="AA111" i="5"/>
  <c r="AA112" i="5"/>
  <c r="AA113" i="5"/>
  <c r="AA114" i="5"/>
  <c r="AA115" i="5"/>
  <c r="AA116" i="5"/>
  <c r="AA117" i="5"/>
  <c r="AA118" i="5"/>
  <c r="AA119" i="5"/>
  <c r="AA3" i="5"/>
  <c r="AA120" i="5"/>
  <c r="AA121" i="5"/>
  <c r="AA122" i="5"/>
  <c r="AA32" i="5"/>
  <c r="AA123" i="5"/>
  <c r="AA124" i="5"/>
  <c r="AA125" i="5"/>
  <c r="AA126" i="5"/>
  <c r="AA127" i="5"/>
  <c r="AA128" i="5"/>
  <c r="AA26" i="5"/>
  <c r="AA129" i="5"/>
  <c r="AA27" i="5"/>
  <c r="AA130" i="5"/>
  <c r="AA131" i="5"/>
  <c r="AA132" i="5"/>
  <c r="AA133" i="5"/>
  <c r="AA134" i="5"/>
  <c r="T130" i="5"/>
  <c r="U130" i="5" s="1"/>
  <c r="T131" i="5"/>
  <c r="U131" i="5" s="1"/>
  <c r="T132" i="5"/>
  <c r="U132" i="5" s="1"/>
  <c r="T133" i="5"/>
  <c r="U133" i="5" s="1"/>
  <c r="T134" i="5"/>
  <c r="U134" i="5" s="1"/>
  <c r="T40" i="5"/>
  <c r="U40" i="5" s="1"/>
  <c r="T41" i="5"/>
  <c r="U41" i="5" s="1"/>
  <c r="T42" i="5"/>
  <c r="U42" i="5" s="1"/>
  <c r="T43" i="5"/>
  <c r="U43" i="5" s="1"/>
  <c r="T11" i="5"/>
  <c r="U11" i="5" s="1"/>
  <c r="T5" i="5"/>
  <c r="U5" i="5" s="1"/>
  <c r="T44" i="5"/>
  <c r="U44" i="5" s="1"/>
  <c r="T2" i="5"/>
  <c r="T45" i="5"/>
  <c r="U45" i="5" s="1"/>
  <c r="T46" i="5"/>
  <c r="U46" i="5" s="1"/>
  <c r="T35" i="5"/>
  <c r="U35" i="5" s="1"/>
  <c r="T47" i="5"/>
  <c r="U47" i="5" s="1"/>
  <c r="T34" i="5"/>
  <c r="U34" i="5" s="1"/>
  <c r="T25" i="5"/>
  <c r="U25" i="5" s="1"/>
  <c r="T21" i="5"/>
  <c r="U21" i="5" s="1"/>
  <c r="T18" i="5"/>
  <c r="U18" i="5" s="1"/>
  <c r="T39" i="5"/>
  <c r="U39" i="5" s="1"/>
  <c r="T48" i="5"/>
  <c r="U48" i="5" s="1"/>
  <c r="T19" i="5"/>
  <c r="U19" i="5" s="1"/>
  <c r="T49" i="5"/>
  <c r="U49" i="5" s="1"/>
  <c r="T36" i="5"/>
  <c r="U36" i="5" s="1"/>
  <c r="T50" i="5"/>
  <c r="U50" i="5" s="1"/>
  <c r="T51" i="5"/>
  <c r="U51" i="5" s="1"/>
  <c r="T52" i="5"/>
  <c r="U52" i="5" s="1"/>
  <c r="T53" i="5"/>
  <c r="U53" i="5" s="1"/>
  <c r="T54" i="5"/>
  <c r="U54" i="5" s="1"/>
  <c r="T28" i="5"/>
  <c r="U28" i="5" s="1"/>
  <c r="T55" i="5"/>
  <c r="U55" i="5" s="1"/>
  <c r="T56" i="5"/>
  <c r="U56" i="5" s="1"/>
  <c r="T22" i="5"/>
  <c r="U22" i="5" s="1"/>
  <c r="T57" i="5"/>
  <c r="U57" i="5" s="1"/>
  <c r="T58" i="5"/>
  <c r="U58" i="5" s="1"/>
  <c r="T59" i="5"/>
  <c r="U59" i="5" s="1"/>
  <c r="T60" i="5"/>
  <c r="U60" i="5" s="1"/>
  <c r="T33" i="5"/>
  <c r="U33" i="5" s="1"/>
  <c r="T61" i="5"/>
  <c r="U61" i="5" s="1"/>
  <c r="T16" i="5"/>
  <c r="U16" i="5" s="1"/>
  <c r="T62" i="5"/>
  <c r="U62" i="5" s="1"/>
  <c r="T63" i="5"/>
  <c r="U63" i="5" s="1"/>
  <c r="T64" i="5"/>
  <c r="U64" i="5" s="1"/>
  <c r="T65" i="5"/>
  <c r="U65" i="5" s="1"/>
  <c r="T66" i="5"/>
  <c r="U66" i="5" s="1"/>
  <c r="T67" i="5"/>
  <c r="U67" i="5" s="1"/>
  <c r="T68" i="5"/>
  <c r="U68" i="5" s="1"/>
  <c r="T69" i="5"/>
  <c r="U69" i="5" s="1"/>
  <c r="T13" i="5"/>
  <c r="U13" i="5" s="1"/>
  <c r="T70" i="5"/>
  <c r="U70" i="5" s="1"/>
  <c r="T71" i="5"/>
  <c r="U71" i="5" s="1"/>
  <c r="T72" i="5"/>
  <c r="U72" i="5" s="1"/>
  <c r="T37" i="5"/>
  <c r="U37" i="5" s="1"/>
  <c r="T24" i="5"/>
  <c r="U24" i="5" s="1"/>
  <c r="T73" i="5"/>
  <c r="U73" i="5" s="1"/>
  <c r="T20" i="5"/>
  <c r="U20" i="5" s="1"/>
  <c r="T74" i="5"/>
  <c r="U74" i="5" s="1"/>
  <c r="T75" i="5"/>
  <c r="U75" i="5" s="1"/>
  <c r="T76" i="5"/>
  <c r="U76" i="5" s="1"/>
  <c r="T77" i="5"/>
  <c r="U77" i="5" s="1"/>
  <c r="T78" i="5"/>
  <c r="U78" i="5" s="1"/>
  <c r="T79" i="5"/>
  <c r="U79" i="5" s="1"/>
  <c r="T80" i="5"/>
  <c r="U80" i="5" s="1"/>
  <c r="T81" i="5"/>
  <c r="U81" i="5" s="1"/>
  <c r="T82" i="5"/>
  <c r="U82" i="5" s="1"/>
  <c r="T83" i="5"/>
  <c r="U83" i="5" s="1"/>
  <c r="T84" i="5"/>
  <c r="U84" i="5" s="1"/>
  <c r="T85" i="5"/>
  <c r="U85" i="5" s="1"/>
  <c r="T86" i="5"/>
  <c r="U86" i="5" s="1"/>
  <c r="T87" i="5"/>
  <c r="U87" i="5" s="1"/>
  <c r="T30" i="5"/>
  <c r="U30" i="5" s="1"/>
  <c r="T88" i="5"/>
  <c r="U88" i="5" s="1"/>
  <c r="T15" i="5"/>
  <c r="U15" i="5" s="1"/>
  <c r="T89" i="5"/>
  <c r="U89" i="5" s="1"/>
  <c r="T29" i="5"/>
  <c r="U29" i="5" s="1"/>
  <c r="T90" i="5"/>
  <c r="U90" i="5" s="1"/>
  <c r="T4" i="5"/>
  <c r="U4" i="5" s="1"/>
  <c r="T9" i="5"/>
  <c r="U9" i="5" s="1"/>
  <c r="T91" i="5"/>
  <c r="U91" i="5" s="1"/>
  <c r="T92" i="5"/>
  <c r="U92" i="5" s="1"/>
  <c r="T93" i="5"/>
  <c r="U93" i="5" s="1"/>
  <c r="T94" i="5"/>
  <c r="U94" i="5" s="1"/>
  <c r="T6" i="5"/>
  <c r="U6" i="5" s="1"/>
  <c r="T95" i="5"/>
  <c r="U95" i="5" s="1"/>
  <c r="T96" i="5"/>
  <c r="U96" i="5" s="1"/>
  <c r="T14" i="5"/>
  <c r="U14" i="5" s="1"/>
  <c r="T8" i="5"/>
  <c r="U8" i="5" s="1"/>
  <c r="T97" i="5"/>
  <c r="U97" i="5" s="1"/>
  <c r="T98" i="5"/>
  <c r="U98" i="5" s="1"/>
  <c r="T23" i="5"/>
  <c r="U23" i="5" s="1"/>
  <c r="T31" i="5"/>
  <c r="U31" i="5" s="1"/>
  <c r="T38" i="5"/>
  <c r="U38" i="5" s="1"/>
  <c r="T17" i="5"/>
  <c r="U17" i="5" s="1"/>
  <c r="T7" i="5"/>
  <c r="U7" i="5" s="1"/>
  <c r="T99" i="5"/>
  <c r="U99" i="5" s="1"/>
  <c r="T100" i="5"/>
  <c r="U100" i="5" s="1"/>
  <c r="T101" i="5"/>
  <c r="U101" i="5" s="1"/>
  <c r="T102" i="5"/>
  <c r="U102" i="5" s="1"/>
  <c r="T103" i="5"/>
  <c r="U103" i="5" s="1"/>
  <c r="T104" i="5"/>
  <c r="U104" i="5" s="1"/>
  <c r="T105" i="5"/>
  <c r="U105" i="5" s="1"/>
  <c r="T106" i="5"/>
  <c r="U106" i="5" s="1"/>
  <c r="T107" i="5"/>
  <c r="U107" i="5" s="1"/>
  <c r="T108" i="5"/>
  <c r="U108" i="5" s="1"/>
  <c r="T109" i="5"/>
  <c r="U109" i="5" s="1"/>
  <c r="T110" i="5"/>
  <c r="U110" i="5" s="1"/>
  <c r="T10" i="5"/>
  <c r="U10" i="5" s="1"/>
  <c r="T111" i="5"/>
  <c r="U111" i="5" s="1"/>
  <c r="T112" i="5"/>
  <c r="U112" i="5" s="1"/>
  <c r="T113" i="5"/>
  <c r="U113" i="5" s="1"/>
  <c r="T114" i="5"/>
  <c r="U114" i="5" s="1"/>
  <c r="T115" i="5"/>
  <c r="U115" i="5" s="1"/>
  <c r="T116" i="5"/>
  <c r="U116" i="5" s="1"/>
  <c r="T117" i="5"/>
  <c r="U117" i="5" s="1"/>
  <c r="T118" i="5"/>
  <c r="U118" i="5" s="1"/>
  <c r="T119" i="5"/>
  <c r="U119" i="5" s="1"/>
  <c r="T3" i="5"/>
  <c r="U3" i="5" s="1"/>
  <c r="T120" i="5"/>
  <c r="U120" i="5" s="1"/>
  <c r="T121" i="5"/>
  <c r="U121" i="5" s="1"/>
  <c r="T122" i="5"/>
  <c r="U122" i="5" s="1"/>
  <c r="T32" i="5"/>
  <c r="U32" i="5" s="1"/>
  <c r="T123" i="5"/>
  <c r="U123" i="5" s="1"/>
  <c r="T124" i="5"/>
  <c r="U124" i="5" s="1"/>
  <c r="T125" i="5"/>
  <c r="U125" i="5" s="1"/>
  <c r="T126" i="5"/>
  <c r="U126" i="5" s="1"/>
  <c r="T127" i="5"/>
  <c r="U127" i="5" s="1"/>
  <c r="T128" i="5"/>
  <c r="U128" i="5" s="1"/>
  <c r="T26" i="5"/>
  <c r="U26" i="5" s="1"/>
  <c r="T129" i="5"/>
  <c r="U129" i="5" s="1"/>
  <c r="T27" i="5"/>
  <c r="U27" i="5" s="1"/>
  <c r="T12" i="5"/>
  <c r="U12" i="5" s="1"/>
  <c r="U2" i="5" l="1"/>
  <c r="U686" i="5" s="1"/>
  <c r="U685" i="5"/>
  <c r="U684" i="5"/>
  <c r="U682" i="5"/>
  <c r="U673" i="5"/>
  <c r="U671" i="5"/>
  <c r="U669" i="5"/>
  <c r="U666" i="5"/>
  <c r="U665" i="5"/>
  <c r="U655" i="5"/>
  <c r="U652" i="5"/>
  <c r="U649" i="5"/>
  <c r="U640" i="5"/>
  <c r="U627" i="5"/>
  <c r="U625" i="5"/>
  <c r="U624" i="5"/>
  <c r="U617" i="5"/>
  <c r="U616" i="5"/>
  <c r="U614" i="5"/>
  <c r="U612" i="5"/>
  <c r="U610" i="5"/>
  <c r="U609" i="5"/>
  <c r="U604" i="5"/>
  <c r="U603" i="5"/>
  <c r="U602" i="5"/>
  <c r="U600" i="5"/>
  <c r="U598" i="5"/>
  <c r="U597" i="5"/>
  <c r="U596" i="5"/>
  <c r="U595" i="5"/>
  <c r="U590" i="5"/>
  <c r="U588" i="5"/>
  <c r="U586" i="5"/>
  <c r="U578" i="5"/>
  <c r="U576" i="5"/>
  <c r="U573" i="5"/>
  <c r="U572" i="5"/>
  <c r="U570" i="5"/>
  <c r="U569" i="5"/>
  <c r="U568" i="5"/>
  <c r="U565" i="5"/>
  <c r="U564" i="5"/>
  <c r="U563" i="5"/>
  <c r="U562" i="5"/>
  <c r="U560" i="5"/>
  <c r="U558" i="5"/>
  <c r="U555" i="5"/>
  <c r="U553" i="5"/>
  <c r="U550" i="5"/>
  <c r="U549" i="5"/>
  <c r="U548" i="5"/>
  <c r="U547" i="5"/>
  <c r="U546" i="5"/>
  <c r="U544" i="5"/>
  <c r="U541" i="5"/>
  <c r="U527" i="5"/>
  <c r="U526" i="5"/>
  <c r="U525" i="5"/>
  <c r="U521" i="5"/>
  <c r="U518" i="5"/>
  <c r="U513" i="5"/>
  <c r="U507" i="5"/>
  <c r="U504" i="5"/>
  <c r="U503" i="5"/>
  <c r="U502" i="5"/>
  <c r="U501" i="5"/>
  <c r="U500" i="5"/>
  <c r="U498" i="5"/>
  <c r="U497" i="5"/>
  <c r="U492" i="5"/>
  <c r="U490" i="5"/>
  <c r="U489" i="5"/>
  <c r="U488" i="5"/>
  <c r="U483" i="5"/>
  <c r="U480" i="5"/>
  <c r="U479" i="5"/>
  <c r="U476" i="5"/>
  <c r="U475" i="5"/>
  <c r="U473" i="5"/>
  <c r="U471" i="5"/>
  <c r="U470" i="5"/>
  <c r="U465" i="5"/>
  <c r="U464" i="5"/>
  <c r="U461" i="5"/>
  <c r="U460" i="5"/>
  <c r="U457" i="5"/>
  <c r="U455" i="5"/>
  <c r="U451" i="5"/>
  <c r="U448" i="5"/>
  <c r="U447" i="5"/>
  <c r="U446" i="5"/>
  <c r="U443" i="5"/>
  <c r="U437" i="5"/>
  <c r="U434" i="5"/>
  <c r="U428" i="5"/>
  <c r="U427" i="5"/>
  <c r="U425" i="5"/>
  <c r="U424" i="5"/>
  <c r="U423" i="5"/>
  <c r="U420" i="5"/>
  <c r="U416" i="5"/>
  <c r="U415" i="5"/>
  <c r="U407" i="5"/>
  <c r="U406" i="5"/>
  <c r="U401" i="5"/>
  <c r="U395" i="5"/>
  <c r="U392" i="5"/>
  <c r="U391" i="5"/>
  <c r="U387" i="5"/>
  <c r="U381" i="5"/>
  <c r="U380" i="5"/>
  <c r="U378" i="5"/>
  <c r="U377" i="5"/>
  <c r="U373" i="5"/>
  <c r="U372" i="5"/>
  <c r="U371" i="5"/>
  <c r="U369" i="5"/>
  <c r="U368" i="5"/>
  <c r="U367" i="5"/>
  <c r="U366" i="5"/>
  <c r="U364" i="5"/>
  <c r="U362" i="5"/>
  <c r="U361" i="5"/>
  <c r="U359" i="5"/>
  <c r="U357" i="5"/>
  <c r="U355" i="5"/>
  <c r="U353" i="5"/>
  <c r="U351" i="5"/>
  <c r="U350" i="5"/>
  <c r="U349" i="5"/>
  <c r="U348" i="5"/>
  <c r="U346" i="5"/>
  <c r="U339" i="5"/>
  <c r="U331" i="5"/>
  <c r="U330" i="5"/>
  <c r="U327" i="5"/>
  <c r="U326" i="5"/>
  <c r="U324" i="5"/>
  <c r="U323" i="5"/>
  <c r="U322" i="5"/>
  <c r="U315" i="5"/>
  <c r="U314" i="5"/>
  <c r="U311" i="5"/>
  <c r="U308" i="5"/>
  <c r="U307" i="5"/>
  <c r="U306" i="5"/>
  <c r="U303" i="5"/>
  <c r="U302" i="5"/>
  <c r="U298" i="5"/>
  <c r="U296" i="5"/>
  <c r="U294" i="5"/>
  <c r="U293" i="5"/>
  <c r="U289" i="5"/>
  <c r="U288" i="5"/>
  <c r="U287" i="5"/>
  <c r="U284" i="5"/>
  <c r="U283" i="5"/>
  <c r="U282" i="5"/>
  <c r="U280" i="5"/>
  <c r="U279" i="5"/>
  <c r="U278" i="5"/>
  <c r="U274" i="5"/>
  <c r="U273" i="5"/>
  <c r="U269" i="5"/>
  <c r="U268" i="5"/>
  <c r="U266" i="5"/>
  <c r="U265" i="5"/>
  <c r="U264" i="5"/>
  <c r="U262" i="5"/>
  <c r="U260" i="5"/>
  <c r="U259" i="5"/>
  <c r="U252" i="5"/>
  <c r="U251" i="5"/>
  <c r="U250" i="5"/>
  <c r="U247" i="5"/>
  <c r="U246" i="5"/>
  <c r="U245" i="5"/>
  <c r="U243" i="5"/>
  <c r="U241" i="5"/>
  <c r="U240" i="5"/>
  <c r="U238" i="5"/>
  <c r="U237" i="5"/>
  <c r="U235" i="5"/>
  <c r="U233" i="5"/>
  <c r="U225" i="5"/>
  <c r="U222" i="5"/>
  <c r="U221" i="5"/>
  <c r="U220" i="5"/>
  <c r="U218" i="5"/>
  <c r="U213" i="5"/>
  <c r="U211" i="5"/>
  <c r="U210" i="5"/>
  <c r="U208" i="5"/>
  <c r="U205" i="5"/>
  <c r="U204" i="5"/>
  <c r="U202" i="5"/>
  <c r="U201" i="5"/>
  <c r="U198" i="5"/>
  <c r="U197" i="5"/>
  <c r="U195" i="5"/>
  <c r="U194" i="5"/>
  <c r="U193" i="5"/>
  <c r="U192" i="5"/>
  <c r="U191" i="5"/>
  <c r="U190" i="5"/>
  <c r="U189" i="5"/>
  <c r="U182" i="5"/>
  <c r="U180" i="5"/>
  <c r="U179" i="5"/>
  <c r="U178" i="5"/>
  <c r="U177" i="5"/>
  <c r="U175" i="5"/>
  <c r="U174" i="5"/>
  <c r="U173" i="5"/>
  <c r="U169" i="5"/>
  <c r="U168" i="5"/>
  <c r="U166" i="5"/>
  <c r="U165" i="5"/>
  <c r="U164" i="5"/>
  <c r="U163" i="5"/>
  <c r="U159" i="5"/>
  <c r="U157" i="5"/>
  <c r="U156" i="5"/>
  <c r="U154" i="5"/>
  <c r="U152" i="5"/>
  <c r="U151" i="5"/>
  <c r="U150" i="5"/>
  <c r="U149" i="5"/>
  <c r="U148" i="5"/>
  <c r="U147" i="5"/>
  <c r="U145" i="5"/>
  <c r="U143" i="5"/>
  <c r="U142" i="5"/>
  <c r="U139" i="5"/>
  <c r="U138" i="5"/>
  <c r="U137" i="5"/>
  <c r="U136" i="5"/>
  <c r="U135" i="5"/>
  <c r="S499" i="5"/>
  <c r="S493" i="5"/>
  <c r="S402" i="5"/>
  <c r="S346" i="5"/>
  <c r="S340" i="5"/>
  <c r="S345" i="5"/>
  <c r="S347" i="5"/>
  <c r="S423" i="5"/>
  <c r="S409" i="5"/>
  <c r="S424" i="5"/>
  <c r="S353" i="5"/>
  <c r="S633" i="5"/>
  <c r="S507" i="5"/>
  <c r="S339" i="5"/>
  <c r="S401" i="5"/>
  <c r="S306" i="5"/>
  <c r="S388" i="5"/>
  <c r="S387" i="5"/>
  <c r="S591" i="5"/>
  <c r="S577" i="5"/>
  <c r="S381" i="5"/>
  <c r="S563" i="5"/>
  <c r="S367" i="5"/>
  <c r="S479" i="5"/>
  <c r="S465" i="5"/>
  <c r="S675" i="5"/>
  <c r="S661" i="5"/>
  <c r="S549" i="5"/>
  <c r="S362" i="5"/>
  <c r="S331" i="5"/>
  <c r="S289" i="5"/>
  <c r="S361" i="5"/>
  <c r="S360" i="5"/>
  <c r="S320" i="5"/>
  <c r="S535" i="5"/>
  <c r="S404" i="5"/>
  <c r="S359" i="5"/>
  <c r="S318" i="5"/>
  <c r="S513" i="5"/>
  <c r="S403" i="5"/>
  <c r="S317" i="5"/>
  <c r="S278" i="5"/>
  <c r="S625" i="5"/>
  <c r="S437" i="5"/>
  <c r="S375" i="5"/>
  <c r="S292" i="5"/>
  <c r="S264" i="5"/>
  <c r="S619" i="5"/>
  <c r="S431" i="5"/>
  <c r="S368" i="5"/>
  <c r="S333" i="5"/>
  <c r="S291" i="5"/>
  <c r="S263" i="5"/>
  <c r="S429" i="5"/>
  <c r="S332" i="5"/>
  <c r="S290" i="5"/>
  <c r="S262" i="5"/>
  <c r="S669" i="5"/>
  <c r="S305" i="5"/>
  <c r="S443" i="5"/>
  <c r="S376" i="5"/>
  <c r="AC625" i="5"/>
  <c r="AC611" i="5"/>
  <c r="AC597" i="5"/>
  <c r="AC569" i="5"/>
  <c r="AC555" i="5"/>
  <c r="AC443" i="5"/>
  <c r="AC429" i="5"/>
  <c r="AC415" i="5"/>
  <c r="AC387" i="5"/>
  <c r="AC331" i="5"/>
  <c r="AC303" i="5"/>
  <c r="AC247" i="5"/>
  <c r="AC233" i="5"/>
  <c r="AC219" i="5"/>
  <c r="AC191" i="5"/>
  <c r="AC177" i="5"/>
  <c r="AC653" i="5"/>
  <c r="AC680" i="5"/>
  <c r="AC639" i="5"/>
  <c r="AC673" i="5"/>
  <c r="AC631" i="5"/>
  <c r="AC589" i="5"/>
  <c r="AC561" i="5"/>
  <c r="AC519" i="5"/>
  <c r="AC477" i="5"/>
  <c r="AC435" i="5"/>
  <c r="AC393" i="5"/>
  <c r="AC351" i="5"/>
  <c r="AC309" i="5"/>
  <c r="AC267" i="5"/>
  <c r="AC225" i="5"/>
  <c r="AC183" i="5"/>
  <c r="AC155" i="5"/>
  <c r="AC618" i="5"/>
  <c r="AC659" i="5"/>
  <c r="AC617" i="5"/>
  <c r="AC575" i="5"/>
  <c r="AC533" i="5"/>
  <c r="AC491" i="5"/>
  <c r="AC449" i="5"/>
  <c r="AC407" i="5"/>
  <c r="AC365" i="5"/>
  <c r="AC323" i="5"/>
  <c r="AC281" i="5"/>
  <c r="AC239" i="5"/>
  <c r="AC197" i="5"/>
  <c r="AC141" i="5"/>
  <c r="AC645" i="5"/>
  <c r="AC603" i="5"/>
  <c r="AC547" i="5"/>
  <c r="AC505" i="5"/>
  <c r="AC463" i="5"/>
  <c r="AC421" i="5"/>
  <c r="AC379" i="5"/>
  <c r="AC337" i="5"/>
  <c r="AC295" i="5"/>
  <c r="AC253" i="5"/>
  <c r="AC211" i="5"/>
  <c r="AC169" i="5"/>
  <c r="AC661" i="5"/>
  <c r="AC647" i="5"/>
  <c r="AC577" i="5"/>
  <c r="AC549" i="5"/>
  <c r="AC521" i="5"/>
  <c r="AC493" i="5"/>
  <c r="AC479" i="5"/>
  <c r="AC465" i="5"/>
  <c r="AC381" i="5"/>
  <c r="AC325" i="5"/>
  <c r="AC297" i="5"/>
  <c r="AC283" i="5"/>
  <c r="AC269" i="5"/>
  <c r="AC241" i="5"/>
  <c r="AC213" i="5"/>
  <c r="AC199" i="5"/>
  <c r="AC185" i="5"/>
  <c r="S529" i="5"/>
  <c r="S459" i="5"/>
  <c r="AC464" i="5"/>
  <c r="S613" i="5"/>
  <c r="S521" i="5"/>
  <c r="S451" i="5"/>
  <c r="S395" i="5"/>
  <c r="S348" i="5"/>
  <c r="S319" i="5"/>
  <c r="AC670" i="5"/>
  <c r="AC390" i="5"/>
  <c r="AC348" i="5"/>
  <c r="AC306" i="5"/>
  <c r="AC194" i="5"/>
  <c r="AC152" i="5"/>
  <c r="S605" i="5"/>
  <c r="S515" i="5"/>
  <c r="S445" i="5"/>
  <c r="S389" i="5"/>
  <c r="S599" i="5"/>
  <c r="S683" i="5"/>
  <c r="S585" i="5"/>
  <c r="S501" i="5"/>
  <c r="S571" i="5"/>
  <c r="S655" i="5"/>
  <c r="S487" i="5"/>
  <c r="AA397" i="5"/>
  <c r="S647" i="5"/>
  <c r="S557" i="5"/>
  <c r="S485" i="5"/>
  <c r="S417" i="5"/>
  <c r="S334" i="5"/>
  <c r="AC676" i="5"/>
  <c r="AC662" i="5"/>
  <c r="AC634" i="5"/>
  <c r="AC606" i="5"/>
  <c r="AC592" i="5"/>
  <c r="AC522" i="5"/>
  <c r="AC508" i="5"/>
  <c r="AC382" i="5"/>
  <c r="AC368" i="5"/>
  <c r="AC354" i="5"/>
  <c r="AC340" i="5"/>
  <c r="AC326" i="5"/>
  <c r="AC312" i="5"/>
  <c r="AC298" i="5"/>
  <c r="AC284" i="5"/>
  <c r="AC256" i="5"/>
  <c r="AC228" i="5"/>
  <c r="AC214" i="5"/>
  <c r="AC186" i="5"/>
  <c r="AC172" i="5"/>
  <c r="AC158" i="5"/>
  <c r="AC144" i="5"/>
  <c r="S641" i="5"/>
  <c r="S555" i="5"/>
  <c r="S473" i="5"/>
  <c r="S627" i="5"/>
  <c r="S543" i="5"/>
  <c r="S460" i="5"/>
  <c r="S680" i="5"/>
  <c r="S674" i="5"/>
  <c r="S673" i="5"/>
  <c r="S666" i="5"/>
  <c r="S660" i="5"/>
  <c r="S659" i="5"/>
  <c r="S652" i="5"/>
  <c r="S645" i="5"/>
  <c r="S642" i="5"/>
  <c r="S639" i="5"/>
  <c r="S638" i="5"/>
  <c r="S632" i="5"/>
  <c r="S631" i="5"/>
  <c r="S618" i="5"/>
  <c r="S617" i="5"/>
  <c r="S610" i="5"/>
  <c r="S604" i="5"/>
  <c r="S603" i="5"/>
  <c r="S596" i="5"/>
  <c r="S590" i="5"/>
  <c r="S589" i="5"/>
  <c r="S582" i="5"/>
  <c r="S576" i="5"/>
  <c r="S575" i="5"/>
  <c r="S572" i="5"/>
  <c r="S568" i="5"/>
  <c r="S562" i="5"/>
  <c r="S561" i="5"/>
  <c r="S558" i="5"/>
  <c r="S554" i="5"/>
  <c r="S547" i="5"/>
  <c r="S541" i="5"/>
  <c r="S540" i="5"/>
  <c r="S534" i="5"/>
  <c r="S533" i="5"/>
  <c r="S530" i="5"/>
  <c r="S527" i="5"/>
  <c r="S520" i="5"/>
  <c r="S519" i="5"/>
  <c r="S512" i="5"/>
  <c r="S506" i="5"/>
  <c r="S505" i="5"/>
  <c r="S498" i="5"/>
  <c r="S492" i="5"/>
  <c r="S491" i="5"/>
  <c r="S484" i="5"/>
  <c r="S478" i="5"/>
  <c r="S477" i="5"/>
  <c r="S472" i="5"/>
  <c r="S470" i="5"/>
  <c r="S464" i="5"/>
  <c r="S463" i="5"/>
  <c r="S456" i="5"/>
  <c r="S450" i="5"/>
  <c r="S449" i="5"/>
  <c r="S442" i="5"/>
  <c r="S436" i="5"/>
  <c r="S435" i="5"/>
  <c r="S428" i="5"/>
  <c r="S422" i="5"/>
  <c r="S421" i="5"/>
  <c r="S415" i="5"/>
  <c r="S414" i="5"/>
  <c r="S408" i="5"/>
  <c r="S407" i="5"/>
  <c r="S400" i="5"/>
  <c r="S394" i="5"/>
  <c r="S393" i="5"/>
  <c r="S386" i="5"/>
  <c r="S380" i="5"/>
  <c r="S379" i="5"/>
  <c r="S374" i="5"/>
  <c r="S373" i="5"/>
  <c r="S372" i="5"/>
  <c r="S366" i="5"/>
  <c r="S365" i="5"/>
  <c r="S358" i="5"/>
  <c r="S352" i="5"/>
  <c r="S351" i="5"/>
  <c r="S344" i="5"/>
  <c r="S338" i="5"/>
  <c r="S337" i="5"/>
  <c r="S330" i="5"/>
  <c r="S324" i="5"/>
  <c r="S323" i="5"/>
  <c r="S316" i="5"/>
  <c r="S310" i="5"/>
  <c r="S309" i="5"/>
  <c r="S304" i="5"/>
  <c r="S302" i="5"/>
  <c r="S296" i="5"/>
  <c r="S295" i="5"/>
  <c r="S288" i="5"/>
  <c r="S282" i="5"/>
  <c r="S281" i="5"/>
  <c r="S274" i="5"/>
  <c r="S268" i="5"/>
  <c r="S267" i="5"/>
  <c r="S260" i="5"/>
  <c r="S254" i="5"/>
  <c r="S253" i="5"/>
  <c r="S246" i="5"/>
  <c r="S240" i="5"/>
  <c r="S239" i="5"/>
  <c r="S232" i="5"/>
  <c r="S226" i="5"/>
  <c r="S225" i="5"/>
  <c r="S218" i="5"/>
  <c r="S212" i="5"/>
  <c r="S211" i="5"/>
  <c r="S204" i="5"/>
  <c r="S198" i="5"/>
  <c r="S197" i="5"/>
  <c r="S190" i="5"/>
  <c r="S184" i="5"/>
  <c r="S183" i="5"/>
  <c r="S176" i="5"/>
  <c r="S170" i="5"/>
  <c r="S169" i="5"/>
  <c r="S162" i="5"/>
  <c r="S156" i="5"/>
  <c r="S155" i="5"/>
  <c r="S150" i="5"/>
  <c r="S148" i="5"/>
  <c r="S142" i="5"/>
  <c r="S141" i="5"/>
  <c r="AA324" i="5"/>
  <c r="AC324" i="5"/>
  <c r="AC632" i="5"/>
  <c r="AC576" i="5"/>
  <c r="AC534" i="5"/>
  <c r="AC492" i="5"/>
  <c r="AC450" i="5"/>
  <c r="AC380" i="5"/>
  <c r="AC660" i="5"/>
  <c r="AC548" i="5"/>
  <c r="AC506" i="5"/>
  <c r="AC422" i="5"/>
  <c r="AC226" i="5"/>
  <c r="AC184" i="5"/>
  <c r="AA667" i="5"/>
  <c r="AC667" i="5"/>
  <c r="AC527" i="5"/>
  <c r="AA527" i="5"/>
  <c r="AA373" i="5"/>
  <c r="AC373" i="5"/>
  <c r="AC345" i="5"/>
  <c r="AA317" i="5"/>
  <c r="AC317" i="5"/>
  <c r="AC205" i="5"/>
  <c r="AA205" i="5"/>
  <c r="AC149" i="5"/>
  <c r="AC135" i="5"/>
  <c r="AC674" i="5"/>
  <c r="AA674" i="5"/>
  <c r="AC646" i="5"/>
  <c r="AC562" i="5"/>
  <c r="AC520" i="5"/>
  <c r="AC436" i="5"/>
  <c r="AC366" i="5"/>
  <c r="AC198" i="5"/>
  <c r="AA204" i="5"/>
  <c r="AC204" i="5"/>
  <c r="S597" i="5"/>
  <c r="AC524" i="5"/>
  <c r="S457" i="5"/>
  <c r="S668" i="5"/>
  <c r="AC496" i="5"/>
  <c r="S583" i="5"/>
  <c r="S569" i="5"/>
  <c r="AC638" i="5"/>
  <c r="AC596" i="5"/>
  <c r="AC554" i="5"/>
  <c r="AC512" i="5"/>
  <c r="AC470" i="5"/>
  <c r="AC428" i="5"/>
  <c r="AC386" i="5"/>
  <c r="AC344" i="5"/>
  <c r="AC302" i="5"/>
  <c r="AC260" i="5"/>
  <c r="AC218" i="5"/>
  <c r="AC176" i="5"/>
  <c r="AC440" i="5"/>
  <c r="AC202" i="5"/>
  <c r="AC652" i="5"/>
  <c r="AC610" i="5"/>
  <c r="AC568" i="5"/>
  <c r="AC526" i="5"/>
  <c r="AC484" i="5"/>
  <c r="AC442" i="5"/>
  <c r="AC400" i="5"/>
  <c r="AC358" i="5"/>
  <c r="AC316" i="5"/>
  <c r="AC274" i="5"/>
  <c r="AC246" i="5"/>
  <c r="AC148" i="5"/>
  <c r="AC664" i="5"/>
  <c r="AC482" i="5"/>
  <c r="AC678" i="5"/>
  <c r="AC677" i="5"/>
  <c r="AC663" i="5"/>
  <c r="AC649" i="5"/>
  <c r="AC635" i="5"/>
  <c r="AC621" i="5"/>
  <c r="AC607" i="5"/>
  <c r="AC593" i="5"/>
  <c r="AC579" i="5"/>
  <c r="AC565" i="5"/>
  <c r="AC551" i="5"/>
  <c r="AC537" i="5"/>
  <c r="AC523" i="5"/>
  <c r="AC509" i="5"/>
  <c r="AC495" i="5"/>
  <c r="AC481" i="5"/>
  <c r="AC467" i="5"/>
  <c r="AC453" i="5"/>
  <c r="AC439" i="5"/>
  <c r="AC425" i="5"/>
  <c r="AC411" i="5"/>
  <c r="AC383" i="5"/>
  <c r="AC355" i="5"/>
  <c r="AC341" i="5"/>
  <c r="AC327" i="5"/>
  <c r="AC313" i="5"/>
  <c r="AC299" i="5"/>
  <c r="AC285" i="5"/>
  <c r="AC257" i="5"/>
  <c r="AC243" i="5"/>
  <c r="AC229" i="5"/>
  <c r="AC215" i="5"/>
  <c r="AC201" i="5"/>
  <c r="AC187" i="5"/>
  <c r="AC173" i="5"/>
  <c r="AC159" i="5"/>
  <c r="S611" i="5"/>
  <c r="AC666" i="5"/>
  <c r="AC624" i="5"/>
  <c r="AC582" i="5"/>
  <c r="AC540" i="5"/>
  <c r="AC498" i="5"/>
  <c r="AC456" i="5"/>
  <c r="AC414" i="5"/>
  <c r="AC372" i="5"/>
  <c r="AC330" i="5"/>
  <c r="AC288" i="5"/>
  <c r="AC232" i="5"/>
  <c r="AC190" i="5"/>
  <c r="AC162" i="5"/>
  <c r="AC259" i="5"/>
  <c r="AC395" i="5"/>
  <c r="S681" i="5"/>
  <c r="S536" i="5"/>
  <c r="S471" i="5"/>
  <c r="S628" i="5"/>
  <c r="S684" i="5"/>
  <c r="S626" i="5"/>
  <c r="S570" i="5"/>
  <c r="S516" i="5"/>
  <c r="S474" i="5"/>
  <c r="AA630" i="5"/>
  <c r="AC650" i="5"/>
  <c r="AA622" i="5"/>
  <c r="AC622" i="5"/>
  <c r="AC552" i="5"/>
  <c r="AC370" i="5"/>
  <c r="AC272" i="5"/>
  <c r="AC146" i="5"/>
  <c r="AC594" i="5"/>
  <c r="AC426" i="5"/>
  <c r="AC541" i="5"/>
  <c r="AC301" i="5"/>
  <c r="AC174" i="5"/>
  <c r="AC287" i="5"/>
  <c r="AA240" i="5"/>
  <c r="AC240" i="5"/>
  <c r="AC170" i="5"/>
  <c r="AC156" i="5"/>
  <c r="AC142" i="5"/>
  <c r="AC394" i="5"/>
  <c r="AC275" i="5"/>
  <c r="AC672" i="5"/>
  <c r="AC658" i="5"/>
  <c r="AC644" i="5"/>
  <c r="AC616" i="5"/>
  <c r="AC602" i="5"/>
  <c r="AC588" i="5"/>
  <c r="AC574" i="5"/>
  <c r="AC560" i="5"/>
  <c r="AC546" i="5"/>
  <c r="AC532" i="5"/>
  <c r="AC504" i="5"/>
  <c r="AC490" i="5"/>
  <c r="AC476" i="5"/>
  <c r="AC462" i="5"/>
  <c r="AC448" i="5"/>
  <c r="AC434" i="5"/>
  <c r="AC420" i="5"/>
  <c r="AC406" i="5"/>
  <c r="AC392" i="5"/>
  <c r="AC378" i="5"/>
  <c r="AC364" i="5"/>
  <c r="AC350" i="5"/>
  <c r="AC336" i="5"/>
  <c r="AC322" i="5"/>
  <c r="AC308" i="5"/>
  <c r="AC294" i="5"/>
  <c r="AC280" i="5"/>
  <c r="AC266" i="5"/>
  <c r="AC252" i="5"/>
  <c r="AC238" i="5"/>
  <c r="AC224" i="5"/>
  <c r="AC210" i="5"/>
  <c r="AC196" i="5"/>
  <c r="AC182" i="5"/>
  <c r="AC168" i="5"/>
  <c r="AC154" i="5"/>
  <c r="AC140" i="5"/>
  <c r="AA170" i="5"/>
  <c r="S514" i="5"/>
  <c r="S670" i="5"/>
  <c r="S656" i="5"/>
  <c r="S614" i="5"/>
  <c r="S600" i="5"/>
  <c r="S586" i="5"/>
  <c r="S502" i="5"/>
  <c r="S488" i="5"/>
  <c r="S446" i="5"/>
  <c r="S432" i="5"/>
  <c r="S418" i="5"/>
  <c r="AC485" i="5"/>
  <c r="AC384" i="5"/>
  <c r="AC244" i="5"/>
  <c r="S612" i="5"/>
  <c r="S556" i="5"/>
  <c r="S508" i="5"/>
  <c r="S458" i="5"/>
  <c r="S430" i="5"/>
  <c r="S416" i="5"/>
  <c r="AC216" i="5"/>
  <c r="S544" i="5"/>
  <c r="S500" i="5"/>
  <c r="S682" i="5"/>
  <c r="S654" i="5"/>
  <c r="S640" i="5"/>
  <c r="S598" i="5"/>
  <c r="S584" i="5"/>
  <c r="S528" i="5"/>
  <c r="AC471" i="5"/>
  <c r="AC359" i="5"/>
  <c r="AC457" i="5"/>
  <c r="S648" i="5"/>
  <c r="S542" i="5"/>
  <c r="S444" i="5"/>
  <c r="S537" i="5"/>
  <c r="S327" i="5"/>
  <c r="S299" i="5"/>
  <c r="S486" i="5"/>
  <c r="S298" i="5"/>
  <c r="S270" i="5"/>
  <c r="S342" i="5"/>
  <c r="S315" i="5"/>
  <c r="S287" i="5"/>
  <c r="S242" i="5"/>
  <c r="S217" i="5"/>
  <c r="S173" i="5"/>
  <c r="S667" i="5"/>
  <c r="S284" i="5"/>
  <c r="S390" i="5"/>
  <c r="S653" i="5"/>
  <c r="AC408" i="5"/>
  <c r="AC352" i="5"/>
  <c r="AC310" i="5"/>
  <c r="AC654" i="5"/>
  <c r="AC640" i="5"/>
  <c r="AC598" i="5"/>
  <c r="AC500" i="5"/>
  <c r="AC486" i="5"/>
  <c r="AC472" i="5"/>
  <c r="AC444" i="5"/>
  <c r="AC416" i="5"/>
  <c r="AC290" i="5"/>
  <c r="AC262" i="5"/>
  <c r="AC681" i="5"/>
  <c r="AC513" i="5"/>
  <c r="AC499" i="5"/>
  <c r="AC401" i="5"/>
  <c r="AC289" i="5"/>
  <c r="AC261" i="5"/>
  <c r="AC163" i="5"/>
  <c r="AC626" i="5"/>
  <c r="AA626" i="5"/>
  <c r="AC584" i="5"/>
  <c r="AA584" i="5"/>
  <c r="AC430" i="5"/>
  <c r="AA430" i="5"/>
  <c r="AA374" i="5"/>
  <c r="AC374" i="5"/>
  <c r="AA304" i="5"/>
  <c r="AC304" i="5"/>
  <c r="AC276" i="5"/>
  <c r="AA276" i="5"/>
  <c r="AA192" i="5"/>
  <c r="AC192" i="5"/>
  <c r="AA178" i="5"/>
  <c r="AC178" i="5"/>
  <c r="AA136" i="5"/>
  <c r="AC136" i="5"/>
  <c r="AC637" i="5"/>
  <c r="AC623" i="5"/>
  <c r="AC581" i="5"/>
  <c r="AC567" i="5"/>
  <c r="AA567" i="5"/>
  <c r="AC553" i="5"/>
  <c r="AC497" i="5"/>
  <c r="AC483" i="5"/>
  <c r="AC427" i="5"/>
  <c r="AC413" i="5"/>
  <c r="AA413" i="5"/>
  <c r="AC371" i="5"/>
  <c r="AA371" i="5"/>
  <c r="AC357" i="5"/>
  <c r="AA329" i="5"/>
  <c r="AC329" i="5"/>
  <c r="AA315" i="5"/>
  <c r="AC315" i="5"/>
  <c r="AA273" i="5"/>
  <c r="AC273" i="5"/>
  <c r="AC245" i="5"/>
  <c r="AA245" i="5"/>
  <c r="AC217" i="5"/>
  <c r="AC203" i="5"/>
  <c r="AC147" i="5"/>
  <c r="AC608" i="5"/>
  <c r="AA608" i="5"/>
  <c r="AC566" i="5"/>
  <c r="AA566" i="5"/>
  <c r="AC538" i="5"/>
  <c r="AA538" i="5"/>
  <c r="AA510" i="5"/>
  <c r="AC510" i="5"/>
  <c r="AC468" i="5"/>
  <c r="AA468" i="5"/>
  <c r="AA454" i="5"/>
  <c r="AC454" i="5"/>
  <c r="AC398" i="5"/>
  <c r="AA398" i="5"/>
  <c r="AA342" i="5"/>
  <c r="AC342" i="5"/>
  <c r="AC328" i="5"/>
  <c r="AA328" i="5"/>
  <c r="AA314" i="5"/>
  <c r="AC314" i="5"/>
  <c r="AC300" i="5"/>
  <c r="AA300" i="5"/>
  <c r="AC286" i="5"/>
  <c r="AA286" i="5"/>
  <c r="AC258" i="5"/>
  <c r="AA258" i="5"/>
  <c r="AA230" i="5"/>
  <c r="AC230" i="5"/>
  <c r="AA188" i="5"/>
  <c r="AC188" i="5"/>
  <c r="AA160" i="5"/>
  <c r="AC160" i="5"/>
  <c r="AC346" i="5"/>
  <c r="AC150" i="5"/>
  <c r="AA552" i="5"/>
  <c r="AC536" i="5"/>
  <c r="AC343" i="5"/>
  <c r="AC563" i="5"/>
  <c r="AC437" i="5"/>
  <c r="AC636" i="5"/>
  <c r="AC580" i="5"/>
  <c r="AA370" i="5"/>
  <c r="AA480" i="5"/>
  <c r="AC480" i="5"/>
  <c r="AC200" i="5"/>
  <c r="AA675" i="5"/>
  <c r="AC675" i="5"/>
  <c r="AC619" i="5"/>
  <c r="AC423" i="5"/>
  <c r="AC227" i="5"/>
  <c r="AC564" i="5"/>
  <c r="AC604" i="5"/>
  <c r="AA604" i="5"/>
  <c r="AA590" i="5"/>
  <c r="AC590" i="5"/>
  <c r="AA478" i="5"/>
  <c r="AC478" i="5"/>
  <c r="AC338" i="5"/>
  <c r="AA338" i="5"/>
  <c r="AC296" i="5"/>
  <c r="AA296" i="5"/>
  <c r="AA282" i="5"/>
  <c r="AC282" i="5"/>
  <c r="AA268" i="5"/>
  <c r="AC268" i="5"/>
  <c r="AA254" i="5"/>
  <c r="AC254" i="5"/>
  <c r="AA212" i="5"/>
  <c r="AC212" i="5"/>
  <c r="AC648" i="5"/>
  <c r="AA620" i="5"/>
  <c r="AC620" i="5"/>
  <c r="AC578" i="5"/>
  <c r="AC550" i="5"/>
  <c r="AC494" i="5"/>
  <c r="AA494" i="5"/>
  <c r="AA466" i="5"/>
  <c r="AC466" i="5"/>
  <c r="AC438" i="5"/>
  <c r="AC396" i="5"/>
  <c r="AC242" i="5"/>
  <c r="AC424" i="5"/>
  <c r="AC633" i="5"/>
  <c r="AC535" i="5"/>
  <c r="AA507" i="5"/>
  <c r="AC507" i="5"/>
  <c r="AA438" i="5"/>
  <c r="AA633" i="5"/>
  <c r="AA437" i="5"/>
  <c r="AC683" i="5"/>
  <c r="AC655" i="5"/>
  <c r="AC613" i="5"/>
  <c r="AC571" i="5"/>
  <c r="AC529" i="5"/>
  <c r="AC501" i="5"/>
  <c r="AC459" i="5"/>
  <c r="AC417" i="5"/>
  <c r="AC375" i="5"/>
  <c r="AC347" i="5"/>
  <c r="AC305" i="5"/>
  <c r="AC263" i="5"/>
  <c r="AC235" i="5"/>
  <c r="AC193" i="5"/>
  <c r="AC137" i="5"/>
  <c r="AC641" i="5"/>
  <c r="AC599" i="5"/>
  <c r="AC557" i="5"/>
  <c r="AC515" i="5"/>
  <c r="AC473" i="5"/>
  <c r="AC431" i="5"/>
  <c r="AC389" i="5"/>
  <c r="AC333" i="5"/>
  <c r="AC291" i="5"/>
  <c r="AC249" i="5"/>
  <c r="AC207" i="5"/>
  <c r="AC151" i="5"/>
  <c r="AC605" i="5"/>
  <c r="AC452" i="5"/>
  <c r="AC410" i="5"/>
  <c r="AC270" i="5"/>
  <c r="AC671" i="5"/>
  <c r="AC531" i="5"/>
  <c r="AC433" i="5"/>
  <c r="AC237" i="5"/>
  <c r="AA195" i="5"/>
  <c r="AC195" i="5"/>
  <c r="AC139" i="5"/>
  <c r="AC669" i="5"/>
  <c r="AC627" i="5"/>
  <c r="AC585" i="5"/>
  <c r="AC543" i="5"/>
  <c r="AC487" i="5"/>
  <c r="AC445" i="5"/>
  <c r="AC403" i="5"/>
  <c r="AC361" i="5"/>
  <c r="AC319" i="5"/>
  <c r="AC277" i="5"/>
  <c r="AC221" i="5"/>
  <c r="AC179" i="5"/>
  <c r="AC165" i="5"/>
  <c r="AA518" i="5"/>
  <c r="AC518" i="5"/>
  <c r="AC451" i="5"/>
  <c r="AC409" i="5"/>
  <c r="AC180" i="5"/>
  <c r="AC138" i="5"/>
  <c r="AC591" i="5"/>
  <c r="AC255" i="5"/>
  <c r="AC583" i="5"/>
  <c r="AC412" i="5"/>
  <c r="AC356" i="5"/>
  <c r="AA369" i="5"/>
  <c r="AC369" i="5"/>
  <c r="AC271" i="5"/>
  <c r="AC145" i="5"/>
  <c r="S565" i="5"/>
  <c r="S564" i="5"/>
  <c r="S259" i="5"/>
  <c r="S216" i="5"/>
  <c r="S426" i="5"/>
  <c r="S454" i="5"/>
  <c r="S425" i="5"/>
  <c r="S355" i="5"/>
  <c r="S453" i="5"/>
  <c r="S622" i="5"/>
  <c r="S452" i="5"/>
  <c r="S326" i="5"/>
  <c r="S650" i="5"/>
  <c r="S621" i="5"/>
  <c r="S649" i="5"/>
  <c r="S620" i="5"/>
  <c r="S272" i="5"/>
  <c r="S229" i="5"/>
  <c r="S300" i="5"/>
  <c r="S510" i="5"/>
  <c r="S538" i="5"/>
  <c r="S509" i="5"/>
  <c r="S314" i="5"/>
  <c r="S313" i="5"/>
  <c r="S665" i="5"/>
  <c r="S664" i="5"/>
  <c r="S384" i="5"/>
  <c r="S357" i="5"/>
  <c r="S663" i="5"/>
  <c r="S580" i="5"/>
  <c r="S522" i="5"/>
  <c r="S497" i="5"/>
  <c r="S468" i="5"/>
  <c r="S383" i="5"/>
  <c r="S356" i="5"/>
  <c r="S662" i="5"/>
  <c r="S608" i="5"/>
  <c r="S579" i="5"/>
  <c r="S496" i="5"/>
  <c r="S467" i="5"/>
  <c r="S411" i="5"/>
  <c r="S382" i="5"/>
  <c r="S607" i="5"/>
  <c r="S578" i="5"/>
  <c r="S495" i="5"/>
  <c r="S466" i="5"/>
  <c r="S410" i="5"/>
  <c r="S354" i="5"/>
  <c r="S606" i="5"/>
  <c r="S494" i="5"/>
  <c r="S301" i="5"/>
  <c r="S651" i="5"/>
  <c r="S553" i="5"/>
  <c r="S399" i="5"/>
  <c r="S595" i="5"/>
  <c r="S552" i="5"/>
  <c r="S441" i="5"/>
  <c r="S398" i="5"/>
  <c r="S637" i="5"/>
  <c r="S594" i="5"/>
  <c r="S551" i="5"/>
  <c r="S483" i="5"/>
  <c r="S440" i="5"/>
  <c r="S397" i="5"/>
  <c r="S679" i="5"/>
  <c r="S636" i="5"/>
  <c r="S593" i="5"/>
  <c r="S550" i="5"/>
  <c r="S482" i="5"/>
  <c r="S439" i="5"/>
  <c r="S396" i="5"/>
  <c r="S329" i="5"/>
  <c r="S678" i="5"/>
  <c r="S635" i="5"/>
  <c r="S592" i="5"/>
  <c r="S525" i="5"/>
  <c r="S481" i="5"/>
  <c r="S438" i="5"/>
  <c r="S371" i="5"/>
  <c r="S328" i="5"/>
  <c r="S677" i="5"/>
  <c r="S634" i="5"/>
  <c r="S567" i="5"/>
  <c r="S524" i="5"/>
  <c r="S480" i="5"/>
  <c r="S413" i="5"/>
  <c r="S370" i="5"/>
  <c r="S676" i="5"/>
  <c r="S609" i="5"/>
  <c r="S566" i="5"/>
  <c r="S523" i="5"/>
  <c r="S455" i="5"/>
  <c r="S412" i="5"/>
  <c r="S369" i="5"/>
  <c r="S581" i="5"/>
  <c r="S427" i="5"/>
  <c r="S539" i="5"/>
  <c r="S385" i="5"/>
  <c r="S623" i="5"/>
  <c r="S469" i="5"/>
  <c r="AA685" i="5"/>
  <c r="AC685" i="5"/>
  <c r="AC657" i="5"/>
  <c r="AA657" i="5"/>
  <c r="AC643" i="5"/>
  <c r="AA643" i="5"/>
  <c r="AA615" i="5"/>
  <c r="AC615" i="5"/>
  <c r="AA601" i="5"/>
  <c r="AC601" i="5"/>
  <c r="AA573" i="5"/>
  <c r="AC573" i="5"/>
  <c r="AA559" i="5"/>
  <c r="AC559" i="5"/>
  <c r="AA517" i="5"/>
  <c r="AC517" i="5"/>
  <c r="AC503" i="5"/>
  <c r="AA503" i="5"/>
  <c r="AC489" i="5"/>
  <c r="AA489" i="5"/>
  <c r="AA461" i="5"/>
  <c r="AC461" i="5"/>
  <c r="AC447" i="5"/>
  <c r="AA447" i="5"/>
  <c r="AA419" i="5"/>
  <c r="AC419" i="5"/>
  <c r="AA405" i="5"/>
  <c r="AC405" i="5"/>
  <c r="AA377" i="5"/>
  <c r="AC377" i="5"/>
  <c r="AA363" i="5"/>
  <c r="AC363" i="5"/>
  <c r="AA335" i="5"/>
  <c r="AC335" i="5"/>
  <c r="AA321" i="5"/>
  <c r="AC321" i="5"/>
  <c r="AC307" i="5"/>
  <c r="AA307" i="5"/>
  <c r="AC293" i="5"/>
  <c r="AA293" i="5"/>
  <c r="AC279" i="5"/>
  <c r="AA265" i="5"/>
  <c r="AC265" i="5"/>
  <c r="AA251" i="5"/>
  <c r="AC251" i="5"/>
  <c r="AC223" i="5"/>
  <c r="AA223" i="5"/>
  <c r="AA209" i="5"/>
  <c r="AC209" i="5"/>
  <c r="AC181" i="5"/>
  <c r="AA181" i="5"/>
  <c r="AA167" i="5"/>
  <c r="AC167" i="5"/>
  <c r="AC545" i="5"/>
  <c r="AA237" i="5"/>
  <c r="AC475" i="5"/>
  <c r="AC391" i="5"/>
  <c r="AA279" i="5"/>
  <c r="AC629" i="5"/>
  <c r="AA671" i="5"/>
  <c r="AC587" i="5"/>
  <c r="AC349" i="5"/>
  <c r="AC153" i="5"/>
  <c r="AA531" i="5"/>
  <c r="AA642" i="5"/>
  <c r="AC642" i="5"/>
  <c r="AA586" i="5"/>
  <c r="AC586" i="5"/>
  <c r="AA544" i="5"/>
  <c r="AC544" i="5"/>
  <c r="AA502" i="5"/>
  <c r="AC502" i="5"/>
  <c r="AA446" i="5"/>
  <c r="AC446" i="5"/>
  <c r="AA292" i="5"/>
  <c r="AC292" i="5"/>
  <c r="AA236" i="5"/>
  <c r="AC236" i="5"/>
  <c r="AC684" i="5"/>
  <c r="AC404" i="5"/>
  <c r="AC208" i="5"/>
  <c r="AA682" i="5"/>
  <c r="AC682" i="5"/>
  <c r="AA668" i="5"/>
  <c r="AC668" i="5"/>
  <c r="AA612" i="5"/>
  <c r="AC612" i="5"/>
  <c r="AA570" i="5"/>
  <c r="AC570" i="5"/>
  <c r="AA556" i="5"/>
  <c r="AC556" i="5"/>
  <c r="AC542" i="5"/>
  <c r="AA542" i="5"/>
  <c r="AA528" i="5"/>
  <c r="AC528" i="5"/>
  <c r="AA514" i="5"/>
  <c r="AC514" i="5"/>
  <c r="AA458" i="5"/>
  <c r="AC458" i="5"/>
  <c r="AC402" i="5"/>
  <c r="AA402" i="5"/>
  <c r="AA248" i="5"/>
  <c r="AC248" i="5"/>
  <c r="AA234" i="5"/>
  <c r="AC234" i="5"/>
  <c r="AA220" i="5"/>
  <c r="AC220" i="5"/>
  <c r="AA206" i="5"/>
  <c r="AC206" i="5"/>
  <c r="AC320" i="5"/>
  <c r="AA598" i="5"/>
  <c r="AA600" i="5"/>
  <c r="AC600" i="5"/>
  <c r="AA530" i="5"/>
  <c r="AC530" i="5"/>
  <c r="AA474" i="5"/>
  <c r="AC474" i="5"/>
  <c r="AA418" i="5"/>
  <c r="AC418" i="5"/>
  <c r="AA250" i="5"/>
  <c r="AC250" i="5"/>
  <c r="AA222" i="5"/>
  <c r="AC222" i="5"/>
  <c r="AC318" i="5"/>
  <c r="AA640" i="5"/>
  <c r="AA486" i="5"/>
  <c r="AA444" i="5"/>
  <c r="AA290" i="5"/>
  <c r="AC166" i="5"/>
  <c r="AA500" i="5"/>
  <c r="AC651" i="5"/>
  <c r="AA651" i="5"/>
  <c r="AC595" i="5"/>
  <c r="AA595" i="5"/>
  <c r="AA525" i="5"/>
  <c r="AC525" i="5"/>
  <c r="AA455" i="5"/>
  <c r="AC455" i="5"/>
  <c r="AA385" i="5"/>
  <c r="AC385" i="5"/>
  <c r="AC231" i="5"/>
  <c r="AA231" i="5"/>
  <c r="AA189" i="5"/>
  <c r="AC189" i="5"/>
  <c r="AA161" i="5"/>
  <c r="AC161" i="5"/>
  <c r="AA614" i="5"/>
  <c r="AC614" i="5"/>
  <c r="AA558" i="5"/>
  <c r="AC558" i="5"/>
  <c r="AA488" i="5"/>
  <c r="AC488" i="5"/>
  <c r="AA432" i="5"/>
  <c r="AC432" i="5"/>
  <c r="AA278" i="5"/>
  <c r="AC278" i="5"/>
  <c r="AA679" i="5"/>
  <c r="AC679" i="5"/>
  <c r="AA665" i="5"/>
  <c r="AC665" i="5"/>
  <c r="AA609" i="5"/>
  <c r="AC609" i="5"/>
  <c r="AC539" i="5"/>
  <c r="AA539" i="5"/>
  <c r="AA511" i="5"/>
  <c r="AC511" i="5"/>
  <c r="AA469" i="5"/>
  <c r="AC469" i="5"/>
  <c r="AC441" i="5"/>
  <c r="AA441" i="5"/>
  <c r="AA399" i="5"/>
  <c r="AC399" i="5"/>
  <c r="AA175" i="5"/>
  <c r="AC175" i="5"/>
  <c r="AC360" i="5"/>
  <c r="AC164" i="5"/>
  <c r="AA628" i="5"/>
  <c r="AC628" i="5"/>
  <c r="AA572" i="5"/>
  <c r="AC572" i="5"/>
  <c r="AA516" i="5"/>
  <c r="AC516" i="5"/>
  <c r="AA460" i="5"/>
  <c r="AC460" i="5"/>
  <c r="AA264" i="5"/>
  <c r="AC264" i="5"/>
  <c r="AA637" i="5"/>
  <c r="AA553" i="5"/>
  <c r="AA483" i="5"/>
  <c r="AA262" i="5"/>
  <c r="AC656" i="5"/>
  <c r="AC334" i="5"/>
  <c r="AA654" i="5"/>
  <c r="AA497" i="5"/>
  <c r="AA357" i="5"/>
  <c r="AA180" i="5"/>
  <c r="AC362" i="5"/>
  <c r="AC376" i="5"/>
  <c r="AC332" i="5"/>
  <c r="AA416" i="5"/>
  <c r="AA217" i="5"/>
  <c r="AC367" i="5"/>
  <c r="AC353" i="5"/>
  <c r="AC339" i="5"/>
  <c r="AC311" i="5"/>
  <c r="AC171" i="5"/>
  <c r="AC157" i="5"/>
  <c r="AC143" i="5"/>
  <c r="AA352" i="5"/>
  <c r="AA367" i="5"/>
  <c r="AA157" i="5"/>
  <c r="AA156" i="5"/>
  <c r="S646" i="5"/>
  <c r="S624" i="5"/>
  <c r="S548" i="5"/>
  <c r="S526" i="5"/>
  <c r="S511" i="5"/>
  <c r="S685" i="5"/>
  <c r="S672" i="5"/>
  <c r="S671" i="5"/>
  <c r="S658" i="5"/>
  <c r="S657" i="5"/>
  <c r="S644" i="5"/>
  <c r="S643" i="5"/>
  <c r="S630" i="5"/>
  <c r="S629" i="5"/>
  <c r="S616" i="5"/>
  <c r="S615" i="5"/>
  <c r="S602" i="5"/>
  <c r="S601" i="5"/>
  <c r="S588" i="5"/>
  <c r="S587" i="5"/>
  <c r="S574" i="5"/>
  <c r="S573" i="5"/>
  <c r="S560" i="5"/>
  <c r="S559" i="5"/>
  <c r="S546" i="5"/>
  <c r="S545" i="5"/>
  <c r="S532" i="5"/>
  <c r="S531" i="5"/>
  <c r="S518" i="5"/>
  <c r="S517" i="5"/>
  <c r="S504" i="5"/>
  <c r="S503" i="5"/>
  <c r="S490" i="5"/>
  <c r="S489" i="5"/>
  <c r="S476" i="5"/>
  <c r="S475" i="5"/>
  <c r="S462" i="5"/>
  <c r="S461" i="5"/>
  <c r="S448" i="5"/>
  <c r="S447" i="5"/>
  <c r="S434" i="5"/>
  <c r="S433" i="5"/>
  <c r="S420" i="5"/>
  <c r="S419" i="5"/>
  <c r="S406" i="5"/>
  <c r="S405" i="5"/>
  <c r="S392" i="5"/>
  <c r="S391" i="5"/>
  <c r="S378" i="5"/>
  <c r="S377" i="5"/>
  <c r="S364" i="5"/>
  <c r="S363" i="5"/>
  <c r="S350" i="5"/>
  <c r="S349" i="5"/>
  <c r="S336" i="5"/>
  <c r="S335" i="5"/>
  <c r="S322" i="5"/>
  <c r="S321" i="5"/>
  <c r="S308" i="5"/>
  <c r="S307" i="5"/>
  <c r="S294" i="5"/>
  <c r="S293" i="5"/>
  <c r="S280" i="5"/>
  <c r="S279" i="5"/>
  <c r="S266" i="5"/>
  <c r="S265" i="5"/>
  <c r="S252" i="5"/>
  <c r="S251" i="5"/>
  <c r="S238" i="5"/>
  <c r="S237" i="5"/>
  <c r="S224" i="5"/>
  <c r="S223" i="5"/>
  <c r="S210" i="5"/>
  <c r="S209" i="5"/>
  <c r="S196" i="5"/>
  <c r="S195" i="5"/>
  <c r="S182" i="5"/>
  <c r="S181" i="5"/>
  <c r="S168" i="5"/>
  <c r="S167" i="5"/>
  <c r="S154" i="5"/>
  <c r="S153" i="5"/>
  <c r="S140" i="5"/>
  <c r="S139" i="5"/>
  <c r="Q130" i="5"/>
  <c r="R130" i="5" s="1"/>
  <c r="Q131" i="5"/>
  <c r="R131" i="5" s="1"/>
  <c r="Q132" i="5"/>
  <c r="R132" i="5" s="1"/>
  <c r="Q133" i="5"/>
  <c r="R133" i="5" s="1"/>
  <c r="Q134" i="5"/>
  <c r="R134" i="5" s="1"/>
  <c r="AB130" i="5"/>
  <c r="AB131" i="5"/>
  <c r="AB132" i="5"/>
  <c r="AB133" i="5"/>
  <c r="AB134" i="5"/>
  <c r="AD130" i="5"/>
  <c r="AD131" i="5"/>
  <c r="AD132" i="5"/>
  <c r="AD133" i="5"/>
  <c r="AD134" i="5"/>
  <c r="AB22" i="5"/>
  <c r="AB25" i="5"/>
  <c r="AB57" i="5"/>
  <c r="AB58" i="5"/>
  <c r="AB59" i="5"/>
  <c r="AB60" i="5"/>
  <c r="AB33" i="5"/>
  <c r="AB53" i="5"/>
  <c r="AB40" i="5"/>
  <c r="AB61" i="5"/>
  <c r="AB16" i="5"/>
  <c r="AB62" i="5"/>
  <c r="AB63" i="5"/>
  <c r="AB49" i="5"/>
  <c r="AB51" i="5"/>
  <c r="AB36" i="5"/>
  <c r="AB64" i="5"/>
  <c r="AB65" i="5"/>
  <c r="AB28" i="5"/>
  <c r="AB66" i="5"/>
  <c r="AB67" i="5"/>
  <c r="AB68" i="5"/>
  <c r="AB69" i="5"/>
  <c r="AB13" i="5"/>
  <c r="AB70" i="5"/>
  <c r="AB71" i="5"/>
  <c r="AB72" i="5"/>
  <c r="AB37" i="5"/>
  <c r="AB24" i="5"/>
  <c r="AB73" i="5"/>
  <c r="AB20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30" i="5"/>
  <c r="AB88" i="5"/>
  <c r="AB15" i="5"/>
  <c r="AB89" i="5"/>
  <c r="AB29" i="5"/>
  <c r="AB50" i="5"/>
  <c r="AB90" i="5"/>
  <c r="AB4" i="5"/>
  <c r="AB9" i="5"/>
  <c r="AB91" i="5"/>
  <c r="AB92" i="5"/>
  <c r="AB93" i="5"/>
  <c r="AB94" i="5"/>
  <c r="AB6" i="5"/>
  <c r="AB95" i="5"/>
  <c r="AB96" i="5"/>
  <c r="AB14" i="5"/>
  <c r="AB8" i="5"/>
  <c r="AB97" i="5"/>
  <c r="AB98" i="5"/>
  <c r="AB23" i="5"/>
  <c r="AB31" i="5"/>
  <c r="AB38" i="5"/>
  <c r="AB17" i="5"/>
  <c r="AB7" i="5"/>
  <c r="AB99" i="5"/>
  <c r="AB100" i="5"/>
  <c r="AB101" i="5"/>
  <c r="AB34" i="5"/>
  <c r="AB102" i="5"/>
  <c r="AB103" i="5"/>
  <c r="AB35" i="5"/>
  <c r="AB104" i="5"/>
  <c r="AB105" i="5"/>
  <c r="AB106" i="5"/>
  <c r="AB107" i="5"/>
  <c r="AB108" i="5"/>
  <c r="AB109" i="5"/>
  <c r="AB110" i="5"/>
  <c r="AB10" i="5"/>
  <c r="AB111" i="5"/>
  <c r="AB21" i="5"/>
  <c r="AB112" i="5"/>
  <c r="AB113" i="5"/>
  <c r="AB114" i="5"/>
  <c r="AB115" i="5"/>
  <c r="AB116" i="5"/>
  <c r="AB117" i="5"/>
  <c r="AB118" i="5"/>
  <c r="AB119" i="5"/>
  <c r="AB55" i="5"/>
  <c r="AB39" i="5"/>
  <c r="AB18" i="5"/>
  <c r="AB46" i="5"/>
  <c r="AB47" i="5"/>
  <c r="AB3" i="5"/>
  <c r="AB48" i="5"/>
  <c r="AB120" i="5"/>
  <c r="AB121" i="5"/>
  <c r="AB122" i="5"/>
  <c r="AB56" i="5"/>
  <c r="AB32" i="5"/>
  <c r="AB41" i="5"/>
  <c r="AB12" i="5"/>
  <c r="AB43" i="5"/>
  <c r="AB5" i="5"/>
  <c r="AB2" i="5"/>
  <c r="AB123" i="5"/>
  <c r="AB124" i="5"/>
  <c r="AB54" i="5"/>
  <c r="AB125" i="5"/>
  <c r="AB126" i="5"/>
  <c r="AB127" i="5"/>
  <c r="AB42" i="5"/>
  <c r="AB11" i="5"/>
  <c r="AB44" i="5"/>
  <c r="AB45" i="5"/>
  <c r="AB19" i="5"/>
  <c r="AB52" i="5"/>
  <c r="AB128" i="5"/>
  <c r="AB26" i="5"/>
  <c r="AB129" i="5"/>
  <c r="AB27" i="5"/>
  <c r="AD22" i="5"/>
  <c r="AD25" i="5"/>
  <c r="AD57" i="5"/>
  <c r="AD58" i="5"/>
  <c r="AD59" i="5"/>
  <c r="AD60" i="5"/>
  <c r="AD33" i="5"/>
  <c r="AD53" i="5"/>
  <c r="AD40" i="5"/>
  <c r="AD61" i="5"/>
  <c r="AD16" i="5"/>
  <c r="AD62" i="5"/>
  <c r="AD63" i="5"/>
  <c r="AD49" i="5"/>
  <c r="AD51" i="5"/>
  <c r="AD36" i="5"/>
  <c r="AD64" i="5"/>
  <c r="AD65" i="5"/>
  <c r="AD28" i="5"/>
  <c r="AD66" i="5"/>
  <c r="AD67" i="5"/>
  <c r="AD68" i="5"/>
  <c r="AD69" i="5"/>
  <c r="AD13" i="5"/>
  <c r="AD70" i="5"/>
  <c r="AD71" i="5"/>
  <c r="AD72" i="5"/>
  <c r="AD37" i="5"/>
  <c r="AD24" i="5"/>
  <c r="AD73" i="5"/>
  <c r="AD20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30" i="5"/>
  <c r="AD88" i="5"/>
  <c r="AD15" i="5"/>
  <c r="AD89" i="5"/>
  <c r="AD29" i="5"/>
  <c r="AD50" i="5"/>
  <c r="AD90" i="5"/>
  <c r="AD4" i="5"/>
  <c r="AD9" i="5"/>
  <c r="AD91" i="5"/>
  <c r="AD92" i="5"/>
  <c r="AD93" i="5"/>
  <c r="AD94" i="5"/>
  <c r="AD6" i="5"/>
  <c r="AD95" i="5"/>
  <c r="AD96" i="5"/>
  <c r="AD14" i="5"/>
  <c r="AD8" i="5"/>
  <c r="AD97" i="5"/>
  <c r="AD98" i="5"/>
  <c r="AD23" i="5"/>
  <c r="AD31" i="5"/>
  <c r="AD38" i="5"/>
  <c r="AD17" i="5"/>
  <c r="AD7" i="5"/>
  <c r="AD99" i="5"/>
  <c r="AD100" i="5"/>
  <c r="AD101" i="5"/>
  <c r="AD34" i="5"/>
  <c r="AD102" i="5"/>
  <c r="AD103" i="5"/>
  <c r="AD35" i="5"/>
  <c r="AD104" i="5"/>
  <c r="AD105" i="5"/>
  <c r="AD106" i="5"/>
  <c r="AD107" i="5"/>
  <c r="AD108" i="5"/>
  <c r="AD109" i="5"/>
  <c r="AD110" i="5"/>
  <c r="AD10" i="5"/>
  <c r="AD111" i="5"/>
  <c r="AD21" i="5"/>
  <c r="AD112" i="5"/>
  <c r="AD113" i="5"/>
  <c r="AD114" i="5"/>
  <c r="AD115" i="5"/>
  <c r="AD116" i="5"/>
  <c r="AD117" i="5"/>
  <c r="AD118" i="5"/>
  <c r="AD119" i="5"/>
  <c r="AD55" i="5"/>
  <c r="AD39" i="5"/>
  <c r="AD18" i="5"/>
  <c r="AD46" i="5"/>
  <c r="AD47" i="5"/>
  <c r="AD3" i="5"/>
  <c r="AD48" i="5"/>
  <c r="AD120" i="5"/>
  <c r="AD121" i="5"/>
  <c r="AD122" i="5"/>
  <c r="AD56" i="5"/>
  <c r="AD32" i="5"/>
  <c r="AD41" i="5"/>
  <c r="AD12" i="5"/>
  <c r="AD43" i="5"/>
  <c r="AD5" i="5"/>
  <c r="AD2" i="5"/>
  <c r="AD123" i="5"/>
  <c r="AD124" i="5"/>
  <c r="AD54" i="5"/>
  <c r="AD125" i="5"/>
  <c r="AD126" i="5"/>
  <c r="AD127" i="5"/>
  <c r="AD42" i="5"/>
  <c r="AD11" i="5"/>
  <c r="AD44" i="5"/>
  <c r="AD45" i="5"/>
  <c r="AD19" i="5"/>
  <c r="AD52" i="5"/>
  <c r="AD128" i="5"/>
  <c r="AD26" i="5"/>
  <c r="AD129" i="5"/>
  <c r="AD27" i="5"/>
  <c r="AA12" i="5"/>
  <c r="Q25" i="5"/>
  <c r="R25" i="5" s="1"/>
  <c r="Q57" i="5"/>
  <c r="R57" i="5" s="1"/>
  <c r="Q58" i="5"/>
  <c r="R58" i="5" s="1"/>
  <c r="Q59" i="5"/>
  <c r="R59" i="5" s="1"/>
  <c r="Q60" i="5"/>
  <c r="R60" i="5" s="1"/>
  <c r="Q33" i="5"/>
  <c r="R33" i="5" s="1"/>
  <c r="Q53" i="5"/>
  <c r="R53" i="5" s="1"/>
  <c r="Q40" i="5"/>
  <c r="R40" i="5" s="1"/>
  <c r="Q61" i="5"/>
  <c r="R61" i="5" s="1"/>
  <c r="Q16" i="5"/>
  <c r="R16" i="5" s="1"/>
  <c r="Q62" i="5"/>
  <c r="R62" i="5" s="1"/>
  <c r="Q63" i="5"/>
  <c r="R63" i="5" s="1"/>
  <c r="Q49" i="5"/>
  <c r="R49" i="5" s="1"/>
  <c r="Q51" i="5"/>
  <c r="R51" i="5" s="1"/>
  <c r="Q36" i="5"/>
  <c r="R36" i="5" s="1"/>
  <c r="Q64" i="5"/>
  <c r="R64" i="5" s="1"/>
  <c r="Q65" i="5"/>
  <c r="R65" i="5" s="1"/>
  <c r="Q28" i="5"/>
  <c r="R28" i="5" s="1"/>
  <c r="Q66" i="5"/>
  <c r="R66" i="5" s="1"/>
  <c r="Q67" i="5"/>
  <c r="R67" i="5" s="1"/>
  <c r="Q68" i="5"/>
  <c r="R68" i="5" s="1"/>
  <c r="Q69" i="5"/>
  <c r="R69" i="5" s="1"/>
  <c r="Q13" i="5"/>
  <c r="R13" i="5" s="1"/>
  <c r="Q70" i="5"/>
  <c r="R70" i="5" s="1"/>
  <c r="Q71" i="5"/>
  <c r="R71" i="5" s="1"/>
  <c r="Q72" i="5"/>
  <c r="R72" i="5" s="1"/>
  <c r="Q37" i="5"/>
  <c r="R37" i="5" s="1"/>
  <c r="Q24" i="5"/>
  <c r="R24" i="5" s="1"/>
  <c r="Q73" i="5"/>
  <c r="R73" i="5" s="1"/>
  <c r="Q20" i="5"/>
  <c r="R20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30" i="5"/>
  <c r="R30" i="5" s="1"/>
  <c r="Q88" i="5"/>
  <c r="R88" i="5" s="1"/>
  <c r="Q15" i="5"/>
  <c r="R15" i="5" s="1"/>
  <c r="Q89" i="5"/>
  <c r="R89" i="5" s="1"/>
  <c r="Q29" i="5"/>
  <c r="R29" i="5" s="1"/>
  <c r="Q50" i="5"/>
  <c r="R50" i="5" s="1"/>
  <c r="Q90" i="5"/>
  <c r="R90" i="5" s="1"/>
  <c r="Q4" i="5"/>
  <c r="R4" i="5" s="1"/>
  <c r="Q9" i="5"/>
  <c r="R9" i="5" s="1"/>
  <c r="Q91" i="5"/>
  <c r="R91" i="5" s="1"/>
  <c r="Q92" i="5"/>
  <c r="R92" i="5" s="1"/>
  <c r="Q93" i="5"/>
  <c r="R93" i="5" s="1"/>
  <c r="Q94" i="5"/>
  <c r="R94" i="5" s="1"/>
  <c r="Q6" i="5"/>
  <c r="R6" i="5" s="1"/>
  <c r="Q95" i="5"/>
  <c r="R95" i="5" s="1"/>
  <c r="Q96" i="5"/>
  <c r="R96" i="5" s="1"/>
  <c r="Q14" i="5"/>
  <c r="R14" i="5" s="1"/>
  <c r="Q8" i="5"/>
  <c r="R8" i="5" s="1"/>
  <c r="Q97" i="5"/>
  <c r="R97" i="5" s="1"/>
  <c r="Q98" i="5"/>
  <c r="R98" i="5" s="1"/>
  <c r="Q23" i="5"/>
  <c r="R23" i="5" s="1"/>
  <c r="Q31" i="5"/>
  <c r="R31" i="5" s="1"/>
  <c r="Q38" i="5"/>
  <c r="R38" i="5" s="1"/>
  <c r="Q17" i="5"/>
  <c r="R17" i="5" s="1"/>
  <c r="Q7" i="5"/>
  <c r="R7" i="5" s="1"/>
  <c r="Q99" i="5"/>
  <c r="R99" i="5" s="1"/>
  <c r="Q100" i="5"/>
  <c r="R100" i="5" s="1"/>
  <c r="Q101" i="5"/>
  <c r="R101" i="5" s="1"/>
  <c r="Q34" i="5"/>
  <c r="R34" i="5" s="1"/>
  <c r="Q102" i="5"/>
  <c r="R102" i="5" s="1"/>
  <c r="Q103" i="5"/>
  <c r="R103" i="5" s="1"/>
  <c r="Q35" i="5"/>
  <c r="R35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0" i="5"/>
  <c r="R10" i="5" s="1"/>
  <c r="Q111" i="5"/>
  <c r="R111" i="5" s="1"/>
  <c r="Q21" i="5"/>
  <c r="R2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55" i="5"/>
  <c r="R55" i="5" s="1"/>
  <c r="Q39" i="5"/>
  <c r="R39" i="5" s="1"/>
  <c r="Q18" i="5"/>
  <c r="R18" i="5" s="1"/>
  <c r="Q46" i="5"/>
  <c r="R46" i="5" s="1"/>
  <c r="Q47" i="5"/>
  <c r="R47" i="5" s="1"/>
  <c r="Q3" i="5"/>
  <c r="R3" i="5" s="1"/>
  <c r="Q48" i="5"/>
  <c r="R48" i="5" s="1"/>
  <c r="Q120" i="5"/>
  <c r="R120" i="5" s="1"/>
  <c r="Q121" i="5"/>
  <c r="R121" i="5" s="1"/>
  <c r="Q122" i="5"/>
  <c r="R122" i="5" s="1"/>
  <c r="Q56" i="5"/>
  <c r="R56" i="5" s="1"/>
  <c r="Q32" i="5"/>
  <c r="R32" i="5" s="1"/>
  <c r="Q41" i="5"/>
  <c r="R41" i="5" s="1"/>
  <c r="Q12" i="5"/>
  <c r="R12" i="5" s="1"/>
  <c r="Q43" i="5"/>
  <c r="R43" i="5" s="1"/>
  <c r="Q5" i="5"/>
  <c r="R5" i="5" s="1"/>
  <c r="Q2" i="5"/>
  <c r="R2" i="5" s="1"/>
  <c r="Q123" i="5"/>
  <c r="R123" i="5" s="1"/>
  <c r="Q124" i="5"/>
  <c r="R124" i="5" s="1"/>
  <c r="Q54" i="5"/>
  <c r="R54" i="5" s="1"/>
  <c r="Q125" i="5"/>
  <c r="R125" i="5" s="1"/>
  <c r="Q126" i="5"/>
  <c r="R126" i="5" s="1"/>
  <c r="Q127" i="5"/>
  <c r="R127" i="5" s="1"/>
  <c r="Q42" i="5"/>
  <c r="R42" i="5" s="1"/>
  <c r="Q11" i="5"/>
  <c r="R11" i="5" s="1"/>
  <c r="Q44" i="5"/>
  <c r="R44" i="5" s="1"/>
  <c r="Q45" i="5"/>
  <c r="R45" i="5" s="1"/>
  <c r="Q19" i="5"/>
  <c r="R19" i="5" s="1"/>
  <c r="Q52" i="5"/>
  <c r="R52" i="5" s="1"/>
  <c r="Q128" i="5"/>
  <c r="R128" i="5" s="1"/>
  <c r="Q26" i="5"/>
  <c r="R26" i="5" s="1"/>
  <c r="Q129" i="5"/>
  <c r="R129" i="5" s="1"/>
  <c r="Q27" i="5"/>
  <c r="R27" i="5" s="1"/>
  <c r="Q22" i="5"/>
  <c r="R22" i="5" s="1"/>
  <c r="S134" i="5" l="1"/>
  <c r="S133" i="5"/>
  <c r="S132" i="5"/>
  <c r="S131" i="5"/>
  <c r="S130" i="5"/>
  <c r="AC130" i="5"/>
  <c r="S30" i="5"/>
  <c r="S116" i="5"/>
  <c r="S75" i="5"/>
  <c r="S61" i="5"/>
  <c r="S22" i="5"/>
  <c r="S68" i="5"/>
  <c r="S121" i="5"/>
  <c r="S17" i="5"/>
  <c r="S129" i="5"/>
  <c r="S106" i="5"/>
  <c r="S74" i="5"/>
  <c r="S27" i="5"/>
  <c r="S93" i="5"/>
  <c r="S120" i="5"/>
  <c r="S92" i="5"/>
  <c r="S40" i="5"/>
  <c r="S124" i="5"/>
  <c r="S31" i="5"/>
  <c r="S53" i="5"/>
  <c r="AC132" i="5"/>
  <c r="S126" i="5"/>
  <c r="S108" i="5"/>
  <c r="S76" i="5"/>
  <c r="S125" i="5"/>
  <c r="S107" i="5"/>
  <c r="S87" i="5"/>
  <c r="S67" i="5"/>
  <c r="S54" i="5"/>
  <c r="S115" i="5"/>
  <c r="S38" i="5"/>
  <c r="S86" i="5"/>
  <c r="S66" i="5"/>
  <c r="S26" i="5"/>
  <c r="S48" i="5"/>
  <c r="S114" i="5"/>
  <c r="S105" i="5"/>
  <c r="S91" i="5"/>
  <c r="S85" i="5"/>
  <c r="S20" i="5"/>
  <c r="S28" i="5"/>
  <c r="S128" i="5"/>
  <c r="S123" i="5"/>
  <c r="S3" i="5"/>
  <c r="S113" i="5"/>
  <c r="S104" i="5"/>
  <c r="S23" i="5"/>
  <c r="S9" i="5"/>
  <c r="S84" i="5"/>
  <c r="S73" i="5"/>
  <c r="S65" i="5"/>
  <c r="S33" i="5"/>
  <c r="S122" i="5"/>
  <c r="S94" i="5"/>
  <c r="S2" i="5"/>
  <c r="S35" i="5"/>
  <c r="S4" i="5"/>
  <c r="S64" i="5"/>
  <c r="S52" i="5"/>
  <c r="S47" i="5"/>
  <c r="S112" i="5"/>
  <c r="S98" i="5"/>
  <c r="S83" i="5"/>
  <c r="S24" i="5"/>
  <c r="S60" i="5"/>
  <c r="S19" i="5"/>
  <c r="S5" i="5"/>
  <c r="S46" i="5"/>
  <c r="S21" i="5"/>
  <c r="S103" i="5"/>
  <c r="S97" i="5"/>
  <c r="S90" i="5"/>
  <c r="S82" i="5"/>
  <c r="S37" i="5"/>
  <c r="S36" i="5"/>
  <c r="S59" i="5"/>
  <c r="S7" i="5"/>
  <c r="S43" i="5"/>
  <c r="S81" i="5"/>
  <c r="S44" i="5"/>
  <c r="S12" i="5"/>
  <c r="S39" i="5"/>
  <c r="S111" i="5"/>
  <c r="S34" i="5"/>
  <c r="S14" i="5"/>
  <c r="S29" i="5"/>
  <c r="S80" i="5"/>
  <c r="S71" i="5"/>
  <c r="S49" i="5"/>
  <c r="S57" i="5"/>
  <c r="S18" i="5"/>
  <c r="S50" i="5"/>
  <c r="S72" i="5"/>
  <c r="S11" i="5"/>
  <c r="S41" i="5"/>
  <c r="S55" i="5"/>
  <c r="S10" i="5"/>
  <c r="S101" i="5"/>
  <c r="S96" i="5"/>
  <c r="S89" i="5"/>
  <c r="S79" i="5"/>
  <c r="S70" i="5"/>
  <c r="S63" i="5"/>
  <c r="S25" i="5"/>
  <c r="S16" i="5"/>
  <c r="S102" i="5"/>
  <c r="S51" i="5"/>
  <c r="S119" i="5"/>
  <c r="S100" i="5"/>
  <c r="S15" i="5"/>
  <c r="S117" i="5"/>
  <c r="S45" i="5"/>
  <c r="S8" i="5"/>
  <c r="S58" i="5"/>
  <c r="S42" i="5"/>
  <c r="S32" i="5"/>
  <c r="S110" i="5"/>
  <c r="S95" i="5"/>
  <c r="S78" i="5"/>
  <c r="S13" i="5"/>
  <c r="S127" i="5"/>
  <c r="S56" i="5"/>
  <c r="S118" i="5"/>
  <c r="S109" i="5"/>
  <c r="S99" i="5"/>
  <c r="S6" i="5"/>
  <c r="S88" i="5"/>
  <c r="S77" i="5"/>
  <c r="S69" i="5"/>
  <c r="S62" i="5"/>
  <c r="AC133" i="5"/>
  <c r="AC134" i="5"/>
  <c r="AC131" i="5"/>
  <c r="AC17" i="5"/>
  <c r="AC107" i="5"/>
  <c r="AC61" i="5"/>
  <c r="AC106" i="5"/>
  <c r="AC40" i="5"/>
  <c r="AC38" i="5"/>
  <c r="AC27" i="5"/>
  <c r="AC93" i="5"/>
  <c r="AC129" i="5"/>
  <c r="AC92" i="5"/>
  <c r="AC125" i="5"/>
  <c r="AC87" i="5"/>
  <c r="AC54" i="5"/>
  <c r="AC86" i="5"/>
  <c r="AC121" i="5"/>
  <c r="AC75" i="5"/>
  <c r="AC120" i="5"/>
  <c r="AC74" i="5"/>
  <c r="AC116" i="5"/>
  <c r="AC67" i="5"/>
  <c r="AC115" i="5"/>
  <c r="AC66" i="5"/>
  <c r="AC127" i="5"/>
  <c r="AC56" i="5"/>
  <c r="AC118" i="5"/>
  <c r="AC109" i="5"/>
  <c r="AC99" i="5"/>
  <c r="AC6" i="5"/>
  <c r="AC88" i="5"/>
  <c r="AC77" i="5"/>
  <c r="AC69" i="5"/>
  <c r="AC62" i="5"/>
  <c r="AC126" i="5"/>
  <c r="AC122" i="5"/>
  <c r="AC117" i="5"/>
  <c r="AC108" i="5"/>
  <c r="AC7" i="5"/>
  <c r="AC94" i="5"/>
  <c r="AC30" i="5"/>
  <c r="AC76" i="5"/>
  <c r="AC68" i="5"/>
  <c r="AC16" i="5"/>
  <c r="AC26" i="5"/>
  <c r="AC124" i="5"/>
  <c r="AC48" i="5"/>
  <c r="AC114" i="5"/>
  <c r="AC105" i="5"/>
  <c r="AC31" i="5"/>
  <c r="AC91" i="5"/>
  <c r="AC85" i="5"/>
  <c r="AC20" i="5"/>
  <c r="AC28" i="5"/>
  <c r="AC53" i="5"/>
  <c r="AC128" i="5"/>
  <c r="AC123" i="5"/>
  <c r="AC3" i="5"/>
  <c r="AC113" i="5"/>
  <c r="AC104" i="5"/>
  <c r="AC23" i="5"/>
  <c r="AC9" i="5"/>
  <c r="AC84" i="5"/>
  <c r="AC73" i="5"/>
  <c r="AC65" i="5"/>
  <c r="AC33" i="5"/>
  <c r="AC52" i="5"/>
  <c r="AC2" i="5"/>
  <c r="AC47" i="5"/>
  <c r="AC112" i="5"/>
  <c r="AC35" i="5"/>
  <c r="AC98" i="5"/>
  <c r="AC4" i="5"/>
  <c r="AC83" i="5"/>
  <c r="AC24" i="5"/>
  <c r="AC64" i="5"/>
  <c r="AC60" i="5"/>
  <c r="AC19" i="5"/>
  <c r="AC5" i="5"/>
  <c r="AC46" i="5"/>
  <c r="AC21" i="5"/>
  <c r="AC103" i="5"/>
  <c r="AC97" i="5"/>
  <c r="AC90" i="5"/>
  <c r="AC82" i="5"/>
  <c r="AC37" i="5"/>
  <c r="AC36" i="5"/>
  <c r="AC59" i="5"/>
  <c r="AC45" i="5"/>
  <c r="AC43" i="5"/>
  <c r="AC18" i="5"/>
  <c r="AC102" i="5"/>
  <c r="AC8" i="5"/>
  <c r="AC50" i="5"/>
  <c r="AC81" i="5"/>
  <c r="AC72" i="5"/>
  <c r="AC51" i="5"/>
  <c r="AC58" i="5"/>
  <c r="AC44" i="5"/>
  <c r="AC12" i="5"/>
  <c r="AC39" i="5"/>
  <c r="AC111" i="5"/>
  <c r="AC34" i="5"/>
  <c r="AC14" i="5"/>
  <c r="AC29" i="5"/>
  <c r="AC80" i="5"/>
  <c r="AC71" i="5"/>
  <c r="AC49" i="5"/>
  <c r="AC57" i="5"/>
  <c r="AC11" i="5"/>
  <c r="AC41" i="5"/>
  <c r="AC55" i="5"/>
  <c r="AC10" i="5"/>
  <c r="AC101" i="5"/>
  <c r="AC96" i="5"/>
  <c r="AC89" i="5"/>
  <c r="AC79" i="5"/>
  <c r="AC70" i="5"/>
  <c r="AC63" i="5"/>
  <c r="AC25" i="5"/>
  <c r="AC42" i="5"/>
  <c r="AC32" i="5"/>
  <c r="AC119" i="5"/>
  <c r="AC110" i="5"/>
  <c r="AC100" i="5"/>
  <c r="AC95" i="5"/>
  <c r="AC15" i="5"/>
  <c r="AC78" i="5"/>
  <c r="AC13" i="5"/>
  <c r="AC22" i="5"/>
</calcChain>
</file>

<file path=xl/sharedStrings.xml><?xml version="1.0" encoding="utf-8"?>
<sst xmlns="http://schemas.openxmlformats.org/spreadsheetml/2006/main" count="44459" uniqueCount="3642">
  <si>
    <t>Release id (" "=rel., X=not yet,1=never)</t>
  </si>
  <si>
    <t>MO Revision</t>
  </si>
  <si>
    <t>MO number</t>
  </si>
  <si>
    <t>Oper/Act number of Reservation</t>
  </si>
  <si>
    <t>BOM item number</t>
  </si>
  <si>
    <t>Description</t>
  </si>
  <si>
    <t>Material / Component</t>
  </si>
  <si>
    <t>Material Description</t>
  </si>
  <si>
    <t>Expediting Note / User Comment</t>
  </si>
  <si>
    <t>Reservation</t>
  </si>
  <si>
    <t>Reservation Item</t>
  </si>
  <si>
    <t>Demand Plant</t>
  </si>
  <si>
    <t>Purchasing Group</t>
  </si>
  <si>
    <t>24SDLN2C</t>
  </si>
  <si>
    <t>600002862</t>
  </si>
  <si>
    <t>0081</t>
  </si>
  <si>
    <t>0220</t>
  </si>
  <si>
    <t>LNG2 COP 2024 – Execution</t>
  </si>
  <si>
    <t>10043687</t>
  </si>
  <si>
    <t>TEE:EQUAL,50mm,BW,CS,A234-WPB,SCH 40</t>
  </si>
  <si>
    <t>EA</t>
  </si>
  <si>
    <t>05.10 - HU 101000000096674 to AA02</t>
  </si>
  <si>
    <t>0000216479</t>
  </si>
  <si>
    <t>1001</t>
  </si>
  <si>
    <t>AA53</t>
  </si>
  <si>
    <t>2</t>
  </si>
  <si>
    <t>X</t>
  </si>
  <si>
    <t>5001</t>
  </si>
  <si>
    <t>0070</t>
  </si>
  <si>
    <t>104</t>
  </si>
  <si>
    <t>2001</t>
  </si>
  <si>
    <t>1</t>
  </si>
  <si>
    <t>5</t>
  </si>
  <si>
    <t>0100</t>
  </si>
  <si>
    <t>10048469</t>
  </si>
  <si>
    <t>FLANGE,BLIND;450MM,CL150,RF,CS,A105N</t>
  </si>
  <si>
    <t>14.10 - HU 101000000099504 TO AA02</t>
  </si>
  <si>
    <t>106</t>
  </si>
  <si>
    <t>30</t>
  </si>
  <si>
    <t>0200</t>
  </si>
  <si>
    <t>10048489</t>
  </si>
  <si>
    <t>FLANGE,BLIND;50MM,CL300,RF,CS,A105N</t>
  </si>
  <si>
    <t>10.10 - Del 80018247/000070 for picking</t>
  </si>
  <si>
    <t>0010</t>
  </si>
  <si>
    <t>10048528</t>
  </si>
  <si>
    <t>FLANGE,BLIND;150MM,CL300,RF,LTCS</t>
  </si>
  <si>
    <t>06.03 - ETA 17.04.24 PO 4500005010 x 1 Australasian Fittings</t>
  </si>
  <si>
    <t>0020</t>
  </si>
  <si>
    <t>10048552</t>
  </si>
  <si>
    <t>FLANGE,BLIND;600MM,CL600,RF,LTCS</t>
  </si>
  <si>
    <t>03.10 - HU 101000000060519 to AA02</t>
  </si>
  <si>
    <t>0320</t>
  </si>
  <si>
    <t>10048592</t>
  </si>
  <si>
    <t>FLANGE,BLIND,100MM,CL150,RF,CS,GALV</t>
  </si>
  <si>
    <t>UserCommentLink</t>
  </si>
  <si>
    <t>0300</t>
  </si>
  <si>
    <t>0030</t>
  </si>
  <si>
    <t>10048593</t>
  </si>
  <si>
    <t>FLANGE,BLIND,150MM,CL150,RF,CS,SH40,GALV</t>
  </si>
  <si>
    <t>03.10 - GR ZONE @ AA02</t>
  </si>
  <si>
    <t>0040</t>
  </si>
  <si>
    <t>10048594</t>
  </si>
  <si>
    <t>FLANGE,BLIND;200MM,CL150,RF,CS,SH30,GALV</t>
  </si>
  <si>
    <t>03.10 - HU 101000000052150 to AA02</t>
  </si>
  <si>
    <t>0050</t>
  </si>
  <si>
    <t>10048596</t>
  </si>
  <si>
    <t>FLANGE,BLIND;300MM,CL150,RF,CS,SH30,GALV</t>
  </si>
  <si>
    <t>01.10 - HU 101000000052151 TO AA02 OLS5307169</t>
  </si>
  <si>
    <t>0060</t>
  </si>
  <si>
    <t>10049289</t>
  </si>
  <si>
    <t>FLANGE,BLIND;50MM,CL300,RF,SS316</t>
  </si>
  <si>
    <t>01.10 - HU 101000000093006 TO AA02</t>
  </si>
  <si>
    <t>0810</t>
  </si>
  <si>
    <t>10049295</t>
  </si>
  <si>
    <t>FLANGE,BLIND;300MM,CL300,RF,SS316</t>
  </si>
  <si>
    <t>01.10 - HU 101000000076282 TO AA02</t>
  </si>
  <si>
    <t>0770</t>
  </si>
  <si>
    <t>10049310</t>
  </si>
  <si>
    <t>FLANGE,BLIND;80MM,CL600,RF,SS316</t>
  </si>
  <si>
    <t>01.10 - HU 101000000093021 TO AA02</t>
  </si>
  <si>
    <t>0110</t>
  </si>
  <si>
    <t>10052670</t>
  </si>
  <si>
    <t>SPADE BLIND,350MM,CL150,RF,A516-60</t>
  </si>
  <si>
    <t>02.10 - ETA 17.12.24 PO 4500029495 AUS FITTINGS @AA02</t>
  </si>
  <si>
    <t>0310</t>
  </si>
  <si>
    <t>10052675</t>
  </si>
  <si>
    <t>SPADE BLIND,350MM,CL300,RF,A516-60</t>
  </si>
  <si>
    <t>21.09 - ETA 24.11.24 PO 4500027121 AUSTRALASIAN FITTINGS AND FLANGES</t>
  </si>
  <si>
    <t>10052676</t>
  </si>
  <si>
    <t>SPADE BLIND,400MM,CL300,RF,A516-60</t>
  </si>
  <si>
    <t>24.10 - ETA 05.12.24 PO 4500029844 MRC</t>
  </si>
  <si>
    <t>0190</t>
  </si>
  <si>
    <t>03.10 - HU 101000000094431 to AA02</t>
  </si>
  <si>
    <t>0750</t>
  </si>
  <si>
    <t>10052685</t>
  </si>
  <si>
    <t>SPADE BLIND,600MM,CL600,RF,LTCS</t>
  </si>
  <si>
    <t>01.10 - HU 101000000060720 TO AA02</t>
  </si>
  <si>
    <t>0780</t>
  </si>
  <si>
    <t>10052696</t>
  </si>
  <si>
    <t>SPADE BLIND,150MM,CL150,CS,A285 GR.C</t>
  </si>
  <si>
    <t>01.10 - HU 101000000093390 TO AA02</t>
  </si>
  <si>
    <t>10053011</t>
  </si>
  <si>
    <t>SPADE BLIND,150MM,CL300,SS316</t>
  </si>
  <si>
    <t>01.10 - HU 101000000094436 TO AA02</t>
  </si>
  <si>
    <t>10053014</t>
  </si>
  <si>
    <t>SPADE BLIND,300MM,CL300,SS316</t>
  </si>
  <si>
    <t>0080</t>
  </si>
  <si>
    <t>10053093</t>
  </si>
  <si>
    <t>SPADE BLIND,150MM,CL300,SS,TP316L</t>
  </si>
  <si>
    <t>16.10 - 180082367 4500005381, 103 ERRORS</t>
  </si>
  <si>
    <t>0090</t>
  </si>
  <si>
    <t>10058201</t>
  </si>
  <si>
    <t>STUDBOLT;0.625" X 100MM,A193 B8M CL2</t>
  </si>
  <si>
    <t>25.09 - At KGP</t>
  </si>
  <si>
    <t>10058202</t>
  </si>
  <si>
    <t>STUDBOLT;0.625" X 110MM,A193 B8M CL2</t>
  </si>
  <si>
    <t>21.09 - MW2R11C02G @ KSF</t>
  </si>
  <si>
    <t>10058203</t>
  </si>
  <si>
    <t>STUDBOLT;0.625" X 120MM,A193 B8M CL2</t>
  </si>
  <si>
    <t>01.10 - HU 101000000092978, 93001 TO AA02</t>
  </si>
  <si>
    <t>0120</t>
  </si>
  <si>
    <t>10058205</t>
  </si>
  <si>
    <t>STUDBOLT;0.625" X 130MM,A193 B8M CL2</t>
  </si>
  <si>
    <t>22.09 - IN GREY TUB / MW2R11C03G @ KSF</t>
  </si>
  <si>
    <t>0130</t>
  </si>
  <si>
    <t>10058222</t>
  </si>
  <si>
    <t>STUDBOLT;0.750" X 160MM,A193 B8M CL2</t>
  </si>
  <si>
    <t>03.10 - Del 90009764/90009765 15-05-10-03CB @ AA01</t>
  </si>
  <si>
    <t>0140</t>
  </si>
  <si>
    <t>10058249</t>
  </si>
  <si>
    <t>STUDBOLT;1.000"X170MM,B8M CL2</t>
  </si>
  <si>
    <t>01.10 - HU 101000000094405 TO AA02</t>
  </si>
  <si>
    <t>0150</t>
  </si>
  <si>
    <t>10058252</t>
  </si>
  <si>
    <t>STUDBOLT;1.000" X 200MM,A193 B8M CL2</t>
  </si>
  <si>
    <t>03.10 - Del 80018277/000010 for picking</t>
  </si>
  <si>
    <t>0160</t>
  </si>
  <si>
    <t>10058262</t>
  </si>
  <si>
    <t>BLT STUD:1.125in,190mm,316 SS,2,UN HEAVY</t>
  </si>
  <si>
    <t>0730</t>
  </si>
  <si>
    <t>10058828</t>
  </si>
  <si>
    <t>STUDBOLT;1.625" X 360MM,L7,BLK</t>
  </si>
  <si>
    <t>01.10 - HU 101000000094101 - 08 TO AA02</t>
  </si>
  <si>
    <t>0170</t>
  </si>
  <si>
    <t>10059968</t>
  </si>
  <si>
    <t>GASKET;CNAF,50MM,CL150,TANG INTN,1.6MM</t>
  </si>
  <si>
    <t>22.09 - IN GREY TUB / MW2R05F11H @ KSF</t>
  </si>
  <si>
    <t>0180</t>
  </si>
  <si>
    <t>10059971</t>
  </si>
  <si>
    <t>GASKET;CNAF,150MM,CL150,TANG INTN,1.6MM</t>
  </si>
  <si>
    <t>01.10 - HU 101000000092373 TO AA02</t>
  </si>
  <si>
    <t>10059972</t>
  </si>
  <si>
    <t>GASKET;CNAF,200MM,CL150,TANG INTN,1.5MM</t>
  </si>
  <si>
    <t>X1 LOOSE</t>
  </si>
  <si>
    <t>10060885</t>
  </si>
  <si>
    <t>GASKET;SWCI,50MM,CL150,316L/GR/316</t>
  </si>
  <si>
    <t>03.10 - KSF-PACK-REV-SML for picking</t>
  </si>
  <si>
    <t>0210</t>
  </si>
  <si>
    <t>10060886</t>
  </si>
  <si>
    <t>GASKET;SWCI,80MM,CL150,316L/GR/316</t>
  </si>
  <si>
    <t>10060887</t>
  </si>
  <si>
    <t>GASKET;SWCI,100MM,CL150,316L/GR/316</t>
  </si>
  <si>
    <t>21.09 - MW2R03C03J @ KSF</t>
  </si>
  <si>
    <t>0230</t>
  </si>
  <si>
    <t>10060888</t>
  </si>
  <si>
    <t>GASKET;SWCI,150MM,CL150,316L/GR/316</t>
  </si>
  <si>
    <t>01.10 - HU 101000000093005 TO AA02</t>
  </si>
  <si>
    <t>0240</t>
  </si>
  <si>
    <t>10060892</t>
  </si>
  <si>
    <t>GASKET;SWCI,350MM,CL150,316L/GR/316</t>
  </si>
  <si>
    <t>03.10 - SW3R03E02B @ AA02</t>
  </si>
  <si>
    <t>0250</t>
  </si>
  <si>
    <t>10060894</t>
  </si>
  <si>
    <t>GASKET;SWCI,450MM,CL150,316L/GR/316</t>
  </si>
  <si>
    <t>22.09 - X1 LOOSE / MW2R04J02B	@ KSF</t>
  </si>
  <si>
    <t>0260</t>
  </si>
  <si>
    <t>10060901</t>
  </si>
  <si>
    <t>GASKET;SWCI,100MM,CL300,SS316L/GR/316</t>
  </si>
  <si>
    <t>21.09 - MW2R03A02A @ KSF</t>
  </si>
  <si>
    <t>0270</t>
  </si>
  <si>
    <t>10060902</t>
  </si>
  <si>
    <t>GASKET;SWCI,150MM,CL300,316L/GR/316</t>
  </si>
  <si>
    <t>22.09 - IN GREY TUB / MW2R04F02A @ KSF</t>
  </si>
  <si>
    <t>0280</t>
  </si>
  <si>
    <t>10060904</t>
  </si>
  <si>
    <t>GASKET;SWCI,250MM,CL300,316L/GR/316</t>
  </si>
  <si>
    <t>22.09 - X1 LOOSE / MW2R03A03E @ KSF</t>
  </si>
  <si>
    <t>0290</t>
  </si>
  <si>
    <t>10060905</t>
  </si>
  <si>
    <t>GASKET;SWCI,300MM,CL300,316L/GR/316</t>
  </si>
  <si>
    <t>0900</t>
  </si>
  <si>
    <t>10060906</t>
  </si>
  <si>
    <t>GASKET;SWCI,350MM,CL300,316L/GR/316</t>
  </si>
  <si>
    <t>22.09 - X1 LOOSE / MW2R04J03D @ KSF</t>
  </si>
  <si>
    <t>10060907</t>
  </si>
  <si>
    <t>GASKET;SWCI,400MM,CL300,SS316L/GR/316</t>
  </si>
  <si>
    <t>22.09 - X1 LOOSE / MW2R05E07D	@ KSF</t>
  </si>
  <si>
    <t>10060919</t>
  </si>
  <si>
    <t>GASKET;SWCI,50MM,CL300/600,316L/GR/316</t>
  </si>
  <si>
    <t>22.09 - IN GREY TUB / MW2R03B03A @ KSF</t>
  </si>
  <si>
    <t>0330</t>
  </si>
  <si>
    <t>10060920</t>
  </si>
  <si>
    <t>21.09 - 10-16-11-02B @ PDC X 3</t>
  </si>
  <si>
    <t>0340</t>
  </si>
  <si>
    <t>10060932</t>
  </si>
  <si>
    <t>GASKET;SWCI,100MM,CL600,316L/GR/316</t>
  </si>
  <si>
    <t>22.09 - IN GREY TUB / MW2R03A02C @ KSF</t>
  </si>
  <si>
    <t>0350</t>
  </si>
  <si>
    <t>10060934</t>
  </si>
  <si>
    <t>GASKET;SWCI,200MM,CL600,316L/GR/316</t>
  </si>
  <si>
    <t>22.09 - IN GREY TUB / MW2R04J02D @KSF</t>
  </si>
  <si>
    <t>0710</t>
  </si>
  <si>
    <t>10060939</t>
  </si>
  <si>
    <t>GASKET;SWCI,450MM,CL600,316L/GR/316</t>
  </si>
  <si>
    <t>22.09 - X4 FLAT PACKS / 4 SOH @ KSF /180071538 75KG 18.09.24 PO 4500024711</t>
  </si>
  <si>
    <t>0720</t>
  </si>
  <si>
    <t>10060941</t>
  </si>
  <si>
    <t>GASKET;SWCI,600MM,CL600,316L/GR/316</t>
  </si>
  <si>
    <t>0360</t>
  </si>
  <si>
    <t>21.09 - MW2R04H04A @ KSF / X1 FLAT PACK</t>
  </si>
  <si>
    <t>0370</t>
  </si>
  <si>
    <t>10061003</t>
  </si>
  <si>
    <t>GASKET;SWCI,1050MM,CL150,316L/GR/316</t>
  </si>
  <si>
    <t>X1 PALLET</t>
  </si>
  <si>
    <t>10062985</t>
  </si>
  <si>
    <t>AIR,MEDICAL,DRY,COMPRESSED,SIZE G CYL</t>
  </si>
  <si>
    <t>14.10 - ETA 18.10.24 PO 4500031439 BOC</t>
  </si>
  <si>
    <t>0700</t>
  </si>
  <si>
    <t>10202323</t>
  </si>
  <si>
    <t>PIPE:SML,50mm,CS,A106 GR B,SCH40</t>
  </si>
  <si>
    <t>M</t>
  </si>
  <si>
    <t>14.10 - HU 101000000056226 TO AA02</t>
  </si>
  <si>
    <t>14.10 - HU 101000000099762 TO AA02</t>
  </si>
  <si>
    <t>10202329</t>
  </si>
  <si>
    <t>FLANGE,BLIND;100MM,CL150,RF,CS,A105N</t>
  </si>
  <si>
    <t>10202334</t>
  </si>
  <si>
    <t>FLANGE,BLIND;350MM,CL150,RF,CS,A105N</t>
  </si>
  <si>
    <t>05.10 - HU 101000000096902 to AA02</t>
  </si>
  <si>
    <t>10202343</t>
  </si>
  <si>
    <t>FLANGE,WN;50MM,CL300,RF,A105N,SCH 40</t>
  </si>
  <si>
    <t>05.10 - Del 80019284 for picking</t>
  </si>
  <si>
    <t>0680</t>
  </si>
  <si>
    <t>0760</t>
  </si>
  <si>
    <t>10202352</t>
  </si>
  <si>
    <t>SPADE BLIND,450MM,CL150,CS,A285 GR.C</t>
  </si>
  <si>
    <t>24.10 - ETA 24.11.24 PO 4500027121 AUSTRALASIAN FITTINGS AND FLANGES</t>
  </si>
  <si>
    <t>0380</t>
  </si>
  <si>
    <t>10218613</t>
  </si>
  <si>
    <t>STUDBOLT;0.625" X 110MM,L7,ZN+XYLAN</t>
  </si>
  <si>
    <t>22.09 - X2 boxes / SOH @ AA01</t>
  </si>
  <si>
    <t>0390</t>
  </si>
  <si>
    <t>10218617</t>
  </si>
  <si>
    <t>STUDBOLT;0.625"X120MM,L7,CAD+XYLAN</t>
  </si>
  <si>
    <t>22.09 - X1 BOX / SOH @ PDC</t>
  </si>
  <si>
    <t>0400</t>
  </si>
  <si>
    <t>10218625</t>
  </si>
  <si>
    <t>STUDBOLT;0.750"X110MM,L7,CAD+XYLAN</t>
  </si>
  <si>
    <t>22.09 - X1 BOX  / MW3R15B08B @ KSF</t>
  </si>
  <si>
    <t>0410</t>
  </si>
  <si>
    <t>10218626</t>
  </si>
  <si>
    <t>STUDBOLT;0.750"X120MM,L7,CAD+XYLAN</t>
  </si>
  <si>
    <t>22.09 - X3 BOX / 24 Stocked @ PDC, 12 @ KSF</t>
  </si>
  <si>
    <t>0420</t>
  </si>
  <si>
    <t>10218627</t>
  </si>
  <si>
    <t>STUDBOLT;0.750"X130MM,L7,CAD+XYLAN</t>
  </si>
  <si>
    <t>22.09 - X1 BOX/ 20 SOH @ AA01</t>
  </si>
  <si>
    <t>0430</t>
  </si>
  <si>
    <t>10218628</t>
  </si>
  <si>
    <t>STUDBOLT;0.750"X140MM,L7,CAD+XYLAN</t>
  </si>
  <si>
    <t>X1 BOX</t>
  </si>
  <si>
    <t>0440</t>
  </si>
  <si>
    <t>10218632</t>
  </si>
  <si>
    <t>STUDBOLT;0.875"X130MM,L7,CAD+XYLAN</t>
  </si>
  <si>
    <t>01.10 - HU 101000000094408 TO AA02</t>
  </si>
  <si>
    <t>0450</t>
  </si>
  <si>
    <t>10218636</t>
  </si>
  <si>
    <t>STUDBOLT;0.875"X180MM,L7,CAD+XYLAN</t>
  </si>
  <si>
    <t>0460</t>
  </si>
  <si>
    <t>10218652</t>
  </si>
  <si>
    <t>STUDBOLT;1.125"X190MM,L7,CAD+XYLAN</t>
  </si>
  <si>
    <t>01.10 - HU 101000000094366 TO AA02</t>
  </si>
  <si>
    <t>0470</t>
  </si>
  <si>
    <t>10218657</t>
  </si>
  <si>
    <t>STUDBOLT;1.125"X230MM,L7,CAD+XYLAN</t>
  </si>
  <si>
    <t>22.09 - X2 BOXES / MW3R12D05A @ KSF</t>
  </si>
  <si>
    <t>0480</t>
  </si>
  <si>
    <t>10219526</t>
  </si>
  <si>
    <t>STUDBOLT;0.750"X160MM,L7,CAD+XYLAN</t>
  </si>
  <si>
    <t>01.10 - HU 101000000093107 TO AA02</t>
  </si>
  <si>
    <t>0490</t>
  </si>
  <si>
    <t>10219538</t>
  </si>
  <si>
    <t>STUDBOLT;1.250"X250MM,L7,CAD+XYLAN</t>
  </si>
  <si>
    <t>01.10 - HU 101...93499, 93530,43,45 TO AA02</t>
  </si>
  <si>
    <t>0500</t>
  </si>
  <si>
    <t>10219885</t>
  </si>
  <si>
    <t>STUDBOLT;1.125"X240MM,L7,CAD+XYLAN</t>
  </si>
  <si>
    <t>10.10 - Del 80018302/000010 for picking</t>
  </si>
  <si>
    <t>0910</t>
  </si>
  <si>
    <t>10219976</t>
  </si>
  <si>
    <t>STUDBOLT;1.875"X390MM,L7,CAD+XYLAN</t>
  </si>
  <si>
    <t>MRF 241026-6712278 processed to 5001 HU 1020-22091 P-99</t>
  </si>
  <si>
    <t>0510</t>
  </si>
  <si>
    <t>X1 CRATE</t>
  </si>
  <si>
    <t>0520</t>
  </si>
  <si>
    <t>10220455</t>
  </si>
  <si>
    <t>STUDBOLT;0.875" X 180MM,A193 B8M CL2</t>
  </si>
  <si>
    <t>22.09 - X1 BOX / MW3R15F09A @ KSF</t>
  </si>
  <si>
    <t>0530</t>
  </si>
  <si>
    <t>10222953</t>
  </si>
  <si>
    <t>SPADE BLIND,50MM,CL300,RF,A516-60/70</t>
  </si>
  <si>
    <t>01.10 - HU 101000000093007 TO AA02</t>
  </si>
  <si>
    <t>0540</t>
  </si>
  <si>
    <t>10223374</t>
  </si>
  <si>
    <t>STUDBOLT;0.750"X140MM,A193 B8M,CL2</t>
  </si>
  <si>
    <t>22.09 - IN GREY TUB / MW2R03A02A @ KSF</t>
  </si>
  <si>
    <t>0550</t>
  </si>
  <si>
    <t>10229938</t>
  </si>
  <si>
    <t>SPADE BLIND,80MM,CL150,SS316</t>
  </si>
  <si>
    <t>0790</t>
  </si>
  <si>
    <t>10229941</t>
  </si>
  <si>
    <t>SPADE BLIND,50MM,CL600,SS316</t>
  </si>
  <si>
    <t>01.10 - HU 101000000092975 TO AA02</t>
  </si>
  <si>
    <t>0800</t>
  </si>
  <si>
    <t>10229942</t>
  </si>
  <si>
    <t>SPADE BLIND,100MM,CL600,SS316</t>
  </si>
  <si>
    <t>10251654</t>
  </si>
  <si>
    <t>ELBOW:LONG RADIUS,50mm,BW,90deg,CS,40,A2</t>
  </si>
  <si>
    <t>03.10 - HU 101000000093112 to AA02</t>
  </si>
  <si>
    <t>0690</t>
  </si>
  <si>
    <t>06.03 - ETA 17.04.24 PO 4500004781 x 3 Australasian, ETA 16.02.24 PO W451781228</t>
  </si>
  <si>
    <t>0560</t>
  </si>
  <si>
    <t>10254870</t>
  </si>
  <si>
    <t>SPADE,BLIND,LOW TEMP;CAMCO 7664970DN50C&gt;</t>
  </si>
  <si>
    <t>In Transit  voyage 20003452</t>
  </si>
  <si>
    <t>0570</t>
  </si>
  <si>
    <t>10254871</t>
  </si>
  <si>
    <t>SPADE,BLIND,LOW TEMP;CAMCO 7664970DN80C&gt;</t>
  </si>
  <si>
    <t>0580</t>
  </si>
  <si>
    <t>10254875</t>
  </si>
  <si>
    <t>SPADE,BLIND,LOW TEMP;CAMCO 7664970DN100&gt;</t>
  </si>
  <si>
    <t>0590</t>
  </si>
  <si>
    <t>10254974</t>
  </si>
  <si>
    <t>SPADE,BLIND;CAMCO 7666720DN50CL3008MM</t>
  </si>
  <si>
    <t>0600</t>
  </si>
  <si>
    <t>10254979</t>
  </si>
  <si>
    <t>SPADE,BLIND,80MM,CL600,15MM,SS304</t>
  </si>
  <si>
    <t>10255008</t>
  </si>
  <si>
    <t>SPADE,BLIND,1050MM,CL150,55MM,SS304</t>
  </si>
  <si>
    <t>21.09 - ETA 24.11.24 PO 4500027121 AUSTRALIAN FITTINGS</t>
  </si>
  <si>
    <t>0850</t>
  </si>
  <si>
    <t>10258213</t>
  </si>
  <si>
    <t>SHEET,SS316,0.90MM X 1220 X 2440,PRF</t>
  </si>
  <si>
    <t>01.10 - HU 101000000068823 TO AA02</t>
  </si>
  <si>
    <t>10291772</t>
  </si>
  <si>
    <t>FLANGE,BLIND;200MM,CL150,RF,CS,A105M</t>
  </si>
  <si>
    <t>10305744</t>
  </si>
  <si>
    <t>GASKET,SW;CRIR,80MM,CL300/600,RF,316L</t>
  </si>
  <si>
    <t>22.09 - IN GRAY TUB / MW2R03B03E @ KSF</t>
  </si>
  <si>
    <t>0610</t>
  </si>
  <si>
    <t>10306724</t>
  </si>
  <si>
    <t>GASKET;SWC,80MM,CL300/600,31&gt;WSE10508041</t>
  </si>
  <si>
    <t>22.09 - IN GREY TUB / 4 SOH @ AA02</t>
  </si>
  <si>
    <t>10312854</t>
  </si>
  <si>
    <t>AIR;MEDICAL DRY,25PPM,BOC 470MAN15</t>
  </si>
  <si>
    <t>24.10 - ETA 24.10.24 PO 4500031439 BOC</t>
  </si>
  <si>
    <t>10340086</t>
  </si>
  <si>
    <t>FLANGE,BLIND;350MM,CL300,RF,CS,A105N</t>
  </si>
  <si>
    <t>10340106</t>
  </si>
  <si>
    <t>SPADE BLIND,50MM,CL150,CS,A285,GDE C</t>
  </si>
  <si>
    <t>0620</t>
  </si>
  <si>
    <t>10441378</t>
  </si>
  <si>
    <t>SPADE BLIND,100MM,CL600,CS</t>
  </si>
  <si>
    <t>10441379</t>
  </si>
  <si>
    <t>SPADE BLIND,150MM,CL600,CS</t>
  </si>
  <si>
    <t>0630</t>
  </si>
  <si>
    <t>10487244</t>
  </si>
  <si>
    <t>SPADE,BLIND,80MM,CL300,LTCS</t>
  </si>
  <si>
    <t>0640</t>
  </si>
  <si>
    <t>10487245</t>
  </si>
  <si>
    <t>SPADE,BLIND,100MM,CL300,LTCS</t>
  </si>
  <si>
    <t>0650</t>
  </si>
  <si>
    <t>10488048</t>
  </si>
  <si>
    <t>FLANGE,BLIND,150MM,CL300,RF,SS</t>
  </si>
  <si>
    <t>01.10 - HU 101000000093024 TO AA02</t>
  </si>
  <si>
    <t>10488134</t>
  </si>
  <si>
    <t>SPADE,BLIND,250MM,CL300,SS</t>
  </si>
  <si>
    <t>0660</t>
  </si>
  <si>
    <t>10488940</t>
  </si>
  <si>
    <t>SPADE,BLIND,80MM,CL600,LTCS</t>
  </si>
  <si>
    <t>0740</t>
  </si>
  <si>
    <t>10492979</t>
  </si>
  <si>
    <t>STUDBOLT;1.875" X 470MM,L7,ZN+XYLAN</t>
  </si>
  <si>
    <t>01.10 - HU 101000000080184 TO AA02</t>
  </si>
  <si>
    <t>0670</t>
  </si>
  <si>
    <t>10590596</t>
  </si>
  <si>
    <t>GASKET;RF,GR,300MM,CL150,KLINGER 154756</t>
  </si>
  <si>
    <t>01.10 - HU 101000000093397 TO AA02</t>
  </si>
  <si>
    <t>0001</t>
  </si>
  <si>
    <t>10592509</t>
  </si>
  <si>
    <t>BLADE,SAW;RECIP,CB,8TPI,1",230MM</t>
  </si>
  <si>
    <t>0840</t>
  </si>
  <si>
    <t>10613639</t>
  </si>
  <si>
    <t>SPADE BLIND 150MM CL150 FF A516 GR70</t>
  </si>
  <si>
    <t>10613642</t>
  </si>
  <si>
    <t>SPADE BLIND 200MM CL150 FF A516 GR70</t>
  </si>
  <si>
    <t>21.09 - NEED PURCHSING</t>
  </si>
  <si>
    <t>0860</t>
  </si>
  <si>
    <t>11400805</t>
  </si>
  <si>
    <t>SPADE,BLIND,200MM,CL600,LTCS</t>
  </si>
  <si>
    <t>01.10 - HU 101000000040351 TO AA02</t>
  </si>
  <si>
    <t>0870</t>
  </si>
  <si>
    <t>11400808</t>
  </si>
  <si>
    <t>SPADE BLIND,350MM,CL150,SS316</t>
  </si>
  <si>
    <t>01.10 - HU 101000000085146 TO AA02</t>
  </si>
  <si>
    <t>11404775</t>
  </si>
  <si>
    <t>CONTRACTOR;100-250V,ABB 1SFL547002R3322</t>
  </si>
  <si>
    <t>11404909</t>
  </si>
  <si>
    <t>FLANGE,FTG;1.5",CL150,LOKRING 9060435</t>
  </si>
  <si>
    <t>At KGP 19/10/24</t>
  </si>
  <si>
    <t>11404925</t>
  </si>
  <si>
    <t>FLANGE,FTG;2",CL150,LOKRING 9060441</t>
  </si>
  <si>
    <t>11404926</t>
  </si>
  <si>
    <t>FLANGE,FTG;3",CL150,LOKRING 9061370</t>
  </si>
  <si>
    <t>11404929</t>
  </si>
  <si>
    <t>FLANGE,FTG;1",CL150,LOKRING 9060429</t>
  </si>
  <si>
    <t>70011010</t>
  </si>
  <si>
    <t>Restriction Orifice Plate 41RO20</t>
  </si>
  <si>
    <t>21.09 - SOH @ AA01</t>
  </si>
  <si>
    <t>0880</t>
  </si>
  <si>
    <t>SPT Error TOP HU 102000000019832 - 2nd HU 101000000094259</t>
  </si>
  <si>
    <t>0890</t>
  </si>
  <si>
    <t>70011014</t>
  </si>
  <si>
    <t>Restriction Orifice Plate 41RO21</t>
  </si>
  <si>
    <t>SPT Error TOP HU 102000000019832 - 2nd HU 101000000094290</t>
  </si>
  <si>
    <t>70013860</t>
  </si>
  <si>
    <t>ISSUE WITH MOZZIE NUMBER</t>
  </si>
  <si>
    <t>Unique</t>
  </si>
  <si>
    <t>Material</t>
  </si>
  <si>
    <t>Plant</t>
  </si>
  <si>
    <t>Storage location</t>
  </si>
  <si>
    <t>Movement type</t>
  </si>
  <si>
    <t>Special Stock</t>
  </si>
  <si>
    <t>Material Document</t>
  </si>
  <si>
    <t>Material Doc.Item</t>
  </si>
  <si>
    <t>Posting Date</t>
  </si>
  <si>
    <t>Qty in unit of entry</t>
  </si>
  <si>
    <t>Unit of Entry</t>
  </si>
  <si>
    <t>Valuation Type</t>
  </si>
  <si>
    <t>Amt.in Loc.Cur.</t>
  </si>
  <si>
    <t>Batch</t>
  </si>
  <si>
    <t>WBS Element</t>
  </si>
  <si>
    <t>Cost Center</t>
  </si>
  <si>
    <t>Order</t>
  </si>
  <si>
    <t>Purchase order</t>
  </si>
  <si>
    <t>Warehouse Number</t>
  </si>
  <si>
    <t>Warehouse Document</t>
  </si>
  <si>
    <t>261</t>
  </si>
  <si>
    <t/>
  </si>
  <si>
    <t>4</t>
  </si>
  <si>
    <t>3</t>
  </si>
  <si>
    <t>8</t>
  </si>
  <si>
    <t>6</t>
  </si>
  <si>
    <t>9</t>
  </si>
  <si>
    <t>7</t>
  </si>
  <si>
    <t>27</t>
  </si>
  <si>
    <t>26</t>
  </si>
  <si>
    <t>11</t>
  </si>
  <si>
    <t>18</t>
  </si>
  <si>
    <t>20</t>
  </si>
  <si>
    <t>21</t>
  </si>
  <si>
    <t>22</t>
  </si>
  <si>
    <t>16</t>
  </si>
  <si>
    <t>17</t>
  </si>
  <si>
    <t>12</t>
  </si>
  <si>
    <t>10</t>
  </si>
  <si>
    <t>14</t>
  </si>
  <si>
    <t>37</t>
  </si>
  <si>
    <t>19</t>
  </si>
  <si>
    <t>32</t>
  </si>
  <si>
    <t>38</t>
  </si>
  <si>
    <t>24</t>
  </si>
  <si>
    <t>0</t>
  </si>
  <si>
    <t>13</t>
  </si>
  <si>
    <t>15</t>
  </si>
  <si>
    <t>23</t>
  </si>
  <si>
    <t>(blank)</t>
  </si>
  <si>
    <t>Grand Total</t>
  </si>
  <si>
    <t>Average of Requirement quantity</t>
  </si>
  <si>
    <t>Sum of HU Quantity</t>
  </si>
  <si>
    <t>Average of Remaining quanity</t>
  </si>
  <si>
    <t>Issued to WO MB51 $</t>
  </si>
  <si>
    <t>Last Change</t>
  </si>
  <si>
    <t>Material type</t>
  </si>
  <si>
    <t>Material Group</t>
  </si>
  <si>
    <t>Base Unit of Measure</t>
  </si>
  <si>
    <t>ABC Indicator</t>
  </si>
  <si>
    <t>MRP Type</t>
  </si>
  <si>
    <t>Valuation Class</t>
  </si>
  <si>
    <t>Price control</t>
  </si>
  <si>
    <t>Price</t>
  </si>
  <si>
    <t>Currency</t>
  </si>
  <si>
    <t>Price unit</t>
  </si>
  <si>
    <t>Created By</t>
  </si>
  <si>
    <t>ZIBE</t>
  </si>
  <si>
    <t>40170000</t>
  </si>
  <si>
    <t>B</t>
  </si>
  <si>
    <t>ND</t>
  </si>
  <si>
    <t>M121</t>
  </si>
  <si>
    <t>V</t>
  </si>
  <si>
    <t>AUD</t>
  </si>
  <si>
    <t>W74432</t>
  </si>
  <si>
    <t>W52667</t>
  </si>
  <si>
    <t>C</t>
  </si>
  <si>
    <t>31160000</t>
  </si>
  <si>
    <t>M108</t>
  </si>
  <si>
    <t>31400000</t>
  </si>
  <si>
    <t>A</t>
  </si>
  <si>
    <t>30260000</t>
  </si>
  <si>
    <t>39120000</t>
  </si>
  <si>
    <t>M123</t>
  </si>
  <si>
    <t>40140000</t>
  </si>
  <si>
    <t>M122</t>
  </si>
  <si>
    <t>ZFRE</t>
  </si>
  <si>
    <t>SAP_WFRT</t>
  </si>
  <si>
    <t>Unit Price MM60</t>
  </si>
  <si>
    <t>Requirement $</t>
  </si>
  <si>
    <t xml:space="preserve">Material </t>
  </si>
  <si>
    <t>Withdrawn QTY</t>
  </si>
  <si>
    <t>Remaining QTY</t>
  </si>
  <si>
    <t>Withdrawn $</t>
  </si>
  <si>
    <t>Remaining $</t>
  </si>
  <si>
    <t>Enough to consume</t>
  </si>
  <si>
    <t>All Work Order Demand</t>
  </si>
  <si>
    <t>Issue All</t>
  </si>
  <si>
    <t xml:space="preserve">SLOC &amp; Material </t>
  </si>
  <si>
    <t>SLOC</t>
  </si>
  <si>
    <t xml:space="preserve"> Requirement QTY</t>
  </si>
  <si>
    <t>HU QTY</t>
  </si>
  <si>
    <t>Demand Plant Unique</t>
  </si>
  <si>
    <t>GASKET:RF/&gt;WSE10305744,80mm,4.5mm,316L,C</t>
  </si>
  <si>
    <t>0920</t>
  </si>
  <si>
    <t>10508041</t>
  </si>
  <si>
    <t>GASKET,SW;95MM,CL300,316L/316/GR/316,PNK</t>
  </si>
  <si>
    <t>600002863</t>
  </si>
  <si>
    <t>LNG2 COP 2024 – Enabling Costs</t>
  </si>
  <si>
    <t>70003047</t>
  </si>
  <si>
    <t>MIL 15L CHEMICAL SPRAYER SKN M18BPFPCSA0</t>
  </si>
  <si>
    <t>24.10 - SOH @ AA01</t>
  </si>
  <si>
    <t>0000216521</t>
  </si>
  <si>
    <t>70003048</t>
  </si>
  <si>
    <t>MILW M12 7L CHEM SPRAYER SKIN M12BHCS7L0</t>
  </si>
  <si>
    <t>27.09 - ETA 26.07.24 PO 4500004799 Blackwoods</t>
  </si>
  <si>
    <t>70003077</t>
  </si>
  <si>
    <t>BATTERY CHARGER PACK MILW M18HOSP1254B</t>
  </si>
  <si>
    <t>Average of Withdrawn quantity</t>
  </si>
  <si>
    <t>DF stor. loc. level</t>
  </si>
  <si>
    <t>Unrestricted</t>
  </si>
  <si>
    <t>Value Unrestricted</t>
  </si>
  <si>
    <t>Transit and Transfer</t>
  </si>
  <si>
    <t>Val. in Trans./Tfr</t>
  </si>
  <si>
    <t>Quality Inspection</t>
  </si>
  <si>
    <t>Value in QualInsp.</t>
  </si>
  <si>
    <t>Restricted-Use Stock</t>
  </si>
  <si>
    <t>Value Restricted</t>
  </si>
  <si>
    <t>Blocked</t>
  </si>
  <si>
    <t>Value BlockedStock</t>
  </si>
  <si>
    <t>Returns</t>
  </si>
  <si>
    <t>Value Rets Blocked</t>
  </si>
  <si>
    <t>Issued to WO MB51 Issued QTY1</t>
  </si>
  <si>
    <t>26OKHADD</t>
  </si>
  <si>
    <t>26OKDDP1</t>
  </si>
  <si>
    <t>26OKDDP3</t>
  </si>
  <si>
    <t>200134815</t>
  </si>
  <si>
    <t>100072239</t>
  </si>
  <si>
    <t>100072313</t>
  </si>
  <si>
    <t>100039936</t>
  </si>
  <si>
    <t>100034294</t>
  </si>
  <si>
    <t>100037795</t>
  </si>
  <si>
    <t>100040990</t>
  </si>
  <si>
    <t>100038758</t>
  </si>
  <si>
    <t>100032537</t>
  </si>
  <si>
    <t>100037338</t>
  </si>
  <si>
    <t>100033049</t>
  </si>
  <si>
    <t>100033325</t>
  </si>
  <si>
    <t>100033327</t>
  </si>
  <si>
    <t>100036158</t>
  </si>
  <si>
    <t>100037067</t>
  </si>
  <si>
    <t>100037339</t>
  </si>
  <si>
    <t>100039980</t>
  </si>
  <si>
    <t>100038800</t>
  </si>
  <si>
    <t>100038383</t>
  </si>
  <si>
    <t>100041420</t>
  </si>
  <si>
    <t>100042910</t>
  </si>
  <si>
    <t>200155497</t>
  </si>
  <si>
    <t>200155484</t>
  </si>
  <si>
    <t>100037554</t>
  </si>
  <si>
    <t>100039931</t>
  </si>
  <si>
    <t>100087661</t>
  </si>
  <si>
    <t>100088430</t>
  </si>
  <si>
    <t>100090170</t>
  </si>
  <si>
    <t>100090172</t>
  </si>
  <si>
    <t>100041524</t>
  </si>
  <si>
    <t>100096502</t>
  </si>
  <si>
    <t>100034577</t>
  </si>
  <si>
    <t>100043228</t>
  </si>
  <si>
    <t>100040146</t>
  </si>
  <si>
    <t>100042709</t>
  </si>
  <si>
    <t>100032538</t>
  </si>
  <si>
    <t>100033326</t>
  </si>
  <si>
    <t>100035888</t>
  </si>
  <si>
    <t>200155499</t>
  </si>
  <si>
    <t>200188392</t>
  </si>
  <si>
    <t>100037135</t>
  </si>
  <si>
    <t>100044005</t>
  </si>
  <si>
    <t>100077961</t>
  </si>
  <si>
    <t>100088418</t>
  </si>
  <si>
    <t>100089658</t>
  </si>
  <si>
    <t>100090173</t>
  </si>
  <si>
    <t>100090174</t>
  </si>
  <si>
    <t>100090175</t>
  </si>
  <si>
    <t>100080224</t>
  </si>
  <si>
    <t>100041707</t>
  </si>
  <si>
    <t>200142223</t>
  </si>
  <si>
    <t>200188390</t>
  </si>
  <si>
    <t>600003190</t>
  </si>
  <si>
    <t>200167448</t>
  </si>
  <si>
    <t>200091178</t>
  </si>
  <si>
    <t>200146448</t>
  </si>
  <si>
    <t>200091179</t>
  </si>
  <si>
    <t>200087545</t>
  </si>
  <si>
    <t>200188383</t>
  </si>
  <si>
    <t>100038665</t>
  </si>
  <si>
    <t>200188388</t>
  </si>
  <si>
    <t>200155482</t>
  </si>
  <si>
    <t>200155487</t>
  </si>
  <si>
    <t>200188316</t>
  </si>
  <si>
    <t>200188381</t>
  </si>
  <si>
    <t>100044507</t>
  </si>
  <si>
    <t>100037400</t>
  </si>
  <si>
    <t>100043557</t>
  </si>
  <si>
    <t>100041876</t>
  </si>
  <si>
    <t>100041877</t>
  </si>
  <si>
    <t>100041879</t>
  </si>
  <si>
    <t>100041940</t>
  </si>
  <si>
    <t>100079820</t>
  </si>
  <si>
    <t>100033045</t>
  </si>
  <si>
    <t>100033046</t>
  </si>
  <si>
    <t>100033047</t>
  </si>
  <si>
    <t>100033048</t>
  </si>
  <si>
    <t>100088518</t>
  </si>
  <si>
    <t>100041878</t>
  </si>
  <si>
    <t>100042301</t>
  </si>
  <si>
    <t>100075067</t>
  </si>
  <si>
    <t>100074645</t>
  </si>
  <si>
    <t>200188385</t>
  </si>
  <si>
    <t>200188318</t>
  </si>
  <si>
    <t>100039366</t>
  </si>
  <si>
    <t>200188387</t>
  </si>
  <si>
    <t>100043621</t>
  </si>
  <si>
    <t>100037172</t>
  </si>
  <si>
    <t>100041159</t>
  </si>
  <si>
    <t>100073238</t>
  </si>
  <si>
    <t>100043556</t>
  </si>
  <si>
    <t>100090171</t>
  </si>
  <si>
    <t>100033248</t>
  </si>
  <si>
    <t>100075438</t>
  </si>
  <si>
    <t>200177767</t>
  </si>
  <si>
    <t>200177768</t>
  </si>
  <si>
    <t>200177790</t>
  </si>
  <si>
    <t>100072717</t>
  </si>
  <si>
    <t>200142707</t>
  </si>
  <si>
    <t>200135758</t>
  </si>
  <si>
    <t>100033328</t>
  </si>
  <si>
    <t>100033329</t>
  </si>
  <si>
    <t>100044095</t>
  </si>
  <si>
    <t>600001943</t>
  </si>
  <si>
    <t>100039107</t>
  </si>
  <si>
    <t>100033629</t>
  </si>
  <si>
    <t>100037337</t>
  </si>
  <si>
    <t>100038759</t>
  </si>
  <si>
    <t>200188380</t>
  </si>
  <si>
    <t>200155486</t>
  </si>
  <si>
    <t>100037046</t>
  </si>
  <si>
    <t>100037047</t>
  </si>
  <si>
    <t>100037050</t>
  </si>
  <si>
    <t>100037051</t>
  </si>
  <si>
    <t>100037052</t>
  </si>
  <si>
    <t>100037053</t>
  </si>
  <si>
    <t>100037054</t>
  </si>
  <si>
    <t>100037056</t>
  </si>
  <si>
    <t>100037057</t>
  </si>
  <si>
    <t>100037058</t>
  </si>
  <si>
    <t>100037059</t>
  </si>
  <si>
    <t>100037080</t>
  </si>
  <si>
    <t>200161062</t>
  </si>
  <si>
    <t>200161063</t>
  </si>
  <si>
    <t>200161064</t>
  </si>
  <si>
    <t>200161065</t>
  </si>
  <si>
    <t>100072716</t>
  </si>
  <si>
    <t>100038586</t>
  </si>
  <si>
    <t>100041574</t>
  </si>
  <si>
    <t>100040145</t>
  </si>
  <si>
    <t>100043421</t>
  </si>
  <si>
    <t>100039932</t>
  </si>
  <si>
    <t>100042708</t>
  </si>
  <si>
    <t>100040461</t>
  </si>
  <si>
    <t>100039202</t>
  </si>
  <si>
    <t>100076979</t>
  </si>
  <si>
    <t>100043566</t>
  </si>
  <si>
    <t>100093268</t>
  </si>
  <si>
    <t>100081024</t>
  </si>
  <si>
    <t>600001833</t>
  </si>
  <si>
    <t>200149876</t>
  </si>
  <si>
    <t>200177771</t>
  </si>
  <si>
    <t>200177772</t>
  </si>
  <si>
    <t>200177579</t>
  </si>
  <si>
    <t>200177783</t>
  </si>
  <si>
    <t>100033873</t>
  </si>
  <si>
    <t>100033632</t>
  </si>
  <si>
    <t>100043558</t>
  </si>
  <si>
    <t>100035072</t>
  </si>
  <si>
    <t>200155495</t>
  </si>
  <si>
    <t>100085891</t>
  </si>
  <si>
    <t>100085890</t>
  </si>
  <si>
    <t>100079750</t>
  </si>
  <si>
    <t>100092001</t>
  </si>
  <si>
    <t>4Y INSP LV ABB EMAX ACB RELAY TEST</t>
  </si>
  <si>
    <t>Replace Prod Water Vlv XYV450652</t>
  </si>
  <si>
    <t>Replace Spec Blinds to Glycol Pipe</t>
  </si>
  <si>
    <t>CLASS Replace ER Draft Gauge Vlv Potenti</t>
  </si>
  <si>
    <t>0032</t>
  </si>
  <si>
    <t>Replace COW Vlv&amp; G/Box 03MV751461</t>
  </si>
  <si>
    <t>0022</t>
  </si>
  <si>
    <t>CLASS Repl 4SWBT Draft Gauge Vlv</t>
  </si>
  <si>
    <t>FP8-LGC1-Replace Valve/Studs/Blind &amp; mod</t>
  </si>
  <si>
    <t>0015</t>
  </si>
  <si>
    <t>0042</t>
  </si>
  <si>
    <t>Replace Corrosion Loop N2 Vlv 05MV481011</t>
  </si>
  <si>
    <t>Replace 2 x MV's FGC 1st Stg Scrub</t>
  </si>
  <si>
    <t>Repl Vlv Prod/W Hyd/Cyc-A Reject Oil</t>
  </si>
  <si>
    <t>Repl MV450828 Hydrocyclone B</t>
  </si>
  <si>
    <t>Repl MV450829 Hydrocyclone B</t>
  </si>
  <si>
    <t>Repl MV450838 Hydrocyclone B</t>
  </si>
  <si>
    <t>OPSD Replace Hydrocycl-B inlet Valve</t>
  </si>
  <si>
    <t>Repl vlv Prod/W Hyd/Cyc-A O/Let 05MV4508</t>
  </si>
  <si>
    <t>0052</t>
  </si>
  <si>
    <t>Repl Vlv Prod/W Hyd/Cyc-A O/Let MV450836</t>
  </si>
  <si>
    <t>Replace 05MV450127 &amp; 05MV450056</t>
  </si>
  <si>
    <t>0012</t>
  </si>
  <si>
    <t>0062</t>
  </si>
  <si>
    <t>Replace EGC1 2nd stage scrubber Iso v/v</t>
  </si>
  <si>
    <t>CLASS Replace 4P-WBT S/Side Vlv</t>
  </si>
  <si>
    <t>REPL FGC Vlv 05MV041005</t>
  </si>
  <si>
    <t>MOD1 - Replace LPSEP PW Line</t>
  </si>
  <si>
    <t>5Y INSP STB SLOPS ENTRY PREP</t>
  </si>
  <si>
    <t>5Y INSP COT6P&amp;S ENTRY PREP</t>
  </si>
  <si>
    <t>MOD7 - Repl Spool CG-5130336 CDR-29204</t>
  </si>
  <si>
    <t>5SCOT - CLASS RHW Replace Hatch Lugs</t>
  </si>
  <si>
    <t>Replace Gasket HPSEP Oil Production Head</t>
  </si>
  <si>
    <t>Replace SW Coarse Filter Outlet Valves</t>
  </si>
  <si>
    <t>Replace EGC1 MV Inlet</t>
  </si>
  <si>
    <t>Replace EGC2 MV INLET</t>
  </si>
  <si>
    <t>RHW Repl spool MV020033/35/36 CDR-22505</t>
  </si>
  <si>
    <t>0072</t>
  </si>
  <si>
    <t>0082</t>
  </si>
  <si>
    <t>0112</t>
  </si>
  <si>
    <t>Replace/overhaul shipside valves</t>
  </si>
  <si>
    <t>SLOP (STB) - CDR-32019 Spool Repl AR1925</t>
  </si>
  <si>
    <t>3SCOT - CLASS RHW Repl Emerg Hatch Lugs</t>
  </si>
  <si>
    <t>SLOPS (P) - CLASS RHW Replace Hatch Lugs</t>
  </si>
  <si>
    <t>C - 6PCOT - Repl V/V Act 03XV751650</t>
  </si>
  <si>
    <t>0092</t>
  </si>
  <si>
    <t>Repl 2 x MV's FGC 2nd Stg Scrub</t>
  </si>
  <si>
    <t>Repl MV450837 Hydrocyclone B</t>
  </si>
  <si>
    <t>CLASS Repl Drain Vlv MDO Service Tank</t>
  </si>
  <si>
    <t>5Y INSP STB SLOPS BOXUP</t>
  </si>
  <si>
    <t>5Y INSP PORT SLOPS BOXUP</t>
  </si>
  <si>
    <t>VRU N2 - REPLACE GASKET / STUDS / MV</t>
  </si>
  <si>
    <t>Replace corroded manual valve LPSEP</t>
  </si>
  <si>
    <t>Replace Hydrocyclone-A MV450804</t>
  </si>
  <si>
    <t>Repl EGC1 1stStage S/Scrub Drain Vlv</t>
  </si>
  <si>
    <t>Replace Utility N2 Vlv's &amp; NRV's</t>
  </si>
  <si>
    <t>Replace LGC1 DISCHARGE VALVE</t>
  </si>
  <si>
    <t>Replace LGC2 DISCHARGE VALVE</t>
  </si>
  <si>
    <t>Replace LGC2 INLET VALVE</t>
  </si>
  <si>
    <t>Repl EGC1 Isolation Vlv's LZT042120</t>
  </si>
  <si>
    <t>D - Repl LP Sep Dead leg Vlv's</t>
  </si>
  <si>
    <t>5Y INSP FWD STBD CRANE PROOF LOAD TEST</t>
  </si>
  <si>
    <t>5Y INSP PORT SLOPS ENTRY PREP</t>
  </si>
  <si>
    <t>Procure and install new hoist and stops.</t>
  </si>
  <si>
    <t>10Y INSP LV FEEDER MOD PROTECTION F/T</t>
  </si>
  <si>
    <t>8Y P02 INT INSP 05E041101 EXCH</t>
  </si>
  <si>
    <t>5Y INSP INT 05V020002 VE</t>
  </si>
  <si>
    <t>0065</t>
  </si>
  <si>
    <t>8Y P02 INT INSP 05E041102 EXCH</t>
  </si>
  <si>
    <t>8Y P02 INT INSP 05E042211 EXCH</t>
  </si>
  <si>
    <t>5Y INSP INTERNAL CLASS A</t>
  </si>
  <si>
    <t>0102</t>
  </si>
  <si>
    <t>5SCOT - CLASS - RHW Repair Rescue Hatch</t>
  </si>
  <si>
    <t>5Y INSP INTERNAL CLASS B</t>
  </si>
  <si>
    <t>WBT - 6S Tank Coating Repairs</t>
  </si>
  <si>
    <t>Repl Vlv Prod/W Hyd/Cyc-A O/Let MV450835</t>
  </si>
  <si>
    <t>Repl HP SEP Vlv MOC-94661 05MV040365</t>
  </si>
  <si>
    <t>0005</t>
  </si>
  <si>
    <t>CLASS Repl S/Ship Vlvs MV753078 &amp; SP7530</t>
  </si>
  <si>
    <t>CLASS Repl S/Ship Vlvs SP753003 &amp; MV7530</t>
  </si>
  <si>
    <t>CLASS Repl S/Ship Vlvs SP753018 &amp; MV7530</t>
  </si>
  <si>
    <t>CLASS Repl S/Ship Vlvs SP753019 &amp; MV7530</t>
  </si>
  <si>
    <t>Replace deluge cabinet inlet valve</t>
  </si>
  <si>
    <t>Repl MV450821 Hydrocyclone B</t>
  </si>
  <si>
    <t>Repl MV450822 Hydrocyclone B</t>
  </si>
  <si>
    <t>Repl MV450823 Hydrocyclone B</t>
  </si>
  <si>
    <t>Repl MV450827 Hydrocyclone B</t>
  </si>
  <si>
    <t>Replace -SW Coarse Filter  Inlet Valves</t>
  </si>
  <si>
    <t>CLASS Repl S/Ship Vlvs SP753008 &amp; MV7530</t>
  </si>
  <si>
    <t>CoC 1836.2 S/Ship Vv SP753002 &amp; MV7530</t>
  </si>
  <si>
    <t>U/D - Repl SW Spools CDR-31127 &amp; 31128</t>
  </si>
  <si>
    <t>Replace ER Sewage Spool CDR-33359</t>
  </si>
  <si>
    <t>5Y INSP COT4S ENTRY PREP</t>
  </si>
  <si>
    <t>5Y INSP COT2P&amp;S ENTRY PREP</t>
  </si>
  <si>
    <t>CLASS Repl 5P HC Isolation Vlv</t>
  </si>
  <si>
    <t>5Y INSP COT4S BOXUP</t>
  </si>
  <si>
    <t>3PCOT - CLASS Replace Stripping Line</t>
  </si>
  <si>
    <t>Replace FGC Main Lube Oil Pmp-A</t>
  </si>
  <si>
    <t>MOC-51358 Replace HydrocycloneB Shell</t>
  </si>
  <si>
    <t>TEG Rich Sample Point Valve Leak</t>
  </si>
  <si>
    <t>Replace Valve - 05MV040366</t>
  </si>
  <si>
    <t>Replace EGC2 MV Discharge</t>
  </si>
  <si>
    <t>Check Torque Tst Separator</t>
  </si>
  <si>
    <t>DD - Corrosion between flanges N4</t>
  </si>
  <si>
    <t>INSP RECERTIFY PSV ROTABLE</t>
  </si>
  <si>
    <t>5Y INSP RECERTIFY PSV ROTABLE</t>
  </si>
  <si>
    <t>Replace vlv on PDZT PROD header HP sep</t>
  </si>
  <si>
    <t>2Y INSP INT 03V751012 VE</t>
  </si>
  <si>
    <t>2Y INSP INT 03V751011 VE</t>
  </si>
  <si>
    <t>Repl MV450839 Hydrocyclone B</t>
  </si>
  <si>
    <t>Repl MV450847 Hydrocyclone B</t>
  </si>
  <si>
    <t>Repl Inst Air Vlv to GT4</t>
  </si>
  <si>
    <t>0122</t>
  </si>
  <si>
    <t>Unblock LP Sep Interface LG Lower TP</t>
  </si>
  <si>
    <t>Repl Gaskets &amp; Inspect Tst Hydro Cycl</t>
  </si>
  <si>
    <t>Repl Vlv Prod/W Hyd/Cyc-A Inlet MV450802</t>
  </si>
  <si>
    <t>Repair P/Water Flange Face CDR-27295</t>
  </si>
  <si>
    <t>5Y INSP COT2P&amp;S BOXUP</t>
  </si>
  <si>
    <t>5Y INSP COT6P&amp;S BOXUP</t>
  </si>
  <si>
    <t>HV switchboard - Replace VCB limit switc</t>
  </si>
  <si>
    <t>HV switchboard- Replace VCB limit switch</t>
  </si>
  <si>
    <t>4Y INSP ABB EMAX ACB &amp; RELAY TE</t>
  </si>
  <si>
    <t>CLASS Repl Dressor Coupling 4P WBT</t>
  </si>
  <si>
    <t>SLOPS(P) - CLASS RHW Girder C/R AR-1796</t>
  </si>
  <si>
    <t>0041</t>
  </si>
  <si>
    <t>4SCOT - CLASS - RHW Replace Hatch Lugs</t>
  </si>
  <si>
    <t>6PCOT - Replace Passing X-Over Valve</t>
  </si>
  <si>
    <t>0009</t>
  </si>
  <si>
    <t>5PCOT - CLASS RHW Replace Hatch Lugs</t>
  </si>
  <si>
    <t>C - 6PCOT - Repl V/V act 03XV751651</t>
  </si>
  <si>
    <t>0132</t>
  </si>
  <si>
    <t>A - Repl Glycol Contactor Passing valve</t>
  </si>
  <si>
    <t>ReplaceEGC2 cond outlet valve 05MV042409</t>
  </si>
  <si>
    <t>Replace EGC2 Drain Vlv MV042460</t>
  </si>
  <si>
    <t>HELD - Prep &amp; Paint Helideck Steelwork</t>
  </si>
  <si>
    <t>0025</t>
  </si>
  <si>
    <t>0232</t>
  </si>
  <si>
    <t>0242</t>
  </si>
  <si>
    <t>0252</t>
  </si>
  <si>
    <t>CLASS Repl C/Oil Cargo Header XV751651</t>
  </si>
  <si>
    <t>Clean &amp; Insp FGC PCV041404 MOC-140773</t>
  </si>
  <si>
    <t>MOC-107635 M/Wave shp/yard CFS-355-416a3</t>
  </si>
  <si>
    <t>5Y INSP ACC LADDER WIRE ROPE REPL</t>
  </si>
  <si>
    <t>INSP RECERTIFY PSV DISPOSABLE</t>
  </si>
  <si>
    <t>5Y INSP PS LIFEBOAT SERVICE</t>
  </si>
  <si>
    <t>5Y INSP SB LIFEBOAT MAINTENANCE CHECK</t>
  </si>
  <si>
    <t>PR -CLASS Repl Spool PL-3751900 CDR32172</t>
  </si>
  <si>
    <t>Replace SB COT4 Vlv SP480122</t>
  </si>
  <si>
    <t>Repl HP SEP Vlv MOC-91963 05SDV020151</t>
  </si>
  <si>
    <t>1PWBT - CLASS - RHW Repair Rescue Hatch</t>
  </si>
  <si>
    <t>CLASS Replace #2 boiler exhaust bellows</t>
  </si>
  <si>
    <t>CLASS Replace #1 boiler exhaust bellows</t>
  </si>
  <si>
    <t>Replace FGC ASV Bonnet Bolts FCV041401</t>
  </si>
  <si>
    <t>CLASS Repl COT6P Resc/Hatch Gasket</t>
  </si>
  <si>
    <t>10417500</t>
  </si>
  <si>
    <t>LUBRICANT;WTR,LIQ,LIGHT AMB,400ML</t>
  </si>
  <si>
    <t>10451895</t>
  </si>
  <si>
    <t>VALVE,SLND;EX,M20,316LSS,1/4"NPT,125VDC</t>
  </si>
  <si>
    <t>25.06 - Returned to SCORE Wangarra</t>
  </si>
  <si>
    <t>10202361</t>
  </si>
  <si>
    <t>BLIND;SPEC,2",6MM,CL 150,RF,A516,B16.48</t>
  </si>
  <si>
    <t>10439222</t>
  </si>
  <si>
    <t>VALVE,COMPL;SHIPHAM DM991209E</t>
  </si>
  <si>
    <t>10606651</t>
  </si>
  <si>
    <t>BOLT ASY;HEX,M16X65MM,CAD PLTD,ALLOY ST</t>
  </si>
  <si>
    <t>OK - PDC.</t>
  </si>
  <si>
    <t>10293038</t>
  </si>
  <si>
    <t>VALVE BFLY:125MM,JIS 16K,WAF,DI,FIG 360</t>
  </si>
  <si>
    <t>MAINT- R. - ISSUE - MOT#20073. GR'd 20th - March.</t>
  </si>
  <si>
    <t>10203805</t>
  </si>
  <si>
    <t>GASKET:CNAF,125MM,CL150,3MM,GWA F/WTR</t>
  </si>
  <si>
    <t>OK. - PDC.</t>
  </si>
  <si>
    <t>10581067</t>
  </si>
  <si>
    <t>VALVE,BALL;DN40,CL1500,RTJ,LTCS,L15B8FC</t>
  </si>
  <si>
    <t>10227187</t>
  </si>
  <si>
    <t>VALVE BALL:25MM,CL150,RF,CS,C1B1F</t>
  </si>
  <si>
    <t>10227207</t>
  </si>
  <si>
    <t>VALVE,BALL;80MM,CL150,RF,CS,C1B1</t>
  </si>
  <si>
    <t>10589855</t>
  </si>
  <si>
    <t>VALVE,GATE;DN50,CL300,RF,DSS,D3G1C</t>
  </si>
  <si>
    <t>10589857</t>
  </si>
  <si>
    <t>VALVE,GATE;DN100,CL300,RF,DSS,D3G1C</t>
  </si>
  <si>
    <t>10589859</t>
  </si>
  <si>
    <t>VALVE,GATE;DN200,CL300,RF,DSS,D3G1C</t>
  </si>
  <si>
    <t>10589858</t>
  </si>
  <si>
    <t>VALVE,GATE;DN150,CL300,RF,DSS,D3G1C</t>
  </si>
  <si>
    <t>10539580</t>
  </si>
  <si>
    <t>VALVE,CHK;150MM,GOODWIN BSR06015OFUURYF</t>
  </si>
  <si>
    <t>10225590</t>
  </si>
  <si>
    <t>VALVE,GATE,150MM,CL150,RF,CS,C1G1</t>
  </si>
  <si>
    <t>10580213</t>
  </si>
  <si>
    <t>VALVE,BALL;DN50,CL600,RF,LTCS,L6B1</t>
  </si>
  <si>
    <t>10225310</t>
  </si>
  <si>
    <t>VALVE,BALL;200MM,CL300,RF,CS,C3B1F</t>
  </si>
  <si>
    <t>10058873</t>
  </si>
  <si>
    <t>BOLT STUD:0.500"X70MM,B7,CAD+XYLAN</t>
  </si>
  <si>
    <t>OK. - OLC.</t>
  </si>
  <si>
    <t>10058535</t>
  </si>
  <si>
    <t>STUDBOLT;1.000"X 165MM,B7,CAD+XYLAN</t>
  </si>
  <si>
    <t>10503901</t>
  </si>
  <si>
    <t>SCREW,SET;HEX,HVY,7/8" X 120MM,A193,B7</t>
  </si>
  <si>
    <t>10608219</t>
  </si>
  <si>
    <t>EXTRA HATCH LUGS LARGE/SMALL</t>
  </si>
  <si>
    <t>10.07 - Inventory to Action.</t>
  </si>
  <si>
    <t>10058678</t>
  </si>
  <si>
    <t>BOLT STUD:0.625" X 80MM,L7,BLK</t>
  </si>
  <si>
    <t>17.07 - Inventory to Action</t>
  </si>
  <si>
    <t>30005544</t>
  </si>
  <si>
    <t>VALVE BFLY:500MM,CL150,RF,SDSS,X1F4M,MIL</t>
  </si>
  <si>
    <t>17.07 - Inventory to Action, 210 days LT</t>
  </si>
  <si>
    <t>30005545</t>
  </si>
  <si>
    <t>30005489</t>
  </si>
  <si>
    <t>VALVE BALL:350mm,CL300,RF,DSS,D3B1C,</t>
  </si>
  <si>
    <t>17.07 - Inventory to Action, 196 days LT</t>
  </si>
  <si>
    <t>30005475</t>
  </si>
  <si>
    <t>VALVE BALL:350MM,CL300,RF,DSS,D3B1C,MIL</t>
  </si>
  <si>
    <t>10608195</t>
  </si>
  <si>
    <t>DN250 FLANGE INS. KIT TYPE F, 150#, CNAF</t>
  </si>
  <si>
    <t>07.06 - Inventory to Action, 60 days LT</t>
  </si>
  <si>
    <t>10608198</t>
  </si>
  <si>
    <t>DN50 FLANGE INS. KIT TYPE F, 150#, CNAF</t>
  </si>
  <si>
    <t>10608199</t>
  </si>
  <si>
    <t>INSULATING STRIP, 860x300x1 THK, PTFE</t>
  </si>
  <si>
    <t>10609043</t>
  </si>
  <si>
    <t>"M10 WASHER, TOP HAT, Minlon"</t>
  </si>
  <si>
    <t>08.06 - Inventory to Action</t>
  </si>
  <si>
    <t>70022829</t>
  </si>
  <si>
    <t>REPAIR Inspect Retest Valve MN 10439222</t>
  </si>
  <si>
    <t>09.07 - Orchestration issue, valve with Score for retest.</t>
  </si>
  <si>
    <t>10422651</t>
  </si>
  <si>
    <t>BOLT U:50mm,M10,SS316,ASTM A276,Detail</t>
  </si>
  <si>
    <t>09.078 - Del 90042654/000010 for picking</t>
  </si>
  <si>
    <t>10588197</t>
  </si>
  <si>
    <t>WASHER,FLAT;M20,G11 GLASS EPOXY</t>
  </si>
  <si>
    <t>10.07 - Del 90042790 for picking</t>
  </si>
  <si>
    <t>10588196</t>
  </si>
  <si>
    <t>WASHER;TOP HAT,M20,MINLON</t>
  </si>
  <si>
    <t>10496611</t>
  </si>
  <si>
    <t>UNION,COMP,RED;HOKE 12U316MM</t>
  </si>
  <si>
    <t>10.07 - Del 90042789 for picking</t>
  </si>
  <si>
    <t>70000152</t>
  </si>
  <si>
    <t>CVIN 10226481 - VALVE,BALL;80MM,CL150,RF</t>
  </si>
  <si>
    <t>19.06 - Del 90003370/000010 for picking</t>
  </si>
  <si>
    <t>10223074</t>
  </si>
  <si>
    <t>STUDBOLT;0.750" X 110MM,SDSS</t>
  </si>
  <si>
    <t>09.07 - Del 90042692 for picking</t>
  </si>
  <si>
    <t>10491002</t>
  </si>
  <si>
    <t>STUDBOLT;M10X60MM,B7,CAD+PTFE</t>
  </si>
  <si>
    <t>10.07 - Del 90042831 for picking</t>
  </si>
  <si>
    <t>10.07 - Del 90042832 for picking</t>
  </si>
  <si>
    <t>70000054</t>
  </si>
  <si>
    <t>CVIN 10226780 - VALVE,BALL;150MM,CL900,R</t>
  </si>
  <si>
    <t>19.06 - Del 90003371/000010 for picking</t>
  </si>
  <si>
    <t>10410159</t>
  </si>
  <si>
    <t>FLANGE,BLIND,40MM,CL150,DSS,LT</t>
  </si>
  <si>
    <t>10.07 - Del 90042683/000010 for picking</t>
  </si>
  <si>
    <t>10060329</t>
  </si>
  <si>
    <t>GASKET;CNAF,400MM,CL150,3MM,GWA F/WTR</t>
  </si>
  <si>
    <t>10.07 - Del 90042833 for picking</t>
  </si>
  <si>
    <t>10597313</t>
  </si>
  <si>
    <t>GASKET FLG:FF,50MM,3MM,CNAF,JIS 16K</t>
  </si>
  <si>
    <t>25.06 - 180174554 PO 4500051009</t>
  </si>
  <si>
    <t>10206296</t>
  </si>
  <si>
    <t>GASKET,CNAF,100MM,CL150,1.5MM,FF,C4430</t>
  </si>
  <si>
    <t>17.07 - 180103211/4500032198</t>
  </si>
  <si>
    <t>19.06 - ETA 26.12.25 PO 4500060320 SCORE CPT</t>
  </si>
  <si>
    <t>10237153</t>
  </si>
  <si>
    <t>VALVE BALL:50MM,CL300,RF,DSS,D3B1F</t>
  </si>
  <si>
    <t>19.06 - ETA 25.12.25 PO 4500060246 SCORE FCA</t>
  </si>
  <si>
    <t>10580461</t>
  </si>
  <si>
    <t>VALVE BALL:DN40,CL300,RF,316SS,S3B1F</t>
  </si>
  <si>
    <t>16.07 - ETA 07.11.25 PO 4500063498 SCORE CPT</t>
  </si>
  <si>
    <t>07.06 - ETA 27.01.26 PO 4500050555 SCORE CPT</t>
  </si>
  <si>
    <t>10581027</t>
  </si>
  <si>
    <t>VALVE BALL:DN150,CL1500,RTJ,LTCS,L15B8C</t>
  </si>
  <si>
    <t>26.06 - ETA 25.12.25 PO 4500060245 SCORE FCA</t>
  </si>
  <si>
    <t>10581016</t>
  </si>
  <si>
    <t>VALVE,BALL;DN150,CL900,RTJ,LTCS,L9B8C</t>
  </si>
  <si>
    <t>19.06 - ETA 25.12.25 PO 4500060245 SCORE FCA</t>
  </si>
  <si>
    <t>10339530</t>
  </si>
  <si>
    <t>VALVE BALL:80MM,CL300,RF,SS,S3B1L</t>
  </si>
  <si>
    <t>19.06 - ETA 04.01.26 PO 4500061134 SCORE FCA</t>
  </si>
  <si>
    <t>10227189</t>
  </si>
  <si>
    <t>VALVE,BALL;40MM,CL150,RF,CS,C1B1F</t>
  </si>
  <si>
    <t>10058891</t>
  </si>
  <si>
    <t>STUDBOLT;0.750"X115MM,B7,CAD+XYLAN</t>
  </si>
  <si>
    <t>30.06 - ETA 16.12.25 PO 4500061792 TRISTAR CPT</t>
  </si>
  <si>
    <t>10586143</t>
  </si>
  <si>
    <t>WASHER,FLAT;1.5",ZP,KONNECT 112HTZPGW</t>
  </si>
  <si>
    <t>17.07 - ETA 31.07.25 PO 4500064416 KONNECT CPT</t>
  </si>
  <si>
    <t>10225544</t>
  </si>
  <si>
    <t>STUDBOLT;1.000"X410MM,B7,CAD+XYLAN</t>
  </si>
  <si>
    <r>
      <t xml:space="preserve">17.07 - ETA 26.08.25 PO </t>
    </r>
    <r>
      <rPr>
        <b/>
        <sz val="8"/>
        <color theme="1"/>
        <rFont val="Arial"/>
        <family val="2"/>
      </rPr>
      <t>4500064414 TRISTAR CPT</t>
    </r>
  </si>
  <si>
    <t>70009904</t>
  </si>
  <si>
    <t>M40 wire rope hoist assy with hook</t>
  </si>
  <si>
    <t>70009905</t>
  </si>
  <si>
    <t>Fabricated end stops</t>
  </si>
  <si>
    <t>10243237</t>
  </si>
  <si>
    <t>LUBRICANT GREASE:KLUBRICANTR KR44402</t>
  </si>
  <si>
    <t>70022684</t>
  </si>
  <si>
    <t>REPAIR Inspect Retest Valve MN 10451895</t>
  </si>
  <si>
    <t>10218585</t>
  </si>
  <si>
    <t>BOLT STUD:1.000"X150MM,B7,CAD+XYLAN</t>
  </si>
  <si>
    <t>27.06 - ETA 30.09.25 PO 4500061088 TRISTAR CPT</t>
  </si>
  <si>
    <t>10433207</t>
  </si>
  <si>
    <t>STUDBOLT,0.875" X 175MM,9 UNC,CAD/PTFE</t>
  </si>
  <si>
    <t>27.06 - ETA 08.08.25 PO 4500061635 TRISTAR CPT</t>
  </si>
  <si>
    <t>10583516</t>
  </si>
  <si>
    <t>ANODE;ZN,455MM LG,DIMET,Z81WD</t>
  </si>
  <si>
    <t>25.06 - ETA 02.10.25 PO 4500061635 TRISTAR CPT</t>
  </si>
  <si>
    <t>10058170</t>
  </si>
  <si>
    <t>STUDBOLT;0.875X140MM,B7,CAD+XYLAN</t>
  </si>
  <si>
    <t>26.06 - ETA 06.10.25 PO 4500061088 TRISTAR CPT</t>
  </si>
  <si>
    <t>10433209</t>
  </si>
  <si>
    <t>STUDBOLT,1.000" X 230MM,8 UNC,CAD/PTFE</t>
  </si>
  <si>
    <t>25.06 - ETA 14.10.25 PO 4500061088 TRISTAR CPT</t>
  </si>
  <si>
    <t>10509867</t>
  </si>
  <si>
    <t>GASKET,SW;KLINGER K14601041</t>
  </si>
  <si>
    <t>20.06 - ETA 01.10.25 PO 4500061061 KLINGER CPT</t>
  </si>
  <si>
    <t>GASKET:SWCI,400MM,CL300,SS316L/GR/316</t>
  </si>
  <si>
    <t>22.06 - ETA 15.10.25 PO 4500061089 KLINGER CPT</t>
  </si>
  <si>
    <t>10521047</t>
  </si>
  <si>
    <t>GASKET,SEAL;1160X1020X6MM,BLK,NBR,MA006</t>
  </si>
  <si>
    <t>25.06 - ETA 03.10.25 PO 4500061488 KLINGER CPT</t>
  </si>
  <si>
    <t>10539015</t>
  </si>
  <si>
    <t>WASHER:SEAL;DOWTY,0.25"BSPP,NTRL,316SS</t>
  </si>
  <si>
    <t>27.06 - ETA 25.07.25 PO 4500061635 TRISTAR CPT</t>
  </si>
  <si>
    <t>10586421</t>
  </si>
  <si>
    <t>BOLT:ASY,HEX;M20X80MM,GDE 8.8,HDG,N+2W,I</t>
  </si>
  <si>
    <t>10592125</t>
  </si>
  <si>
    <t>LUG;EMER ESCAPE HATCH,CS</t>
  </si>
  <si>
    <t>10.07 - ETA 25.07.25 PO 4500062735 LEGENEERING CPT</t>
  </si>
  <si>
    <t>10592126</t>
  </si>
  <si>
    <t>LUG;COT MN ENT HATCH,CS</t>
  </si>
  <si>
    <t>25.06 - ETA 13.10.25 PO 4500061692 KLINGER CPT</t>
  </si>
  <si>
    <t>10.07 - ETA 23.10.25 PO 4500062948 KLINGER CPT</t>
  </si>
  <si>
    <t>10542030</t>
  </si>
  <si>
    <t>GASKET;NBR,FF,500X365MM,KLINGER 1068601</t>
  </si>
  <si>
    <t>09.07 - Returned to Score RFT 65802</t>
  </si>
  <si>
    <t>10580895</t>
  </si>
  <si>
    <t>VALVE,BALL;DN250,CL300,RF,DSS,D3B1FC</t>
  </si>
  <si>
    <t>10595910</t>
  </si>
  <si>
    <t>VALVE,CHK;1",CL150,RF,CS,536721110015</t>
  </si>
  <si>
    <t>10227586</t>
  </si>
  <si>
    <t>VALVE BFLY:150MM,CL150,RF,AL,BZE,A1F4M</t>
  </si>
  <si>
    <t>10211842</t>
  </si>
  <si>
    <t>STUDBOLT,0.625" X 80MM,DSS,S31803</t>
  </si>
  <si>
    <t>22.06 - ETA 30.09.25 PO 4500061088 TRISTAR CPT</t>
  </si>
  <si>
    <t>09.07 - ETA 25.07.25 PO 4500061635 TRISTAR CPT</t>
  </si>
  <si>
    <t>10204125</t>
  </si>
  <si>
    <t>GASKET;500MM,CNAF,RF,KLINGER 864431181</t>
  </si>
  <si>
    <t>30.06 - ETA 30.09.25 PO 4500061061 KLINGER CPT</t>
  </si>
  <si>
    <t>10226060</t>
  </si>
  <si>
    <t>VALVE,CHK;25MM,CL150,RF,CS,C1C1</t>
  </si>
  <si>
    <t>70022762</t>
  </si>
  <si>
    <t>REPAIR Inspect Retest Valve MN 10227207</t>
  </si>
  <si>
    <t>70022786</t>
  </si>
  <si>
    <t>REPAIR Inspect Retest Valve MN 10589855</t>
  </si>
  <si>
    <t>70022785</t>
  </si>
  <si>
    <t>70022811</t>
  </si>
  <si>
    <t>REPAIR Inspect Retest Valve MN 10589857</t>
  </si>
  <si>
    <t>09.07 - ETA 01.10.25 PO 4500056052 SCORE CPT</t>
  </si>
  <si>
    <t>70022787</t>
  </si>
  <si>
    <t>70022788</t>
  </si>
  <si>
    <t>REPAIR Inspect Retest Valve MN 10589859</t>
  </si>
  <si>
    <t>25.06- Returned to Score Wangarra</t>
  </si>
  <si>
    <t>70022823</t>
  </si>
  <si>
    <t>70022824</t>
  </si>
  <si>
    <t>REPAIR Inspect Retest Valve MN 10589858</t>
  </si>
  <si>
    <t>70022794</t>
  </si>
  <si>
    <t>70022813</t>
  </si>
  <si>
    <t>REPAIR Inspect Retest Valve MN 10581067</t>
  </si>
  <si>
    <t>70022827</t>
  </si>
  <si>
    <t>REPAIR Inspect Retest Valve MN 10227187</t>
  </si>
  <si>
    <t>70022789</t>
  </si>
  <si>
    <t>REPAIR Inspect Retest Valve MN 10539580</t>
  </si>
  <si>
    <t>70022825</t>
  </si>
  <si>
    <t>70022826</t>
  </si>
  <si>
    <t>70022828</t>
  </si>
  <si>
    <t>REPAIR Inspect Retest Valve MN 10580213</t>
  </si>
  <si>
    <t>10400616</t>
  </si>
  <si>
    <t>GASKET:50MM,316GR,KLINGER K066103342</t>
  </si>
  <si>
    <t>01.07 - ETA 08.10.25 PO 4500061089 KLINGER CPT</t>
  </si>
  <si>
    <t>19.06 - ETA 29.07.25 PO 4500054099 PILS&amp;amp;CO FCA KOREA</t>
  </si>
  <si>
    <t>10058906</t>
  </si>
  <si>
    <t>BOLT STUD:0.875"X150MM,B7,CAD+XYLAN</t>
  </si>
  <si>
    <t>27.06 - ETA 01.10.25 PO 4500061088 TRISTAR CPT</t>
  </si>
  <si>
    <t>70022796</t>
  </si>
  <si>
    <t>REPAIR Inspect Retest Valve MN 10595910</t>
  </si>
  <si>
    <t>70022797</t>
  </si>
  <si>
    <t>09.07 - Returned to Score</t>
  </si>
  <si>
    <t>70022798</t>
  </si>
  <si>
    <t>70022799</t>
  </si>
  <si>
    <t>70022820</t>
  </si>
  <si>
    <t>70022821</t>
  </si>
  <si>
    <t>10058260</t>
  </si>
  <si>
    <t>STUDBOLT;1.125" X 170MM,A193 B8M CL2</t>
  </si>
  <si>
    <t>70022814</t>
  </si>
  <si>
    <t>REPAIR Inspect Retest Valve MN 10225310</t>
  </si>
  <si>
    <t>10468762</t>
  </si>
  <si>
    <t>VALVE,BALL;25MM,FLOWSV AKH325MM</t>
  </si>
  <si>
    <t>09.07 - Returned to Score, ETA 14.08.25 PO 4500063042 SCORE CPT</t>
  </si>
  <si>
    <t>10245434</t>
  </si>
  <si>
    <t>GASKET:CNAF,JIS10K,50MM,1.5MM,FF,C4430</t>
  </si>
  <si>
    <t>27.06 - ETA 30.09.25 PO 4500061061 KLINGER CPT</t>
  </si>
  <si>
    <t>10204359</t>
  </si>
  <si>
    <t>STUDBOLT;0.625" X 90MM,SDSS</t>
  </si>
  <si>
    <t>25.06 - ETA 01.10.25 PO 4500061378 TRISTAR CPT</t>
  </si>
  <si>
    <t>10058876</t>
  </si>
  <si>
    <t>STUDBOLT;0.625"X85MM,B7,CAD+XYLAN</t>
  </si>
  <si>
    <t>25.06 - ETA 17.10.25 PO 4500061088 TRISTAR CPT</t>
  </si>
  <si>
    <t>25.06 - ETA 09.10.25 PO 4500061088 TRISTAR CPT</t>
  </si>
  <si>
    <t>10058877</t>
  </si>
  <si>
    <t>BOLT STUD:0.625"X90MM,B7,CAD+XYLAN</t>
  </si>
  <si>
    <t>10204117</t>
  </si>
  <si>
    <t>GASKET,FLG;125MM,1.5MM THK,CNAF,CL150</t>
  </si>
  <si>
    <t>17.07 - ETA 15.10.25 PO 4500064291 KLINGER CPT</t>
  </si>
  <si>
    <t>10206300</t>
  </si>
  <si>
    <t>GASKET:CNAF,250MM,CL150,1.5MM,FF,C4430</t>
  </si>
  <si>
    <t>17.07 - ETA 16.10.25 PO 4500064291 KLINGER CPT</t>
  </si>
  <si>
    <t>10204123</t>
  </si>
  <si>
    <t>GASKET;400MM,CNAF,RF,KLINGER 864431161</t>
  </si>
  <si>
    <t>17.07 - ETA 07.10.25 PO 4500064291 KLINGER CPT</t>
  </si>
  <si>
    <t>10204124</t>
  </si>
  <si>
    <t>GASKET;450MM,CNAF,RF,KLINGER 864431171</t>
  </si>
  <si>
    <t>10060209</t>
  </si>
  <si>
    <t>GASKET:CNAF,200MM,CL150,1.5MM,RF,C4430</t>
  </si>
  <si>
    <t>10334479</t>
  </si>
  <si>
    <t>GASKET;250MM,273MM,RF,KLINGER 864431131</t>
  </si>
  <si>
    <t>17.07 - ETA 10.10.25 PO 4500064291 KLINGER CPT</t>
  </si>
  <si>
    <t>10060891</t>
  </si>
  <si>
    <t>GASKET:SWCI,300MM,CL150,316L/GR/316</t>
  </si>
  <si>
    <t>17.10 - ETA 14.10.25 PO 4500064291 KLINGER CPT</t>
  </si>
  <si>
    <t>17.07 - ETA 13.10.25 PO 4500061089 KLINGER CPT</t>
  </si>
  <si>
    <t>10345025</t>
  </si>
  <si>
    <t>GASKET;CNAF,JIS16K,50MM,1.5MM,RF,C4430</t>
  </si>
  <si>
    <t>10206303</t>
  </si>
  <si>
    <t>GASKET,CNAF,400MM,CL150,1.5MM,FF,C4430</t>
  </si>
  <si>
    <t>17.07 - ETA 02.10.25 PO 4500064291 KLINGER CPT</t>
  </si>
  <si>
    <t>17.07 - ETA 08.10.25 PO 4500064291 KLINGER CPT</t>
  </si>
  <si>
    <t>17.07 - ETA 05.09.25 PO 4500063724 TRISTAR CPT</t>
  </si>
  <si>
    <t>17.07 - ETA 01.10.25 PO 4500064291 KLINGER CPT</t>
  </si>
  <si>
    <t>10522657</t>
  </si>
  <si>
    <t>STUDBOLT;1.125" X 300MM,B7,ZN+XYLAN</t>
  </si>
  <si>
    <t>01.07 - ETA 23.07.25 PO 4500060978 TRISTAR CPT</t>
  </si>
  <si>
    <t>10059406</t>
  </si>
  <si>
    <t>WASHER,FLAT;RND,0.625",NORMAL,SS316</t>
  </si>
  <si>
    <t>17.07 - ETA 01.10.25 PO 4500064293 KONNECT CPT</t>
  </si>
  <si>
    <t>17.07 - SOH @ AB50</t>
  </si>
  <si>
    <t>30000078</t>
  </si>
  <si>
    <t>PUMP,SCREW,ALLWEILER SNG 210-46</t>
  </si>
  <si>
    <t>07.06 - ETA 28.06.25 PO 4500049457 DYNA PUMP EXW</t>
  </si>
  <si>
    <t>10612817</t>
  </si>
  <si>
    <t>Hydrocyclone Custom Trolley</t>
  </si>
  <si>
    <t>10584357</t>
  </si>
  <si>
    <t>STUDBOLT;BRG,APPLETON YMD10200</t>
  </si>
  <si>
    <t>17.07 - PR 2000373383/00010 *</t>
  </si>
  <si>
    <t>10584358</t>
  </si>
  <si>
    <t>STUDBOLT;BRG,APPLETON YMD10201</t>
  </si>
  <si>
    <t>17.07 - PR 2000376064/00010 *</t>
  </si>
  <si>
    <t>10584359</t>
  </si>
  <si>
    <t>NUT;HEX,1.5",APPLETON YMD10202</t>
  </si>
  <si>
    <t>17.07 - PR 2000376065/00010 *</t>
  </si>
  <si>
    <t>10433979</t>
  </si>
  <si>
    <t>RELAY,PROT;U/V,220/240V,ABB 1SDA038312R1</t>
  </si>
  <si>
    <t>01.07 - PR 2000361612/00010 *</t>
  </si>
  <si>
    <t>10058879</t>
  </si>
  <si>
    <t>BOLT STUD:0.625"X100MM,B7,CAD+XYLAN</t>
  </si>
  <si>
    <t>18.06 - PR 2000358669/00010</t>
  </si>
  <si>
    <t>10433202</t>
  </si>
  <si>
    <t>GASKET,SW;SUNTECH GK87080045</t>
  </si>
  <si>
    <t>22.06 - PR 2000356691/00010 *</t>
  </si>
  <si>
    <t>10433205</t>
  </si>
  <si>
    <t>GASKET,SW;SUNTECH GK87080045DUPLEXINNER</t>
  </si>
  <si>
    <t>22.06 - PR 2000356704/00010 *</t>
  </si>
  <si>
    <t>10204229</t>
  </si>
  <si>
    <t>INSLN SHT:SHT,5MX600MM,50MM,FIBREMESH</t>
  </si>
  <si>
    <t>27.06 - PR 2000358606/00010 *</t>
  </si>
  <si>
    <t>10258215</t>
  </si>
  <si>
    <t>INSLN:FIBERMESH;4MX1000MM,50MM</t>
  </si>
  <si>
    <t>22.06 - PR 2000356689/00010 *</t>
  </si>
  <si>
    <t>07.06 - PR 2000341643/00010</t>
  </si>
  <si>
    <t>30005493</t>
  </si>
  <si>
    <t>VALVE BALL:250MM,CL300,RF,DSS,D3B1FC,MI+</t>
  </si>
  <si>
    <t>09.07 - PR 2000362179/00010 *, 196 Days LT</t>
  </si>
  <si>
    <t>11417718</t>
  </si>
  <si>
    <t>VALVE BALL:200MM,CL900,RTJ,LTCS,L9B8C,M+</t>
  </si>
  <si>
    <t>09.07 - PR 1000039924/00001 *, 196 Days LT</t>
  </si>
  <si>
    <t>10223141</t>
  </si>
  <si>
    <t>BOLT STUD:0.875" X 140MM,SDSS</t>
  </si>
  <si>
    <t>17.07 - PR 2000375991/00010</t>
  </si>
  <si>
    <t>07.06 - PR 1000037922/00008 *</t>
  </si>
  <si>
    <t>10227580</t>
  </si>
  <si>
    <t>VALVE,B/FLY;500MM,CL150,RF,SDSS,X1F4M</t>
  </si>
  <si>
    <t>07.06 - PR 1000034710/00004 *</t>
  </si>
  <si>
    <t>10464964</t>
  </si>
  <si>
    <t>GASKET:RJ,OCT,20MM,CL1500,R14,A182,F51</t>
  </si>
  <si>
    <t>17.07 - PR 1000040581/00004 *</t>
  </si>
  <si>
    <t>10580128</t>
  </si>
  <si>
    <t>VALVE BALL:DN80,CL150,RF,LTCS,L1B1C</t>
  </si>
  <si>
    <t>07.06 - PR 1000036509/00001 *</t>
  </si>
  <si>
    <t>10245443</t>
  </si>
  <si>
    <t>GASKET:CNAF,JIS5K,150MM,3MM,FF,C4430</t>
  </si>
  <si>
    <t>27.06 - PR 2000358604/00010</t>
  </si>
  <si>
    <t>10245454</t>
  </si>
  <si>
    <t>GASKET:CNAF,JIS10K,150MM,3MM,FF,C4430</t>
  </si>
  <si>
    <t>08.06 - PR 1000013808/00005 *</t>
  </si>
  <si>
    <t>10446908</t>
  </si>
  <si>
    <t>BOLT U:CLP,BINDER 150010</t>
  </si>
  <si>
    <t>08.06 - PR 1000013808/00006 *</t>
  </si>
  <si>
    <t>70008838</t>
  </si>
  <si>
    <t>D-WEL24-078-01/EH6400DX0001.0001 Spool 1</t>
  </si>
  <si>
    <t>07.06 - PR 1000013808/00007 *</t>
  </si>
  <si>
    <t>17.07 - PR 2000376027/00010</t>
  </si>
  <si>
    <t>17.07 - PR 2000375950/00010</t>
  </si>
  <si>
    <t>10048582</t>
  </si>
  <si>
    <t>FLG:BLIND;50MM,CL150,RF,CS,A105</t>
  </si>
  <si>
    <t>17.07 - PR 2000376018/00010</t>
  </si>
  <si>
    <t>10206299</t>
  </si>
  <si>
    <t>GASKET,CNAF,200MM,CL150,1.5MM,FF,C4430</t>
  </si>
  <si>
    <t>17.07 - PR 2000375946/00010</t>
  </si>
  <si>
    <t>10058077</t>
  </si>
  <si>
    <t>BOLT ASY,HEX HD;WITH NUT,1.125"X100MM</t>
  </si>
  <si>
    <t>17.07 - PR 2000375981/00010</t>
  </si>
  <si>
    <t>10541360</t>
  </si>
  <si>
    <t>STUDBOLT;0.75"X340MM,CS,A194M,CAD+XYLAN</t>
  </si>
  <si>
    <t>17.07 - PR 2000376028/00010</t>
  </si>
  <si>
    <t>10541445</t>
  </si>
  <si>
    <t>STUDBOLT;0.875X380MM,B7,CAD+XYLAN</t>
  </si>
  <si>
    <t>17.07 - PR 2000376040/00010</t>
  </si>
  <si>
    <t>17.07 - PR 2000375980/00010</t>
  </si>
  <si>
    <t>17.07 - PR 2000375949/00010</t>
  </si>
  <si>
    <t>10208071</t>
  </si>
  <si>
    <t>BOLT STUD:0.875"X160MM,B7,CAD+XYLAN</t>
  </si>
  <si>
    <t>17.07 - PR 2000375960/00010</t>
  </si>
  <si>
    <t>17.07 - PR 2000375959/00010</t>
  </si>
  <si>
    <t>17.07 - PR 2000376026/00010</t>
  </si>
  <si>
    <t>10225330</t>
  </si>
  <si>
    <t>STUDBOLT;0.625" X 190MM,B7,ZN+XYLAN</t>
  </si>
  <si>
    <t>17.07 - PR 2000375967/00010</t>
  </si>
  <si>
    <t>17.07 - PR 2000374508/00010</t>
  </si>
  <si>
    <t>10058893</t>
  </si>
  <si>
    <t>BOLT STUD:0.750"X125MM,B7,CAD+XYLAN</t>
  </si>
  <si>
    <t>17.07 - PR 2000373382/00010</t>
  </si>
  <si>
    <t>10210030</t>
  </si>
  <si>
    <t>BOLT STUD:1.000" X 180MM,A193 B7</t>
  </si>
  <si>
    <t>17.07 - PR 2000375947/00010</t>
  </si>
  <si>
    <t>10204122</t>
  </si>
  <si>
    <t>GASKET,CNAF,350MM,CL150,1.5MM,C4430</t>
  </si>
  <si>
    <t>17.07 - PR 2000376030/00010</t>
  </si>
  <si>
    <t>10060331</t>
  </si>
  <si>
    <t>GASKET;CNAF,500MM,CL150,3MM,GWA F/WTR</t>
  </si>
  <si>
    <t>17.07 - PR 2000375988/00010</t>
  </si>
  <si>
    <t>10058921</t>
  </si>
  <si>
    <t>BOLT STUD:1.125"X190MM,B7,CAD+XYLAN</t>
  </si>
  <si>
    <t>17.07 - PR 2000376019/00010</t>
  </si>
  <si>
    <t>10205671</t>
  </si>
  <si>
    <t>GASKET:CNAF,250MM,CL150,3MM,COS,F/WTR</t>
  </si>
  <si>
    <t>17.07 - PR 2000376032/00010</t>
  </si>
  <si>
    <t>10058920</t>
  </si>
  <si>
    <t>STUDBOLT;1.125" X 180MM,B7,ZN+XYLAN</t>
  </si>
  <si>
    <t>17.07 - PR 2000375964/00010</t>
  </si>
  <si>
    <t>10058200</t>
  </si>
  <si>
    <t>STUDBOLT;0.625" X 95MM,A193 B8M CL2</t>
  </si>
  <si>
    <t>17.07 - PR 2000375958/00010</t>
  </si>
  <si>
    <t>10539417</t>
  </si>
  <si>
    <t>GASKET SET,FLG;INS,2",CL150,RF,3.2MM</t>
  </si>
  <si>
    <t>17.07 - PR 2000376047/00010</t>
  </si>
  <si>
    <t>17.07 - PR 2000375945/00010</t>
  </si>
  <si>
    <t>17.07 - PR 2000375987/00010</t>
  </si>
  <si>
    <t>17.07 - PR 2000376033/00010</t>
  </si>
  <si>
    <t>17.07  PR 2000376029/00010</t>
  </si>
  <si>
    <t>10447821</t>
  </si>
  <si>
    <t>VALVE,REL,BROADY 3511F-SN-001,1586KPAG</t>
  </si>
  <si>
    <t>10479110</t>
  </si>
  <si>
    <t>VALVE,REL,PRES-VAC,ISO-VAC,1KPAG</t>
  </si>
  <si>
    <t>25.06 - SOH @ AA03</t>
  </si>
  <si>
    <t>08.06 - SOH @ AB50</t>
  </si>
  <si>
    <t>GASKET:SWCI,50MM,CL300/600,316L/GR/316</t>
  </si>
  <si>
    <t>10060890</t>
  </si>
  <si>
    <t>GASKET:SWCI,250MM,CL150,316L/GR/316</t>
  </si>
  <si>
    <t>22.06 - SOH @ AB50</t>
  </si>
  <si>
    <t>GASKET:SWCI,150MM,CL150,316L/GR/316</t>
  </si>
  <si>
    <t>GASKET:SWCI,50MM,CL150,316L/GR/316</t>
  </si>
  <si>
    <t>25.06 - SOH @ AB50</t>
  </si>
  <si>
    <t>GASKET:SWCI,350MM,CL300,316L/GR/316</t>
  </si>
  <si>
    <t>10.07 - SOH @ AB50</t>
  </si>
  <si>
    <t>10245435</t>
  </si>
  <si>
    <t>GASKET,CNAF,JIS5K,700MM,3MM,FF,C4430</t>
  </si>
  <si>
    <t>10480795</t>
  </si>
  <si>
    <t>GASKET;FLAT,RECT,19MM THK,874 X 669,NBR</t>
  </si>
  <si>
    <t>07.06 - SOH @ AB50</t>
  </si>
  <si>
    <t>GASKET:SWCI,80MM,CL150,316L/GR/316</t>
  </si>
  <si>
    <t>01.07 - SOH @ AB50</t>
  </si>
  <si>
    <t>GASKET:SWCI,100MM,CL300,SS316L/GR/316</t>
  </si>
  <si>
    <t>GASKET:SWCI,150MM,CL300,316L/GR/316</t>
  </si>
  <si>
    <t>10060917</t>
  </si>
  <si>
    <t>GASKET:SWCI,25MM,CL300/600,316L/GR/316</t>
  </si>
  <si>
    <t>10245637</t>
  </si>
  <si>
    <t>GASKET;CNAF,JIS5K,25MM,1.5MM,RF,C4430</t>
  </si>
  <si>
    <t>10060903</t>
  </si>
  <si>
    <t>GASKET:SWCI,200MM,CL300,316L/GR/316</t>
  </si>
  <si>
    <t>10060518</t>
  </si>
  <si>
    <t>GASKET,RJ;OCT,R20,SI</t>
  </si>
  <si>
    <t>10527561</t>
  </si>
  <si>
    <t>O-RING;EPROCESS 210V90</t>
  </si>
  <si>
    <t>10058907</t>
  </si>
  <si>
    <t>BOLT STUD:0.875"X170MM,B7,CAD+XYLAN</t>
  </si>
  <si>
    <t>10060882</t>
  </si>
  <si>
    <t>GASKET:SWCI,20MM,CL150,316L/GR/316</t>
  </si>
  <si>
    <t>GASKET:SWCI,250MM,CL300,316L/GR/316</t>
  </si>
  <si>
    <t>10060208</t>
  </si>
  <si>
    <t>GASKET:150MM,CNAF,RF,KLINGER 864431111</t>
  </si>
  <si>
    <t>10060918</t>
  </si>
  <si>
    <t>GASKET;SWCI,40MM,CL300/600,316L/GR/316</t>
  </si>
  <si>
    <t>GASKET:SWCI,350MM,CL150,316L/GR/316</t>
  </si>
  <si>
    <t>10060884</t>
  </si>
  <si>
    <t>GASKET:SW;40MM,CL150,4.5MM,SS316L,GR</t>
  </si>
  <si>
    <t>GASKET:SWCI,300MM,CL300,316L/GR/316</t>
  </si>
  <si>
    <t>10060916</t>
  </si>
  <si>
    <t>GASKET;SWCI,20MM,CL300-600,316L,GR</t>
  </si>
  <si>
    <t>10058890</t>
  </si>
  <si>
    <t>BOLT STUD:0.750"X110MM,B7,CAD+XYLAN</t>
  </si>
  <si>
    <t>10205990</t>
  </si>
  <si>
    <t>GASKET:250MM,273MM,FF,KLINGER 864434131</t>
  </si>
  <si>
    <t>10205993</t>
  </si>
  <si>
    <t>GASKET;400MM,406MM,FF,KLINGER 864434161</t>
  </si>
  <si>
    <t>18.06 - SOH @ AB50</t>
  </si>
  <si>
    <t>10058880</t>
  </si>
  <si>
    <t>BOLT STUD:0.625"X110MM,B7,CAD+XYLAN</t>
  </si>
  <si>
    <t>GASKET:SWCI,100MM,CL150,316L/GR/316</t>
  </si>
  <si>
    <t>GASKET:SWCI,450MM,CL150,316L/GR/316</t>
  </si>
  <si>
    <t>10515993</t>
  </si>
  <si>
    <t>MAINTENANCE KIT;GRS,ABB 1SDA076082R1</t>
  </si>
  <si>
    <t>07.06 - SOH @ PDC</t>
  </si>
  <si>
    <t>10606214</t>
  </si>
  <si>
    <t>CONTACT,ELEC;SNAP,ABB GCE0905008P01+</t>
  </si>
  <si>
    <t>70002775</t>
  </si>
  <si>
    <t>7/8"-9UNC x 235mm ASTM A276 UNS S32760-S</t>
  </si>
  <si>
    <t>08.06 - SOH @ PDC</t>
  </si>
  <si>
    <t>70002776</t>
  </si>
  <si>
    <t>7/8"-9UNC x 165mm ASTM A276 UNS S32760-S</t>
  </si>
  <si>
    <t>11402882</t>
  </si>
  <si>
    <t>VALVE BLOCK AND BLEED:DBB;50MM,CL150,RF,</t>
  </si>
  <si>
    <t>10433196</t>
  </si>
  <si>
    <t>GASKET,SW;SS316,SUNTECH GK75671645</t>
  </si>
  <si>
    <t>18.06 - SOH @ PDC</t>
  </si>
  <si>
    <t>26.06 - SOH @ PDC</t>
  </si>
  <si>
    <t>10.07 - SOH @ PDC</t>
  </si>
  <si>
    <t>20.06 - SOH @ PDC</t>
  </si>
  <si>
    <t>10605105</t>
  </si>
  <si>
    <t>JOINT,CPLG;DRESSER,KWANG SAN KASE8601L</t>
  </si>
  <si>
    <t>10204801</t>
  </si>
  <si>
    <t>NUT,HEX,M20,ISO MTR,NYLOC,SS316</t>
  </si>
  <si>
    <t>10588195</t>
  </si>
  <si>
    <t>BOLT:ASY;HEX HD,M20X90MM,SS316,A4-80</t>
  </si>
  <si>
    <t>10592124</t>
  </si>
  <si>
    <t>LUG;WBT MN ENT HATCH,CS</t>
  </si>
  <si>
    <t>10609118</t>
  </si>
  <si>
    <t>SLEEVE,ISOL;BOLT,TOP HAT,M10,MINLON</t>
  </si>
  <si>
    <t>10204060</t>
  </si>
  <si>
    <t>STUDBOLT;0.625"X80MM,B7,CAD+XYLAN</t>
  </si>
  <si>
    <t>25.06 - SOH @ PDC</t>
  </si>
  <si>
    <t>10612818</t>
  </si>
  <si>
    <t>16mm Plate 1000mm x 1000mm AH32</t>
  </si>
  <si>
    <t>10612819</t>
  </si>
  <si>
    <t>16mm Plate 900mm x 800mm AH32</t>
  </si>
  <si>
    <t>10306067</t>
  </si>
  <si>
    <t>10570970</t>
  </si>
  <si>
    <t>WASHER,SEAL;DOWTY,0.375"BSPP,316SS/NTRL</t>
  </si>
  <si>
    <t>10524956</t>
  </si>
  <si>
    <t>STUDBOLT;1.250" X 390MM,B7,ZN+XYLAN</t>
  </si>
  <si>
    <t>10595258</t>
  </si>
  <si>
    <t>VALVE,ACTUATED;B/FLY,DN650,CL150,FF,CS</t>
  </si>
  <si>
    <t>10477179</t>
  </si>
  <si>
    <t>TUBE,SML;12MM OD,2MM WT,316SS</t>
  </si>
  <si>
    <t>10595336</t>
  </si>
  <si>
    <t>CONNECTOR;M,12MMX0.375",HOKE 12CM6316MA</t>
  </si>
  <si>
    <t>10563528</t>
  </si>
  <si>
    <t>CONNECTOR,MALE;COMP,12MMX1/4",BSPP</t>
  </si>
  <si>
    <t>10562218</t>
  </si>
  <si>
    <t>STUDBOLT;M20X85MM,B7,CAD+XYLAN</t>
  </si>
  <si>
    <t>10562219</t>
  </si>
  <si>
    <t>STUDBOLT;M20X95MM,B7,CAD+XYLAN</t>
  </si>
  <si>
    <t>10616670</t>
  </si>
  <si>
    <t>Square Hatch Repair Plate C/W holes</t>
  </si>
  <si>
    <t>01.07 - SOH @ PDC</t>
  </si>
  <si>
    <t>10616671</t>
  </si>
  <si>
    <t>Square Hatch Repair Plate, no holes</t>
  </si>
  <si>
    <t>10616672</t>
  </si>
  <si>
    <t>Square Hatch Repair Half Plate C/W holes</t>
  </si>
  <si>
    <t>10616673</t>
  </si>
  <si>
    <t>Square Hatch Repair Half Plate, no holes</t>
  </si>
  <si>
    <t>10616674</t>
  </si>
  <si>
    <t>Gasket to suit DWG item 1, 6mm Neoprene</t>
  </si>
  <si>
    <t>10586424</t>
  </si>
  <si>
    <t>BOLT ASY,HEX;M20X100MM,GDE 8.8,HDG,N+2W</t>
  </si>
  <si>
    <t>10586423</t>
  </si>
  <si>
    <t>BOLT ASY,HEX;M20X90MM,GDE 8.8,HDG,N+2W</t>
  </si>
  <si>
    <t>10520689</t>
  </si>
  <si>
    <t>GASKET,SEAL;40MM,40MM,1275MM,1195MM,NBR</t>
  </si>
  <si>
    <t>30.06 - SOH @ PDC</t>
  </si>
  <si>
    <t>10223075</t>
  </si>
  <si>
    <t>BOLT STUD:0.750"X120MM,SDSS</t>
  </si>
  <si>
    <t>10223115</t>
  </si>
  <si>
    <t>STUDBOLT;0.750" X 160MM,SDSS</t>
  </si>
  <si>
    <t>10472829</t>
  </si>
  <si>
    <t>STUDBOLT,ASY;0.750"X180MM,SDSS,UNC</t>
  </si>
  <si>
    <t>10048447</t>
  </si>
  <si>
    <t>FLANGE,BLIND;50MM,CL300,RF,CS A105N</t>
  </si>
  <si>
    <t>17.07 - SOH @ PDC</t>
  </si>
  <si>
    <t>10048494</t>
  </si>
  <si>
    <t>FLANGE,BLIND;200MM,CL300,RF,CS,A105N</t>
  </si>
  <si>
    <t>10048492</t>
  </si>
  <si>
    <t>FLANGE,BLIND;100MM,CL300,RF,CS,A105N</t>
  </si>
  <si>
    <t>10048493</t>
  </si>
  <si>
    <t>FLANGE,BLIND;150MM,CL300,RF,CS,A105N</t>
  </si>
  <si>
    <t>10048445</t>
  </si>
  <si>
    <t>FLANGE,BLIND;25MM,CL300,RF,CS A105N</t>
  </si>
  <si>
    <t>10245447</t>
  </si>
  <si>
    <t>GASKET:GASKET;CNAF,JIS10K,80MM,1.5MM,FF,</t>
  </si>
  <si>
    <t>70023086</t>
  </si>
  <si>
    <t>REPAIR - Fit Mil, Inspect,Test 10580895</t>
  </si>
  <si>
    <t>25.06 - 180170394/5300025293, to be returned to PDC</t>
  </si>
  <si>
    <t>70022793</t>
  </si>
  <si>
    <t>REPAIR Inspect retest Valve MN 10615701</t>
  </si>
  <si>
    <t>70023216</t>
  </si>
  <si>
    <t>REPAIR - Fit Mil, Inspect,Test 10227586</t>
  </si>
  <si>
    <t>25.06 - 180170395/5300016995, to be returned to PDC</t>
  </si>
  <si>
    <t>10058872</t>
  </si>
  <si>
    <t>STUDBOLT;0.500"X65MM,B7,CAD+XYLAN</t>
  </si>
  <si>
    <t>10060883</t>
  </si>
  <si>
    <t>GASKET:SW;25MM,CL150,4.5MM,SS316L,GR</t>
  </si>
  <si>
    <t>10432484</t>
  </si>
  <si>
    <t>O-RING SET;EPROCESS 223V90</t>
  </si>
  <si>
    <t>10229049</t>
  </si>
  <si>
    <t>VALVE,BALL;100MM,CL300,RF,SS,S3B1L</t>
  </si>
  <si>
    <t>10058904</t>
  </si>
  <si>
    <t>STUDBOLT;0.875"X140MM,B7,CAD+XYLAN</t>
  </si>
  <si>
    <t>10218642</t>
  </si>
  <si>
    <t>STUDBOLT;1.000"X170MM,L7,CAD+XYLAN</t>
  </si>
  <si>
    <t>10408493</t>
  </si>
  <si>
    <t>BOLT U:CLP,25MM,BINDER 150017</t>
  </si>
  <si>
    <t>10491498</t>
  </si>
  <si>
    <t>U-BOLT;CLP,40MM NB,BG151,CS,INS</t>
  </si>
  <si>
    <t>10403786</t>
  </si>
  <si>
    <t>U-BOLT;CLP,BINDER 150003</t>
  </si>
  <si>
    <t>10058889</t>
  </si>
  <si>
    <t>BOLT STUD:0.75"in,UNC,100mm,CS,CAD PLATE</t>
  </si>
  <si>
    <t>10245432</t>
  </si>
  <si>
    <t>GASKET:CNAF,JIS10K,125MM,1.5MM,FF,C4430</t>
  </si>
  <si>
    <t>10609044</t>
  </si>
  <si>
    <t>D-WEL20-527-01/EH2600DX0010.0001 Spool 1</t>
  </si>
  <si>
    <t>10608194</t>
  </si>
  <si>
    <t>D-WEL20-527-01/EH2600DX0010.0001 Spool 2</t>
  </si>
  <si>
    <t>10608196</t>
  </si>
  <si>
    <t>D-WEL20-527-02/EH2600DX0010.0002 Spool 1</t>
  </si>
  <si>
    <t>10608197</t>
  </si>
  <si>
    <t>D-WEL20-527-02/EH2600DX0010.0002 Spool 2</t>
  </si>
  <si>
    <t>10608200</t>
  </si>
  <si>
    <t>D-WEL20-527-03/EH2600DX0010.0003 Spool 1</t>
  </si>
  <si>
    <t>10608192</t>
  </si>
  <si>
    <t>1/2" FLAT WASHER, SDSS S32760</t>
  </si>
  <si>
    <t>10608193</t>
  </si>
  <si>
    <t>7/8" STUD BOLT, 115LG, C/W NUTS, S32760</t>
  </si>
  <si>
    <t>10608201</t>
  </si>
  <si>
    <t>FLANGE,WN,2",150#,RF,SCH80,A105N,Rebated</t>
  </si>
  <si>
    <t>10204354</t>
  </si>
  <si>
    <t>STUDBOLT;0.500" X 70MM,SDSS</t>
  </si>
  <si>
    <t>10422650</t>
  </si>
  <si>
    <t>BOLT U:CLP,INS,40MM,SS316,BINDER 150019</t>
  </si>
  <si>
    <t>10603826</t>
  </si>
  <si>
    <t>WASHER,FLAT RND;0.625",SDSS</t>
  </si>
  <si>
    <t>10603794</t>
  </si>
  <si>
    <t>WASHER,FLAT RND;0.875",SDSS</t>
  </si>
  <si>
    <t>10463972</t>
  </si>
  <si>
    <t>PIPE;METALIIC,CS,50MM,SCH80,BE,SMLS</t>
  </si>
  <si>
    <t>10048640</t>
  </si>
  <si>
    <t>FLANGE,SCRD,50MM,CL150,RF,CS,GALV,SCH 80</t>
  </si>
  <si>
    <t>10048468</t>
  </si>
  <si>
    <t>FLG:BLIND,50MM,CL150,RF,CS</t>
  </si>
  <si>
    <t>10586380</t>
  </si>
  <si>
    <t>BLT:ASSY,HEX,M16,55mm,GDE 8.8,HDG,N+2W</t>
  </si>
  <si>
    <t>10229881</t>
  </si>
  <si>
    <t>FLG:BLIND,40MM,CL150,RF,CS,A105N</t>
  </si>
  <si>
    <t>10469659</t>
  </si>
  <si>
    <t>VALVE ASY,B/FLY;650MM,ISORIA 10T516E2VC</t>
  </si>
  <si>
    <t xml:space="preserve">17.07 - SOH @ PDC </t>
  </si>
  <si>
    <t>10218587</t>
  </si>
  <si>
    <t>BOLT STUD:1.000" X 350MM,B7,ZN+XYLAN</t>
  </si>
  <si>
    <t>10523423</t>
  </si>
  <si>
    <t>STUDBOLT;0.750" X 360MM,CAD,B7,UNC</t>
  </si>
  <si>
    <t>10523424</t>
  </si>
  <si>
    <t>STUDBOLT;0.875" X 420MM,CAD,B7,UNC</t>
  </si>
  <si>
    <t>10471060</t>
  </si>
  <si>
    <t>STUDBOLT;0.875"X150MM,B7,ZN+XYLAN</t>
  </si>
  <si>
    <t>70022795</t>
  </si>
  <si>
    <t>REPAIR Inspect Retest Valve MN 10470683</t>
  </si>
  <si>
    <t>25.06 - Return STO 5400003166/84002889 to PDC on 11.06.25</t>
  </si>
  <si>
    <t>10606369</t>
  </si>
  <si>
    <t>RING,FLOAT;VOITH TBS511461200</t>
  </si>
  <si>
    <t>10579157</t>
  </si>
  <si>
    <t>GASKET SET;FISHER RGASKETX482</t>
  </si>
  <si>
    <t>07.06 - SOH @ AA03</t>
  </si>
  <si>
    <t>17.07 - SOH @ AA03, SCORE</t>
  </si>
  <si>
    <t>70010320</t>
  </si>
  <si>
    <t xml:space="preserve"> Radome Crate</t>
  </si>
  <si>
    <t>01.07 - RITM0803277180098214/5300013376 PO 4500023603</t>
  </si>
  <si>
    <t>70010322</t>
  </si>
  <si>
    <t>Radome Lift Base</t>
  </si>
  <si>
    <t>01.07 - RITM0803277 180098214/5300013376 PO 4500023603</t>
  </si>
  <si>
    <t>70010323</t>
  </si>
  <si>
    <t>Pole Splice Collar</t>
  </si>
  <si>
    <t>01.07 - RITM0803277180098214/5300013376, PO 4500023603</t>
  </si>
  <si>
    <t>70010324</t>
  </si>
  <si>
    <t>1.8t WLL Radome Lifting Tri-Frame</t>
  </si>
  <si>
    <t>10449081</t>
  </si>
  <si>
    <t>VALVE,DBB;GALPERTI 090504001P2</t>
  </si>
  <si>
    <t>10.07 - ETA 22.07.25 PO 4500005535 HYDRAULIC ENERGY CPT RITM0807260</t>
  </si>
  <si>
    <t>10449059</t>
  </si>
  <si>
    <t>VALVE,DBB;GALPERTI 090504000P1</t>
  </si>
  <si>
    <t>10204509</t>
  </si>
  <si>
    <t>BOLT STUD:0.500"X80MM,B7,CAD+XYLAN</t>
  </si>
  <si>
    <t>10470683</t>
  </si>
  <si>
    <t>VALVE,B/FLY;HVS 03SP480155</t>
  </si>
  <si>
    <t>10562667</t>
  </si>
  <si>
    <t>ROPE,WIRE;14MMX54M,B1570SZ</t>
  </si>
  <si>
    <t>End 1 - fused and tapered 
End 2 - MACHINE SWAGED FERRULE SECURED THIMBLE EYE</t>
  </si>
  <si>
    <t>10562669</t>
  </si>
  <si>
    <t>ROPE,WIRE;14MMX57M,B1570SZ</t>
  </si>
  <si>
    <t>End 1 fused and tapered 
End 2 MACHINE SWAGED FERRULE SECURED THIMBLE EYE</t>
  </si>
  <si>
    <t>10484829</t>
  </si>
  <si>
    <t>VALVE,REL;BROADY,3511JCB001A3,1034KPAG</t>
  </si>
  <si>
    <t>10225177</t>
  </si>
  <si>
    <t>STUDBOLT;0.500" X 110MM,A193 B8M CL2</t>
  </si>
  <si>
    <t>10427401</t>
  </si>
  <si>
    <t>BATTERY;SLA,75AH,12V,OPTIMA D31M</t>
  </si>
  <si>
    <t>10511644</t>
  </si>
  <si>
    <t>GASKET FLG:550MM,3MM,FF,CNAF,C4430</t>
  </si>
  <si>
    <t>70024562</t>
  </si>
  <si>
    <t>BOLT STUD:1.25"X330MM,B7,CAD+XYLAN</t>
  </si>
  <si>
    <t>70024563</t>
  </si>
  <si>
    <t>70024564</t>
  </si>
  <si>
    <t>BOLT STUD:1.125"X330MM,B7,CAD+XYLAN</t>
  </si>
  <si>
    <t>11416771</t>
  </si>
  <si>
    <t>GASKET:FF,550X1.5MMXC4430,KLINGER 174563</t>
  </si>
  <si>
    <t>GASKET:CNAF,50MM,CL150,TANG INTN,1.6MM</t>
  </si>
  <si>
    <t>19.06 - SOH @ AB50, FADG3188</t>
  </si>
  <si>
    <t>70003044</t>
  </si>
  <si>
    <t>D-WEL21-097-01/EH0000DX0035.0001 Spool 1</t>
  </si>
  <si>
    <t>10058909</t>
  </si>
  <si>
    <t>STUDBOLT;0.875"X210MM,B7,CAD+XYLAN</t>
  </si>
  <si>
    <t>10563491</t>
  </si>
  <si>
    <t>ACTUATOR,HYD;M12X0.25",AMRI HQ400</t>
  </si>
  <si>
    <t>02.07 - Located during stocktake HU 106000000000091</t>
  </si>
  <si>
    <t>02.07 - Located during stocktake HU 106000000000279</t>
  </si>
  <si>
    <t>10220349</t>
  </si>
  <si>
    <t>STUDBOLT;1.125" X 260MM,B7,ZN+XYLAN</t>
  </si>
  <si>
    <t>10215571</t>
  </si>
  <si>
    <t>FLANGE,BLIND;25MM,CL900/1500,RF,A350-LF</t>
  </si>
  <si>
    <t>10596940</t>
  </si>
  <si>
    <t>WIRE:LOOPING,160MM,316SS</t>
  </si>
  <si>
    <t>OK.</t>
  </si>
  <si>
    <t>10573178</t>
  </si>
  <si>
    <t>GASKET,SW;CRIR,100MM,CL300,KLINGER</t>
  </si>
  <si>
    <t>10206314</t>
  </si>
  <si>
    <t>BOLT STUD:0.625"X140MM,B7,CAD+XYLAN</t>
  </si>
  <si>
    <t>Offshore</t>
  </si>
  <si>
    <t>10218578</t>
  </si>
  <si>
    <t>BOLT STUD:0.750"X210MM,B7,CAD+XYLAN</t>
  </si>
  <si>
    <t>10226473</t>
  </si>
  <si>
    <t>VALVE,BALL;50MM,CL150,RF,SS,S1B1FL</t>
  </si>
  <si>
    <t>19.06 - Located during stocktake, Work-packed @ AB50, L-ALLYFLR-02</t>
  </si>
  <si>
    <t>10220795</t>
  </si>
  <si>
    <t>BOLT STUD:0.875" X 160MM,SDSS</t>
  </si>
  <si>
    <t>01.07 - Workpacked @ AB50 HU 101000000044192</t>
  </si>
  <si>
    <t>70022832</t>
  </si>
  <si>
    <t>REPAIR Inspect Retest Valve MN 10449549</t>
  </si>
  <si>
    <t>19.06 - Located during stocktake, Work-packed @ AB50, L-ORCH-LER</t>
  </si>
  <si>
    <t>70022683</t>
  </si>
  <si>
    <t>REPAIR Inspect Retest Valve MN 10226473</t>
  </si>
  <si>
    <t>70022815</t>
  </si>
  <si>
    <t>REPAIR Inspect Retest Valve MN 10465379</t>
  </si>
  <si>
    <t>15.06 - Work-packed in FADG3188, confirmed in stocktake</t>
  </si>
  <si>
    <t>10058217</t>
  </si>
  <si>
    <t>STUDBOLT;0.750" X 125MM,A193 B8M CL2</t>
  </si>
  <si>
    <t>10608171</t>
  </si>
  <si>
    <t>EH2600DX0055.0001 SPOOL 01</t>
  </si>
  <si>
    <t>10608172</t>
  </si>
  <si>
    <t>EH2600DX0055.0001 SPOOL 02</t>
  </si>
  <si>
    <t>10608173</t>
  </si>
  <si>
    <t>EH2600DX0055.0001 SPOOL 03</t>
  </si>
  <si>
    <t>10608174</t>
  </si>
  <si>
    <t>EH2600DX0055.0002 SPOOL 01 C/W SHOE</t>
  </si>
  <si>
    <t>10608175</t>
  </si>
  <si>
    <t>EH2600DX0055.0002 SPOOL 02</t>
  </si>
  <si>
    <t>10608176</t>
  </si>
  <si>
    <t>EH2600DX0055.0003 AXIAL LINE STOP</t>
  </si>
  <si>
    <t>02.07 - Located during stocktake HU 101000000132190</t>
  </si>
  <si>
    <t>10062912</t>
  </si>
  <si>
    <t>SEALANT:SILASTIC,RTV-106,PASTE,RED,300mL</t>
  </si>
  <si>
    <t>10445904</t>
  </si>
  <si>
    <t>COUPLING,DRIVE,KTR ROTEX KTR38</t>
  </si>
  <si>
    <t>70011883</t>
  </si>
  <si>
    <t>3/8"-24UNF x 30mm ASTM A 193-B7 Hvy Hex</t>
  </si>
  <si>
    <t>10453091</t>
  </si>
  <si>
    <t>GASKET,RTJ;OCT,S31803,R24,DSS</t>
  </si>
  <si>
    <t>70002766</t>
  </si>
  <si>
    <t>5/8"-11UNC x 140mm ASTM A276 UNS S32760-</t>
  </si>
  <si>
    <t>70002767</t>
  </si>
  <si>
    <t>5/8"-11UNC x 100mm ASTM A276 UNS S32760-</t>
  </si>
  <si>
    <t>70008492</t>
  </si>
  <si>
    <t>D-WEL23-444-01/EH0957DX0035.0001 Spool 1</t>
  </si>
  <si>
    <t>70008493</t>
  </si>
  <si>
    <t>DWG ITEM 9 - Shim Pack</t>
  </si>
  <si>
    <t>10309612</t>
  </si>
  <si>
    <t>STUDBOLT;0.875"X115MM,B7,CAD+XYLAN</t>
  </si>
  <si>
    <t>70001538</t>
  </si>
  <si>
    <t>ITEM 1 - SQUARE HATCH FLANGE REPAIR PLAT</t>
  </si>
  <si>
    <t>ETA - 15 March - Procurement.</t>
  </si>
  <si>
    <t>70001803</t>
  </si>
  <si>
    <t>ITEM 2 - SQUARE HATCH REPAIR HALF PL</t>
  </si>
  <si>
    <t>70001804</t>
  </si>
  <si>
    <t>ITEM 3 - M20x100 GR8.8 HDG HEX HEAD BOLT</t>
  </si>
  <si>
    <t>70001805</t>
  </si>
  <si>
    <t>ITEM 4 - M20x90 GR8.8 HDG HEX HEAD BOLT</t>
  </si>
  <si>
    <t>70001821</t>
  </si>
  <si>
    <t>GASKET RUBBER NBR 6.0MM THICK TYPE FULL</t>
  </si>
  <si>
    <t>70015023</t>
  </si>
  <si>
    <t>Expansion Joint A240-316/316L/SS275 1200</t>
  </si>
  <si>
    <t>70015032</t>
  </si>
  <si>
    <t>Graflex Sheet Gasket K/#220TM</t>
  </si>
  <si>
    <t>70010394</t>
  </si>
  <si>
    <t>3/8"-UNF x 1-1/2" HT L9 Hex Head Bolt -</t>
  </si>
  <si>
    <t>10262880</t>
  </si>
  <si>
    <t>FLG:316L SS</t>
  </si>
  <si>
    <t>10204510</t>
  </si>
  <si>
    <t>STUDBOLT;0.625" X 75MM,A193 B8M CL2</t>
  </si>
  <si>
    <t>ETA in Fremantle 21/03/2025</t>
  </si>
  <si>
    <t>70010726</t>
  </si>
  <si>
    <t>D-WEL24-079-01/EH4530DX0008.0001 Spool 1</t>
  </si>
  <si>
    <t>25.06 - 180175694 PO 4500051003</t>
  </si>
  <si>
    <t>70010727</t>
  </si>
  <si>
    <t>D-WEL24-079-01/EH4530DX0008.0001 Spool 2</t>
  </si>
  <si>
    <t>70010728</t>
  </si>
  <si>
    <t>D-WEL24-079-01/EH4530DX0008.0001 Spool 3</t>
  </si>
  <si>
    <t>70010729</t>
  </si>
  <si>
    <t>D-WEL24-079-02/EH4530DX0009.0001 Spool 1</t>
  </si>
  <si>
    <t>70010770</t>
  </si>
  <si>
    <t>D-WEL24-079-02/EH4530DX0009.0001 Spool 2</t>
  </si>
  <si>
    <t>70010771</t>
  </si>
  <si>
    <t>D-WEL24-079-02/EH4530DX0009.0001 Spool 3</t>
  </si>
  <si>
    <t>70010772</t>
  </si>
  <si>
    <t>U-BOLT;5",SS316,DEEPWATER UBT0509</t>
  </si>
  <si>
    <t>70010773</t>
  </si>
  <si>
    <t>Insulation Pad - 215x55x3THK, PTFE</t>
  </si>
  <si>
    <t>70010774</t>
  </si>
  <si>
    <t>1/2" Isolation Sleeve, Mylar</t>
  </si>
  <si>
    <t>70010775</t>
  </si>
  <si>
    <t>1/2" washer, flat, G10 OR G11</t>
  </si>
  <si>
    <t>AB50</t>
  </si>
  <si>
    <t>0000215639</t>
  </si>
  <si>
    <t>0000216775</t>
  </si>
  <si>
    <t>0000217256</t>
  </si>
  <si>
    <t>0000138437</t>
  </si>
  <si>
    <t>0000132815</t>
  </si>
  <si>
    <t>0000136296</t>
  </si>
  <si>
    <t>0000139524</t>
  </si>
  <si>
    <t>0000137292</t>
  </si>
  <si>
    <t>0000131101</t>
  </si>
  <si>
    <t>0000135870</t>
  </si>
  <si>
    <t>0000131530</t>
  </si>
  <si>
    <t>0000131846</t>
  </si>
  <si>
    <t>0000131848</t>
  </si>
  <si>
    <t>0000134692</t>
  </si>
  <si>
    <t>0000135551</t>
  </si>
  <si>
    <t>0000135871</t>
  </si>
  <si>
    <t>0000138464</t>
  </si>
  <si>
    <t>0000137301</t>
  </si>
  <si>
    <t>0000136864</t>
  </si>
  <si>
    <t>0000139874</t>
  </si>
  <si>
    <t>0000141464</t>
  </si>
  <si>
    <t>0000247873</t>
  </si>
  <si>
    <t>0000247600</t>
  </si>
  <si>
    <t>0000136066</t>
  </si>
  <si>
    <t>0000138432</t>
  </si>
  <si>
    <t>0000278177</t>
  </si>
  <si>
    <t>0000282146</t>
  </si>
  <si>
    <t>0000289226</t>
  </si>
  <si>
    <t>0000289228</t>
  </si>
  <si>
    <t>0000140028</t>
  </si>
  <si>
    <t>0000311701</t>
  </si>
  <si>
    <t>0000133109</t>
  </si>
  <si>
    <t>0000141762</t>
  </si>
  <si>
    <t>0000138650</t>
  </si>
  <si>
    <t>0000141213</t>
  </si>
  <si>
    <t>0000131102</t>
  </si>
  <si>
    <t>0000131847</t>
  </si>
  <si>
    <t>0000134422</t>
  </si>
  <si>
    <t>0000247875</t>
  </si>
  <si>
    <t>0000298430</t>
  </si>
  <si>
    <t>0000135619</t>
  </si>
  <si>
    <t>0000142497</t>
  </si>
  <si>
    <t>0000239167</t>
  </si>
  <si>
    <t>0000281708</t>
  </si>
  <si>
    <t>0000286967</t>
  </si>
  <si>
    <t>0000289229</t>
  </si>
  <si>
    <t>0000289230</t>
  </si>
  <si>
    <t>0000289231</t>
  </si>
  <si>
    <t>0000248502</t>
  </si>
  <si>
    <t>0000140191</t>
  </si>
  <si>
    <t>0000227717</t>
  </si>
  <si>
    <t>0000298428</t>
  </si>
  <si>
    <t>0000250674</t>
  </si>
  <si>
    <t>0000266502</t>
  </si>
  <si>
    <t>0000129468</t>
  </si>
  <si>
    <t>0000234325</t>
  </si>
  <si>
    <t>0000129469</t>
  </si>
  <si>
    <t>0000125759</t>
  </si>
  <si>
    <t>0000298421</t>
  </si>
  <si>
    <t>0000137169</t>
  </si>
  <si>
    <t>0000298426</t>
  </si>
  <si>
    <t>0000247598</t>
  </si>
  <si>
    <t>0000247863</t>
  </si>
  <si>
    <t>0000298394</t>
  </si>
  <si>
    <t>0000298399</t>
  </si>
  <si>
    <t>0000142959</t>
  </si>
  <si>
    <t>0000135872</t>
  </si>
  <si>
    <t>0000142071</t>
  </si>
  <si>
    <t>0000140428</t>
  </si>
  <si>
    <t>0000140429</t>
  </si>
  <si>
    <t>0000140431</t>
  </si>
  <si>
    <t>0000140432</t>
  </si>
  <si>
    <t>0000246897</t>
  </si>
  <si>
    <t>0000131526</t>
  </si>
  <si>
    <t>0000131527</t>
  </si>
  <si>
    <t>0000131528</t>
  </si>
  <si>
    <t>0000131529</t>
  </si>
  <si>
    <t>0000282860</t>
  </si>
  <si>
    <t>0000140430</t>
  </si>
  <si>
    <t>0000140842</t>
  </si>
  <si>
    <t>0000227905</t>
  </si>
  <si>
    <t>0000226679</t>
  </si>
  <si>
    <t>0000298423</t>
  </si>
  <si>
    <t>0000298396</t>
  </si>
  <si>
    <t>0000137870</t>
  </si>
  <si>
    <t>0000298425</t>
  </si>
  <si>
    <t>0000142075</t>
  </si>
  <si>
    <t>0000135724</t>
  </si>
  <si>
    <t>0000139703</t>
  </si>
  <si>
    <t>0000222137</t>
  </si>
  <si>
    <t>0000142070</t>
  </si>
  <si>
    <t>0000289227</t>
  </si>
  <si>
    <t>0000131749</t>
  </si>
  <si>
    <t>0000229097</t>
  </si>
  <si>
    <t>0000281714</t>
  </si>
  <si>
    <t>0000281715</t>
  </si>
  <si>
    <t>0000281632</t>
  </si>
  <si>
    <t>0000219430</t>
  </si>
  <si>
    <t>0000228556</t>
  </si>
  <si>
    <t>0000217107</t>
  </si>
  <si>
    <t>0000131849</t>
  </si>
  <si>
    <t>0000131850</t>
  </si>
  <si>
    <t>0000142596</t>
  </si>
  <si>
    <t>0000084798</t>
  </si>
  <si>
    <t>0000137608</t>
  </si>
  <si>
    <t>0000132150</t>
  </si>
  <si>
    <t>0000135869</t>
  </si>
  <si>
    <t>0000137293</t>
  </si>
  <si>
    <t>0000298398</t>
  </si>
  <si>
    <t>0000247862</t>
  </si>
  <si>
    <t>0000135518</t>
  </si>
  <si>
    <t>0000135519</t>
  </si>
  <si>
    <t>0000135582</t>
  </si>
  <si>
    <t>0000135583</t>
  </si>
  <si>
    <t>0000135584</t>
  </si>
  <si>
    <t>0000135585</t>
  </si>
  <si>
    <t>0000135586</t>
  </si>
  <si>
    <t>0000135588</t>
  </si>
  <si>
    <t>0000135589</t>
  </si>
  <si>
    <t>0000135590</t>
  </si>
  <si>
    <t>0000135591</t>
  </si>
  <si>
    <t>0000135592</t>
  </si>
  <si>
    <t>0000256404</t>
  </si>
  <si>
    <t>0000256405</t>
  </si>
  <si>
    <t>0000256406</t>
  </si>
  <si>
    <t>0000256407</t>
  </si>
  <si>
    <t>0000219429</t>
  </si>
  <si>
    <t>0000137087</t>
  </si>
  <si>
    <t>0000140106</t>
  </si>
  <si>
    <t>0000138649</t>
  </si>
  <si>
    <t>0000141922</t>
  </si>
  <si>
    <t>0000138433</t>
  </si>
  <si>
    <t>0000141212</t>
  </si>
  <si>
    <t>0000138942</t>
  </si>
  <si>
    <t>0000137723</t>
  </si>
  <si>
    <t>0000235114</t>
  </si>
  <si>
    <t>0000142058</t>
  </si>
  <si>
    <t>0000299331</t>
  </si>
  <si>
    <t>0000252098</t>
  </si>
  <si>
    <t>0000084755</t>
  </si>
  <si>
    <t>0000239502</t>
  </si>
  <si>
    <t>0000281718</t>
  </si>
  <si>
    <t>0000281719</t>
  </si>
  <si>
    <t>0000281621</t>
  </si>
  <si>
    <t>0000281625</t>
  </si>
  <si>
    <t>0000132377</t>
  </si>
  <si>
    <t>0000132153</t>
  </si>
  <si>
    <t>0000142072</t>
  </si>
  <si>
    <t>0000133604</t>
  </si>
  <si>
    <t>0000247871</t>
  </si>
  <si>
    <t>0000271019</t>
  </si>
  <si>
    <t>0000271018</t>
  </si>
  <si>
    <t>0000246614</t>
  </si>
  <si>
    <t>0000295352</t>
  </si>
  <si>
    <t>CAN</t>
  </si>
  <si>
    <t>SET</t>
  </si>
  <si>
    <t>Radome Crate</t>
  </si>
  <si>
    <t>Sum of Unrestricted</t>
  </si>
  <si>
    <t>Sum of Transit and Transfer</t>
  </si>
  <si>
    <t>Sum of Stock in Transit</t>
  </si>
  <si>
    <t>Sum of Value in Stock Tfr</t>
  </si>
  <si>
    <t>Sum of Value Unrestricted</t>
  </si>
  <si>
    <t>Sum of Value in Transit</t>
  </si>
  <si>
    <t>561</t>
  </si>
  <si>
    <t>4900003860</t>
  </si>
  <si>
    <t>46</t>
  </si>
  <si>
    <t>48</t>
  </si>
  <si>
    <t>50</t>
  </si>
  <si>
    <t>4900003861</t>
  </si>
  <si>
    <t>4900003952</t>
  </si>
  <si>
    <t>4900003881</t>
  </si>
  <si>
    <t>33</t>
  </si>
  <si>
    <t>4900003882</t>
  </si>
  <si>
    <t>4900003926</t>
  </si>
  <si>
    <t>25</t>
  </si>
  <si>
    <t>28</t>
  </si>
  <si>
    <t>29</t>
  </si>
  <si>
    <t>4900003076</t>
  </si>
  <si>
    <t>CUTOVER_S4</t>
  </si>
  <si>
    <t>4900003905</t>
  </si>
  <si>
    <t>36</t>
  </si>
  <si>
    <t>4900003906</t>
  </si>
  <si>
    <t>4900003842</t>
  </si>
  <si>
    <t>45</t>
  </si>
  <si>
    <t>4900003862</t>
  </si>
  <si>
    <t>43</t>
  </si>
  <si>
    <t>4900003962</t>
  </si>
  <si>
    <t>4900003932</t>
  </si>
  <si>
    <t>4900003910</t>
  </si>
  <si>
    <t>4900003863</t>
  </si>
  <si>
    <t>4900003908</t>
  </si>
  <si>
    <t>4900003912</t>
  </si>
  <si>
    <t>4900003887</t>
  </si>
  <si>
    <t>4900003897</t>
  </si>
  <si>
    <t>35</t>
  </si>
  <si>
    <t>4900003957</t>
  </si>
  <si>
    <t>40</t>
  </si>
  <si>
    <t>4900003975</t>
  </si>
  <si>
    <t>4900003924</t>
  </si>
  <si>
    <t>4900003904</t>
  </si>
  <si>
    <t>4900003876</t>
  </si>
  <si>
    <t>4900003946</t>
  </si>
  <si>
    <t>42</t>
  </si>
  <si>
    <t>4900003923</t>
  </si>
  <si>
    <t>101</t>
  </si>
  <si>
    <t>5000004700</t>
  </si>
  <si>
    <t>100040707</t>
  </si>
  <si>
    <t>W451781527</t>
  </si>
  <si>
    <t>100040706</t>
  </si>
  <si>
    <t>221</t>
  </si>
  <si>
    <t>4900029177</t>
  </si>
  <si>
    <t>4900029674</t>
  </si>
  <si>
    <t>641</t>
  </si>
  <si>
    <t>4900030976</t>
  </si>
  <si>
    <t>5300003931</t>
  </si>
  <si>
    <t>4900031312</t>
  </si>
  <si>
    <t>4900031949</t>
  </si>
  <si>
    <t>4900032116</t>
  </si>
  <si>
    <t>5300001081</t>
  </si>
  <si>
    <t>4900032128</t>
  </si>
  <si>
    <t>5200000648</t>
  </si>
  <si>
    <t>4900032774</t>
  </si>
  <si>
    <t>5300001348</t>
  </si>
  <si>
    <t>4900033047</t>
  </si>
  <si>
    <t>4900033638</t>
  </si>
  <si>
    <t>5300005344</t>
  </si>
  <si>
    <t>4900033561</t>
  </si>
  <si>
    <t>5300002165</t>
  </si>
  <si>
    <t>5000028876</t>
  </si>
  <si>
    <t>5000028901</t>
  </si>
  <si>
    <t>222</t>
  </si>
  <si>
    <t>4900034322</t>
  </si>
  <si>
    <t>5000029330</t>
  </si>
  <si>
    <t>4900034787</t>
  </si>
  <si>
    <t>5300000018</t>
  </si>
  <si>
    <t>4900035071</t>
  </si>
  <si>
    <t>4900035133</t>
  </si>
  <si>
    <t>4900035430</t>
  </si>
  <si>
    <t>5300004740</t>
  </si>
  <si>
    <t>4900035405</t>
  </si>
  <si>
    <t>5300001629</t>
  </si>
  <si>
    <t>5000033464</t>
  </si>
  <si>
    <t>411</t>
  </si>
  <si>
    <t>4900036061</t>
  </si>
  <si>
    <t>4900036853</t>
  </si>
  <si>
    <t>5300000662</t>
  </si>
  <si>
    <t>4900036830</t>
  </si>
  <si>
    <t>5300000658</t>
  </si>
  <si>
    <t>4900036824</t>
  </si>
  <si>
    <t>5300006987</t>
  </si>
  <si>
    <t>4900036944</t>
  </si>
  <si>
    <t>100037004</t>
  </si>
  <si>
    <t>135456</t>
  </si>
  <si>
    <t>4900038331</t>
  </si>
  <si>
    <t>5300006990</t>
  </si>
  <si>
    <t>4900038249</t>
  </si>
  <si>
    <t>5200003971</t>
  </si>
  <si>
    <t>4900038321</t>
  </si>
  <si>
    <t>5200003970</t>
  </si>
  <si>
    <t>4900038345</t>
  </si>
  <si>
    <t>4900038299</t>
  </si>
  <si>
    <t>4900038773</t>
  </si>
  <si>
    <t>5000041176</t>
  </si>
  <si>
    <t>5000041166</t>
  </si>
  <si>
    <t>4900039049</t>
  </si>
  <si>
    <t>4900039103</t>
  </si>
  <si>
    <t>4900038844</t>
  </si>
  <si>
    <t>0000001207</t>
  </si>
  <si>
    <t>5000041983</t>
  </si>
  <si>
    <t>4900038842</t>
  </si>
  <si>
    <t>5000041965</t>
  </si>
  <si>
    <t>4900039778</t>
  </si>
  <si>
    <t>4900039849</t>
  </si>
  <si>
    <t>5000044854</t>
  </si>
  <si>
    <t>4900040538</t>
  </si>
  <si>
    <t>5200004544</t>
  </si>
  <si>
    <t>4900040499</t>
  </si>
  <si>
    <t>5200005019</t>
  </si>
  <si>
    <t>4900040543</t>
  </si>
  <si>
    <t>4900040528</t>
  </si>
  <si>
    <t>5000046679</t>
  </si>
  <si>
    <t>5000046733</t>
  </si>
  <si>
    <t>4900040951</t>
  </si>
  <si>
    <t>5000046763</t>
  </si>
  <si>
    <t>4900041019</t>
  </si>
  <si>
    <t>4900040993</t>
  </si>
  <si>
    <t>4900041381</t>
  </si>
  <si>
    <t>5300002106</t>
  </si>
  <si>
    <t>4900041345</t>
  </si>
  <si>
    <t>4900041344</t>
  </si>
  <si>
    <t>5300004727</t>
  </si>
  <si>
    <t>4900042128</t>
  </si>
  <si>
    <t>5200005017</t>
  </si>
  <si>
    <t>4900042805</t>
  </si>
  <si>
    <t>100072246</t>
  </si>
  <si>
    <t>216830</t>
  </si>
  <si>
    <t>4900042813</t>
  </si>
  <si>
    <t>4900042789</t>
  </si>
  <si>
    <t>4900042879</t>
  </si>
  <si>
    <t>5200004551</t>
  </si>
  <si>
    <t>4900042914</t>
  </si>
  <si>
    <t>5000053729</t>
  </si>
  <si>
    <t>5000053771</t>
  </si>
  <si>
    <t>5000053727</t>
  </si>
  <si>
    <t>5000053725</t>
  </si>
  <si>
    <t>5000054479</t>
  </si>
  <si>
    <t>4900043911</t>
  </si>
  <si>
    <t>5000054487</t>
  </si>
  <si>
    <t>5000054759</t>
  </si>
  <si>
    <t>4900043917</t>
  </si>
  <si>
    <t>200083360</t>
  </si>
  <si>
    <t>120647</t>
  </si>
  <si>
    <t>5000055335</t>
  </si>
  <si>
    <t>5200006224</t>
  </si>
  <si>
    <t>4900044200</t>
  </si>
  <si>
    <t>4900044636</t>
  </si>
  <si>
    <t>5200005018</t>
  </si>
  <si>
    <t>4900044651</t>
  </si>
  <si>
    <t>5200004415</t>
  </si>
  <si>
    <t>4900044361</t>
  </si>
  <si>
    <t>4900044624</t>
  </si>
  <si>
    <t>5200004552</t>
  </si>
  <si>
    <t>4900044661</t>
  </si>
  <si>
    <t>4900044644</t>
  </si>
  <si>
    <t>5200005926</t>
  </si>
  <si>
    <t>4900045079</t>
  </si>
  <si>
    <t>4900045090</t>
  </si>
  <si>
    <t>4900044889</t>
  </si>
  <si>
    <t>5300001748</t>
  </si>
  <si>
    <t>4900044888</t>
  </si>
  <si>
    <t>5300000548</t>
  </si>
  <si>
    <t>4900044917</t>
  </si>
  <si>
    <t>5300002114</t>
  </si>
  <si>
    <t>4900044839</t>
  </si>
  <si>
    <t>5300001374</t>
  </si>
  <si>
    <t>4900044902</t>
  </si>
  <si>
    <t>5000059553</t>
  </si>
  <si>
    <t>5000059539</t>
  </si>
  <si>
    <t>5000059518</t>
  </si>
  <si>
    <t>4900047049</t>
  </si>
  <si>
    <t>5200006210</t>
  </si>
  <si>
    <t>4900047092</t>
  </si>
  <si>
    <t>4900047001</t>
  </si>
  <si>
    <t>4900047013</t>
  </si>
  <si>
    <t>4900047106</t>
  </si>
  <si>
    <t>4900047057</t>
  </si>
  <si>
    <t>4900047206</t>
  </si>
  <si>
    <t>4900047821</t>
  </si>
  <si>
    <t>100034864</t>
  </si>
  <si>
    <t>133316</t>
  </si>
  <si>
    <t>4900047789</t>
  </si>
  <si>
    <t>4900049750</t>
  </si>
  <si>
    <t>100033093</t>
  </si>
  <si>
    <t>131577</t>
  </si>
  <si>
    <t>4900049640</t>
  </si>
  <si>
    <t>5000066820</t>
  </si>
  <si>
    <t>5000066758</t>
  </si>
  <si>
    <t>5000066768</t>
  </si>
  <si>
    <t>5000066834</t>
  </si>
  <si>
    <t>5000066764</t>
  </si>
  <si>
    <t>5000067971</t>
  </si>
  <si>
    <t>5000067908</t>
  </si>
  <si>
    <t>5000067956</t>
  </si>
  <si>
    <t>5000067929</t>
  </si>
  <si>
    <t>5000067962</t>
  </si>
  <si>
    <t>5000067955</t>
  </si>
  <si>
    <t>5000067888</t>
  </si>
  <si>
    <t>5000067913</t>
  </si>
  <si>
    <t>5000067893</t>
  </si>
  <si>
    <t>5000067894</t>
  </si>
  <si>
    <t>5000067901</t>
  </si>
  <si>
    <t>5000067948</t>
  </si>
  <si>
    <t>5000068934</t>
  </si>
  <si>
    <t>5000068955</t>
  </si>
  <si>
    <t>4900051353</t>
  </si>
  <si>
    <t>4900051324</t>
  </si>
  <si>
    <t>4900051258</t>
  </si>
  <si>
    <t>4900051456</t>
  </si>
  <si>
    <t>4900051423</t>
  </si>
  <si>
    <t>4900052072</t>
  </si>
  <si>
    <t>4900052172</t>
  </si>
  <si>
    <t>4900052187</t>
  </si>
  <si>
    <t>4900052167</t>
  </si>
  <si>
    <t>4900052171</t>
  </si>
  <si>
    <t>4900052186</t>
  </si>
  <si>
    <t>4900052569</t>
  </si>
  <si>
    <t>52</t>
  </si>
  <si>
    <t>51</t>
  </si>
  <si>
    <t>4900053058</t>
  </si>
  <si>
    <t>4900053287</t>
  </si>
  <si>
    <t>4900053056</t>
  </si>
  <si>
    <t>5200005016</t>
  </si>
  <si>
    <t>4900052869</t>
  </si>
  <si>
    <t>5300001508</t>
  </si>
  <si>
    <t>4900053068</t>
  </si>
  <si>
    <t>4900053062</t>
  </si>
  <si>
    <t>4900053012</t>
  </si>
  <si>
    <t>5200006769</t>
  </si>
  <si>
    <t>4900052926</t>
  </si>
  <si>
    <t>5300000775</t>
  </si>
  <si>
    <t>4900052914</t>
  </si>
  <si>
    <t>5300000040</t>
  </si>
  <si>
    <t>4900052980</t>
  </si>
  <si>
    <t>5300000015</t>
  </si>
  <si>
    <t>4900052948</t>
  </si>
  <si>
    <t>5300000016</t>
  </si>
  <si>
    <t>4900052916</t>
  </si>
  <si>
    <t>5300000017</t>
  </si>
  <si>
    <t>4900052938</t>
  </si>
  <si>
    <t>5300000044</t>
  </si>
  <si>
    <t>4900052971</t>
  </si>
  <si>
    <t>5300000014</t>
  </si>
  <si>
    <t>4900052951</t>
  </si>
  <si>
    <t>5300000043</t>
  </si>
  <si>
    <t>4900052960</t>
  </si>
  <si>
    <t>5300001350</t>
  </si>
  <si>
    <t>4900053609</t>
  </si>
  <si>
    <t>100043119</t>
  </si>
  <si>
    <t>141703</t>
  </si>
  <si>
    <t>4900054149</t>
  </si>
  <si>
    <t>5000075213</t>
  </si>
  <si>
    <t>5000075119</t>
  </si>
  <si>
    <t>5000075185</t>
  </si>
  <si>
    <t>5000075154</t>
  </si>
  <si>
    <t>5000075156</t>
  </si>
  <si>
    <t>4900055089</t>
  </si>
  <si>
    <t>100072584</t>
  </si>
  <si>
    <t>218511</t>
  </si>
  <si>
    <t>4900054577</t>
  </si>
  <si>
    <t>4900055130</t>
  </si>
  <si>
    <t>4900054921</t>
  </si>
  <si>
    <t>4900055094</t>
  </si>
  <si>
    <t>4900054403</t>
  </si>
  <si>
    <t>4900055093</t>
  </si>
  <si>
    <t>4900055068</t>
  </si>
  <si>
    <t>4900054816</t>
  </si>
  <si>
    <t>4900055127</t>
  </si>
  <si>
    <t>5000075577</t>
  </si>
  <si>
    <t>4900054817</t>
  </si>
  <si>
    <t>4900055108</t>
  </si>
  <si>
    <t>4900055107</t>
  </si>
  <si>
    <t>4900054819</t>
  </si>
  <si>
    <t>4900055131</t>
  </si>
  <si>
    <t>4900055125</t>
  </si>
  <si>
    <t>4900054402</t>
  </si>
  <si>
    <t>4900055123</t>
  </si>
  <si>
    <t>5000075576</t>
  </si>
  <si>
    <t>4900055032</t>
  </si>
  <si>
    <t>5300004910</t>
  </si>
  <si>
    <t>4900055338</t>
  </si>
  <si>
    <t>4900055389</t>
  </si>
  <si>
    <t>4900055420</t>
  </si>
  <si>
    <t>5000077359</t>
  </si>
  <si>
    <t>4900055044</t>
  </si>
  <si>
    <t>5300001456</t>
  </si>
  <si>
    <t>4900055076</t>
  </si>
  <si>
    <t>5300000283</t>
  </si>
  <si>
    <t>4900055082</t>
  </si>
  <si>
    <t>5300001754</t>
  </si>
  <si>
    <t>4900055090</t>
  </si>
  <si>
    <t>4900055716</t>
  </si>
  <si>
    <t>5300000417</t>
  </si>
  <si>
    <t>4900055752</t>
  </si>
  <si>
    <t>4900055708</t>
  </si>
  <si>
    <t>4900055908</t>
  </si>
  <si>
    <t>5000079633</t>
  </si>
  <si>
    <t>0000001713</t>
  </si>
  <si>
    <t>5000079664</t>
  </si>
  <si>
    <t>5000079652</t>
  </si>
  <si>
    <t>5000079654</t>
  </si>
  <si>
    <t>5000079628</t>
  </si>
  <si>
    <t>5000079653</t>
  </si>
  <si>
    <t>5000079648</t>
  </si>
  <si>
    <t>5000079680</t>
  </si>
  <si>
    <t>5000079632</t>
  </si>
  <si>
    <t>5000079629</t>
  </si>
  <si>
    <t>4900057059</t>
  </si>
  <si>
    <t>4900059802</t>
  </si>
  <si>
    <t>100036830</t>
  </si>
  <si>
    <t>135362</t>
  </si>
  <si>
    <t>4900059777</t>
  </si>
  <si>
    <t>4900059774</t>
  </si>
  <si>
    <t>262</t>
  </si>
  <si>
    <t>4900059765</t>
  </si>
  <si>
    <t>4900058984</t>
  </si>
  <si>
    <t>4900058980</t>
  </si>
  <si>
    <t>5200008166</t>
  </si>
  <si>
    <t>5000083045</t>
  </si>
  <si>
    <t>5000086384</t>
  </si>
  <si>
    <t>5000086359</t>
  </si>
  <si>
    <t>5000086400</t>
  </si>
  <si>
    <t>5000086171</t>
  </si>
  <si>
    <t>5000086401</t>
  </si>
  <si>
    <t>5000086135</t>
  </si>
  <si>
    <t>5000086347</t>
  </si>
  <si>
    <t>5000087624</t>
  </si>
  <si>
    <t>5000087853</t>
  </si>
  <si>
    <t>5200006918</t>
  </si>
  <si>
    <t>4900063720</t>
  </si>
  <si>
    <t>4900063616</t>
  </si>
  <si>
    <t>4900063566</t>
  </si>
  <si>
    <t>5200005922</t>
  </si>
  <si>
    <t>4900063592</t>
  </si>
  <si>
    <t>5300003197</t>
  </si>
  <si>
    <t>5000087653</t>
  </si>
  <si>
    <t>5000087680</t>
  </si>
  <si>
    <t>4900063677</t>
  </si>
  <si>
    <t>4900064288</t>
  </si>
  <si>
    <t>4900064359</t>
  </si>
  <si>
    <t>4900064552</t>
  </si>
  <si>
    <t>5300001951</t>
  </si>
  <si>
    <t>4900065639</t>
  </si>
  <si>
    <t>4900066133</t>
  </si>
  <si>
    <t>4900066912</t>
  </si>
  <si>
    <t>5200006208</t>
  </si>
  <si>
    <t>4900066839</t>
  </si>
  <si>
    <t>5200008600</t>
  </si>
  <si>
    <t>4900066986</t>
  </si>
  <si>
    <t>4900066950</t>
  </si>
  <si>
    <t>4900066922</t>
  </si>
  <si>
    <t>5200008734</t>
  </si>
  <si>
    <t>4900066970</t>
  </si>
  <si>
    <t>5300008504</t>
  </si>
  <si>
    <t>4900069578</t>
  </si>
  <si>
    <t>5000101735</t>
  </si>
  <si>
    <t>5000101719</t>
  </si>
  <si>
    <t>5000101734</t>
  </si>
  <si>
    <t>4900069586</t>
  </si>
  <si>
    <t>5200008599</t>
  </si>
  <si>
    <t>5000101754</t>
  </si>
  <si>
    <t>4900069634</t>
  </si>
  <si>
    <t>5300004860</t>
  </si>
  <si>
    <t>5000103502</t>
  </si>
  <si>
    <t>5000103490</t>
  </si>
  <si>
    <t>5000103504</t>
  </si>
  <si>
    <t>5000103480</t>
  </si>
  <si>
    <t>5000103459</t>
  </si>
  <si>
    <t>5000103414</t>
  </si>
  <si>
    <t>4900070531</t>
  </si>
  <si>
    <t>4900070496</t>
  </si>
  <si>
    <t>100078513</t>
  </si>
  <si>
    <t>242008</t>
  </si>
  <si>
    <t>4900071350</t>
  </si>
  <si>
    <t>4900071338</t>
  </si>
  <si>
    <t>4900072799</t>
  </si>
  <si>
    <t>5200010890</t>
  </si>
  <si>
    <t>4900072861</t>
  </si>
  <si>
    <t>4900072829</t>
  </si>
  <si>
    <t>5300000967</t>
  </si>
  <si>
    <t>4900072860</t>
  </si>
  <si>
    <t>5300000110</t>
  </si>
  <si>
    <t>4900072848</t>
  </si>
  <si>
    <t>KIT</t>
  </si>
  <si>
    <t>5300004720</t>
  </si>
  <si>
    <t>4900072870</t>
  </si>
  <si>
    <t>5300008498</t>
  </si>
  <si>
    <t>4900073020</t>
  </si>
  <si>
    <t>4900075646</t>
  </si>
  <si>
    <t>4900075582</t>
  </si>
  <si>
    <t>5200007977</t>
  </si>
  <si>
    <t>4900075667</t>
  </si>
  <si>
    <t>5200008165</t>
  </si>
  <si>
    <t>4900075655</t>
  </si>
  <si>
    <t>4900075530</t>
  </si>
  <si>
    <t>5200008164</t>
  </si>
  <si>
    <t>4900075666</t>
  </si>
  <si>
    <t>4900075614</t>
  </si>
  <si>
    <t>5200008799</t>
  </si>
  <si>
    <t>4900075479</t>
  </si>
  <si>
    <t>5200008163</t>
  </si>
  <si>
    <t>4900075602</t>
  </si>
  <si>
    <t>4900075557</t>
  </si>
  <si>
    <t>5200007199</t>
  </si>
  <si>
    <t>4900075521</t>
  </si>
  <si>
    <t>5000116616</t>
  </si>
  <si>
    <t>5000116633</t>
  </si>
  <si>
    <t>4900077222</t>
  </si>
  <si>
    <t>5000116693</t>
  </si>
  <si>
    <t>5000116705</t>
  </si>
  <si>
    <t>4900076617</t>
  </si>
  <si>
    <t>0000002260</t>
  </si>
  <si>
    <t>5000116716</t>
  </si>
  <si>
    <t>5000116658</t>
  </si>
  <si>
    <t>5000118681</t>
  </si>
  <si>
    <t>5000118618</t>
  </si>
  <si>
    <t>4900077900</t>
  </si>
  <si>
    <t>5000119450</t>
  </si>
  <si>
    <t>4900078026</t>
  </si>
  <si>
    <t>4900077987</t>
  </si>
  <si>
    <t>200064190</t>
  </si>
  <si>
    <t>98492</t>
  </si>
  <si>
    <t>4900078020</t>
  </si>
  <si>
    <t>4900078027</t>
  </si>
  <si>
    <t>4900077988</t>
  </si>
  <si>
    <t>4900078028</t>
  </si>
  <si>
    <t>4900077989</t>
  </si>
  <si>
    <t>4900078022</t>
  </si>
  <si>
    <t>4900078331</t>
  </si>
  <si>
    <t>4900080383</t>
  </si>
  <si>
    <t>4900080357</t>
  </si>
  <si>
    <t>5200008618</t>
  </si>
  <si>
    <t>4900081565</t>
  </si>
  <si>
    <t>5000125086</t>
  </si>
  <si>
    <t>4900081826</t>
  </si>
  <si>
    <t>5300005456</t>
  </si>
  <si>
    <t>5000124997</t>
  </si>
  <si>
    <t>4900082970</t>
  </si>
  <si>
    <t>5300001545</t>
  </si>
  <si>
    <t>4900082954</t>
  </si>
  <si>
    <t>4900082978</t>
  </si>
  <si>
    <t>4900082513</t>
  </si>
  <si>
    <t>5300001547</t>
  </si>
  <si>
    <t>4900084216</t>
  </si>
  <si>
    <t>4900084199</t>
  </si>
  <si>
    <t>200060749</t>
  </si>
  <si>
    <t>95071</t>
  </si>
  <si>
    <t>4900084214</t>
  </si>
  <si>
    <t>4900084157</t>
  </si>
  <si>
    <t>4900084215</t>
  </si>
  <si>
    <t>4900084231</t>
  </si>
  <si>
    <t>4900084559</t>
  </si>
  <si>
    <t>4900084593</t>
  </si>
  <si>
    <t>100041979</t>
  </si>
  <si>
    <t>140480</t>
  </si>
  <si>
    <t>5000127692</t>
  </si>
  <si>
    <t>5000127741</t>
  </si>
  <si>
    <t>5000127734</t>
  </si>
  <si>
    <t>5000127703</t>
  </si>
  <si>
    <t>5000127801</t>
  </si>
  <si>
    <t>5000128082</t>
  </si>
  <si>
    <t>4900084590</t>
  </si>
  <si>
    <t>5000127932</t>
  </si>
  <si>
    <t>5000127695</t>
  </si>
  <si>
    <t>5000127693</t>
  </si>
  <si>
    <t>5000127742</t>
  </si>
  <si>
    <t>4900084939</t>
  </si>
  <si>
    <t>5200012058</t>
  </si>
  <si>
    <t>5000127694</t>
  </si>
  <si>
    <t>5000127713</t>
  </si>
  <si>
    <t>5000127837</t>
  </si>
  <si>
    <t>4900084900</t>
  </si>
  <si>
    <t>4900087328</t>
  </si>
  <si>
    <t>200060496</t>
  </si>
  <si>
    <t>94824</t>
  </si>
  <si>
    <t>4900088598</t>
  </si>
  <si>
    <t>4900088594</t>
  </si>
  <si>
    <t>5300010776</t>
  </si>
  <si>
    <t>4900088468</t>
  </si>
  <si>
    <t>5200008733</t>
  </si>
  <si>
    <t>4900088612</t>
  </si>
  <si>
    <t>4900088558</t>
  </si>
  <si>
    <t>5200009138</t>
  </si>
  <si>
    <t>4900088986</t>
  </si>
  <si>
    <t>5300000042</t>
  </si>
  <si>
    <t>4900088978</t>
  </si>
  <si>
    <t>4900089773</t>
  </si>
  <si>
    <t>4900089787</t>
  </si>
  <si>
    <t>4900090542</t>
  </si>
  <si>
    <t>200081432</t>
  </si>
  <si>
    <t>116208</t>
  </si>
  <si>
    <t>4900090478</t>
  </si>
  <si>
    <t>4900091516</t>
  </si>
  <si>
    <t>500003801</t>
  </si>
  <si>
    <t>213489</t>
  </si>
  <si>
    <t>4900091729</t>
  </si>
  <si>
    <t>4900091626</t>
  </si>
  <si>
    <t>500003742</t>
  </si>
  <si>
    <t>213510</t>
  </si>
  <si>
    <t>5000139510</t>
  </si>
  <si>
    <t>5000139503</t>
  </si>
  <si>
    <t>5000139139</t>
  </si>
  <si>
    <t>4900091988</t>
  </si>
  <si>
    <t>100036342</t>
  </si>
  <si>
    <t>134834</t>
  </si>
  <si>
    <t>5000139178</t>
  </si>
  <si>
    <t>5000139220</t>
  </si>
  <si>
    <t>4900092959</t>
  </si>
  <si>
    <t>4900093049</t>
  </si>
  <si>
    <t>4900092957</t>
  </si>
  <si>
    <t>5300008644</t>
  </si>
  <si>
    <t>4900092853</t>
  </si>
  <si>
    <t>4900092903</t>
  </si>
  <si>
    <t>200090465</t>
  </si>
  <si>
    <t>128734</t>
  </si>
  <si>
    <t>4900092885</t>
  </si>
  <si>
    <t>200091461</t>
  </si>
  <si>
    <t>129691</t>
  </si>
  <si>
    <t>4900092883</t>
  </si>
  <si>
    <t>4900092945</t>
  </si>
  <si>
    <t>4900092973</t>
  </si>
  <si>
    <t>5200008736</t>
  </si>
  <si>
    <t>5000141209</t>
  </si>
  <si>
    <t>5000141230</t>
  </si>
  <si>
    <t>4900093317</t>
  </si>
  <si>
    <t>215639</t>
  </si>
  <si>
    <t>4900093274</t>
  </si>
  <si>
    <t>100033232</t>
  </si>
  <si>
    <t>131764</t>
  </si>
  <si>
    <t>4900093276</t>
  </si>
  <si>
    <t>100036383</t>
  </si>
  <si>
    <t>134864</t>
  </si>
  <si>
    <t>5000142117</t>
  </si>
  <si>
    <t>5000142176</t>
  </si>
  <si>
    <t>4900093277</t>
  </si>
  <si>
    <t>138437</t>
  </si>
  <si>
    <t>4900094731</t>
  </si>
  <si>
    <t>5300010296</t>
  </si>
  <si>
    <t>4900094965</t>
  </si>
  <si>
    <t>4900094574</t>
  </si>
  <si>
    <t>5300011750</t>
  </si>
  <si>
    <t>4900096518</t>
  </si>
  <si>
    <t>4900097359</t>
  </si>
  <si>
    <t>5000149190</t>
  </si>
  <si>
    <t>5000149184</t>
  </si>
  <si>
    <t>4900099145</t>
  </si>
  <si>
    <t>4900099972</t>
  </si>
  <si>
    <t>4900099909</t>
  </si>
  <si>
    <t>100079051</t>
  </si>
  <si>
    <t>244189</t>
  </si>
  <si>
    <t>5000155699</t>
  </si>
  <si>
    <t>5000155675</t>
  </si>
  <si>
    <t>4900101450</t>
  </si>
  <si>
    <t>5300008906</t>
  </si>
  <si>
    <t>5000156522</t>
  </si>
  <si>
    <t>5000156225</t>
  </si>
  <si>
    <t>5000156212</t>
  </si>
  <si>
    <t>5000156599</t>
  </si>
  <si>
    <t>4900102330</t>
  </si>
  <si>
    <t>4900102902</t>
  </si>
  <si>
    <t>200082353</t>
  </si>
  <si>
    <t>118257</t>
  </si>
  <si>
    <t>4900103715</t>
  </si>
  <si>
    <t>4900103619</t>
  </si>
  <si>
    <t>4900103752</t>
  </si>
  <si>
    <t>217256</t>
  </si>
  <si>
    <t>4900103709</t>
  </si>
  <si>
    <t>100037950</t>
  </si>
  <si>
    <t>136471</t>
  </si>
  <si>
    <t>4900104621</t>
  </si>
  <si>
    <t>4900104343</t>
  </si>
  <si>
    <t>4900105196</t>
  </si>
  <si>
    <t>4900105261</t>
  </si>
  <si>
    <t>4900105175</t>
  </si>
  <si>
    <t>4900105161</t>
  </si>
  <si>
    <t>4900105141</t>
  </si>
  <si>
    <t>5200011872</t>
  </si>
  <si>
    <t>4900105136</t>
  </si>
  <si>
    <t>5200012324</t>
  </si>
  <si>
    <t>4900106057</t>
  </si>
  <si>
    <t>100038602</t>
  </si>
  <si>
    <t>137106</t>
  </si>
  <si>
    <t>4900108967</t>
  </si>
  <si>
    <t>4900109906</t>
  </si>
  <si>
    <t>5200014515</t>
  </si>
  <si>
    <t>4900109997</t>
  </si>
  <si>
    <t>5200015521</t>
  </si>
  <si>
    <t>4900109965</t>
  </si>
  <si>
    <t>5300003194</t>
  </si>
  <si>
    <t>4900111357</t>
  </si>
  <si>
    <t>5000172894</t>
  </si>
  <si>
    <t>5000172859</t>
  </si>
  <si>
    <t>5000172930</t>
  </si>
  <si>
    <t>5000172906</t>
  </si>
  <si>
    <t>5000172893</t>
  </si>
  <si>
    <t>4900112366</t>
  </si>
  <si>
    <t>5000172887</t>
  </si>
  <si>
    <t>4900112673</t>
  </si>
  <si>
    <t>100076381</t>
  </si>
  <si>
    <t>232865</t>
  </si>
  <si>
    <t>5000173337</t>
  </si>
  <si>
    <t>4900113083</t>
  </si>
  <si>
    <t>4900112945</t>
  </si>
  <si>
    <t>4900113026</t>
  </si>
  <si>
    <t>100037555</t>
  </si>
  <si>
    <t>136067</t>
  </si>
  <si>
    <t>4900114662</t>
  </si>
  <si>
    <t>4900114615</t>
  </si>
  <si>
    <t>5200012714</t>
  </si>
  <si>
    <t>4900116729</t>
  </si>
  <si>
    <t>5300010933</t>
  </si>
  <si>
    <t>5000183125</t>
  </si>
  <si>
    <t>5000182709</t>
  </si>
  <si>
    <t>5000182734</t>
  </si>
  <si>
    <t>5000182754</t>
  </si>
  <si>
    <t>4900119433</t>
  </si>
  <si>
    <t>5200012053</t>
  </si>
  <si>
    <t>4900119438</t>
  </si>
  <si>
    <t>4900119465</t>
  </si>
  <si>
    <t>5200015519</t>
  </si>
  <si>
    <t>4900119449</t>
  </si>
  <si>
    <t>4900119422</t>
  </si>
  <si>
    <t>5000184220</t>
  </si>
  <si>
    <t>5000184177</t>
  </si>
  <si>
    <t>4900119442</t>
  </si>
  <si>
    <t>4900123127</t>
  </si>
  <si>
    <t>4900124257</t>
  </si>
  <si>
    <t>4900124779</t>
  </si>
  <si>
    <t>4900124788</t>
  </si>
  <si>
    <t>4900126907</t>
  </si>
  <si>
    <t>4900129288</t>
  </si>
  <si>
    <t>4900129258</t>
  </si>
  <si>
    <t>5200017013</t>
  </si>
  <si>
    <t>5000202965</t>
  </si>
  <si>
    <t>5000203098</t>
  </si>
  <si>
    <t>4900129323</t>
  </si>
  <si>
    <t>5300003508</t>
  </si>
  <si>
    <t>5000204031</t>
  </si>
  <si>
    <t>5000203994</t>
  </si>
  <si>
    <t>5000204030</t>
  </si>
  <si>
    <t>5000203965</t>
  </si>
  <si>
    <t>5000203979</t>
  </si>
  <si>
    <t>5000203968</t>
  </si>
  <si>
    <t>4900130685</t>
  </si>
  <si>
    <t>4900131442</t>
  </si>
  <si>
    <t>4900131086</t>
  </si>
  <si>
    <t>5300011075</t>
  </si>
  <si>
    <t>4900131800</t>
  </si>
  <si>
    <t>4900131961</t>
  </si>
  <si>
    <t>4900132012</t>
  </si>
  <si>
    <t>100037652</t>
  </si>
  <si>
    <t>136176</t>
  </si>
  <si>
    <t>4900134531</t>
  </si>
  <si>
    <t>4900134959</t>
  </si>
  <si>
    <t>600001344</t>
  </si>
  <si>
    <t>84220</t>
  </si>
  <si>
    <t>4900136102</t>
  </si>
  <si>
    <t>4900136694</t>
  </si>
  <si>
    <t>200081430</t>
  </si>
  <si>
    <t>116201</t>
  </si>
  <si>
    <t>4900136669</t>
  </si>
  <si>
    <t>4900136696</t>
  </si>
  <si>
    <t>5000217711</t>
  </si>
  <si>
    <t>5000217684</t>
  </si>
  <si>
    <t>5000217742</t>
  </si>
  <si>
    <t>5000217649</t>
  </si>
  <si>
    <t>5000218693</t>
  </si>
  <si>
    <t>4900139586</t>
  </si>
  <si>
    <t>4900140771</t>
  </si>
  <si>
    <t>4900140773</t>
  </si>
  <si>
    <t>4900140792</t>
  </si>
  <si>
    <t>4900140769</t>
  </si>
  <si>
    <t>5300000769</t>
  </si>
  <si>
    <t>4900140793</t>
  </si>
  <si>
    <t>5300000723</t>
  </si>
  <si>
    <t>4900140805</t>
  </si>
  <si>
    <t>4900140778</t>
  </si>
  <si>
    <t>5000224449</t>
  </si>
  <si>
    <t>4900142069</t>
  </si>
  <si>
    <t>200058501</t>
  </si>
  <si>
    <t>92809</t>
  </si>
  <si>
    <t>4900142068</t>
  </si>
  <si>
    <t>4900143596</t>
  </si>
  <si>
    <t>4900143489</t>
  </si>
  <si>
    <t>5200016380</t>
  </si>
  <si>
    <t>4900143565</t>
  </si>
  <si>
    <t>4900143534</t>
  </si>
  <si>
    <t>5200003778</t>
  </si>
  <si>
    <t>5000235048</t>
  </si>
  <si>
    <t>5000235074</t>
  </si>
  <si>
    <t>4900148587</t>
  </si>
  <si>
    <t>5000236726</t>
  </si>
  <si>
    <t>5000236783</t>
  </si>
  <si>
    <t>4900148426</t>
  </si>
  <si>
    <t>5000236750</t>
  </si>
  <si>
    <t>5000236727</t>
  </si>
  <si>
    <t>5000236695</t>
  </si>
  <si>
    <t>5000236728</t>
  </si>
  <si>
    <t>5000236338</t>
  </si>
  <si>
    <t>4900148993</t>
  </si>
  <si>
    <t>4900153175</t>
  </si>
  <si>
    <t>4900153631</t>
  </si>
  <si>
    <t>4900153633</t>
  </si>
  <si>
    <t>4900153728</t>
  </si>
  <si>
    <t>200081428</t>
  </si>
  <si>
    <t>116156</t>
  </si>
  <si>
    <t>4900153727</t>
  </si>
  <si>
    <t>4900153729</t>
  </si>
  <si>
    <t>4900153760</t>
  </si>
  <si>
    <t>4900153550</t>
  </si>
  <si>
    <t>5300012294</t>
  </si>
  <si>
    <t>4900153964</t>
  </si>
  <si>
    <t>4900153963</t>
  </si>
  <si>
    <t>4900153962</t>
  </si>
  <si>
    <t>4900155539</t>
  </si>
  <si>
    <t>100032479</t>
  </si>
  <si>
    <t>131023</t>
  </si>
  <si>
    <t>4900155276</t>
  </si>
  <si>
    <t>4900155291</t>
  </si>
  <si>
    <t>200052930</t>
  </si>
  <si>
    <t>87178</t>
  </si>
  <si>
    <t>4900155578</t>
  </si>
  <si>
    <t>4900155579</t>
  </si>
  <si>
    <t>711</t>
  </si>
  <si>
    <t>4900156365</t>
  </si>
  <si>
    <t>155</t>
  </si>
  <si>
    <t>CC10423368</t>
  </si>
  <si>
    <t>712</t>
  </si>
  <si>
    <t>67</t>
  </si>
  <si>
    <t>88</t>
  </si>
  <si>
    <t>4900157383</t>
  </si>
  <si>
    <t>5200022036</t>
  </si>
  <si>
    <t>4900157397</t>
  </si>
  <si>
    <t>5200022034</t>
  </si>
  <si>
    <t>4900157404</t>
  </si>
  <si>
    <t>5000257028</t>
  </si>
  <si>
    <t>4900159468</t>
  </si>
  <si>
    <t>4900159915</t>
  </si>
  <si>
    <t>100072249</t>
  </si>
  <si>
    <t>217285</t>
  </si>
  <si>
    <t>4900159738</t>
  </si>
  <si>
    <t>4900159822</t>
  </si>
  <si>
    <t>4900159515</t>
  </si>
  <si>
    <t>5300010934</t>
  </si>
  <si>
    <t>5000257669</t>
  </si>
  <si>
    <t>5000258982</t>
  </si>
  <si>
    <t>5000259518</t>
  </si>
  <si>
    <t>5000259701</t>
  </si>
  <si>
    <t>4900161394</t>
  </si>
  <si>
    <t>4900161506</t>
  </si>
  <si>
    <t>5300013359</t>
  </si>
  <si>
    <t>4900161971</t>
  </si>
  <si>
    <t>4900161972</t>
  </si>
  <si>
    <t>5000266836</t>
  </si>
  <si>
    <t>5000270140</t>
  </si>
  <si>
    <t>4900166810</t>
  </si>
  <si>
    <t>49</t>
  </si>
  <si>
    <t>5000269638</t>
  </si>
  <si>
    <t>5000270042</t>
  </si>
  <si>
    <t>5000270131</t>
  </si>
  <si>
    <t>62</t>
  </si>
  <si>
    <t>61</t>
  </si>
  <si>
    <t>5000269993</t>
  </si>
  <si>
    <t>4900167509</t>
  </si>
  <si>
    <t>5200023855</t>
  </si>
  <si>
    <t>4900168671</t>
  </si>
  <si>
    <t>5300011700</t>
  </si>
  <si>
    <t>5000272174</t>
  </si>
  <si>
    <t>4900169790</t>
  </si>
  <si>
    <t>4900169881</t>
  </si>
  <si>
    <t>200058503</t>
  </si>
  <si>
    <t>92811</t>
  </si>
  <si>
    <t>4900169736</t>
  </si>
  <si>
    <t>4900169802</t>
  </si>
  <si>
    <t>4900169828</t>
  </si>
  <si>
    <t>4900169801</t>
  </si>
  <si>
    <t>4900169883</t>
  </si>
  <si>
    <t>4900169803</t>
  </si>
  <si>
    <t>4900169829</t>
  </si>
  <si>
    <t>4900169804</t>
  </si>
  <si>
    <t>4900169880</t>
  </si>
  <si>
    <t>4900169805</t>
  </si>
  <si>
    <t>4900169882</t>
  </si>
  <si>
    <t>4900169718</t>
  </si>
  <si>
    <t>4900169717</t>
  </si>
  <si>
    <t>4900169732</t>
  </si>
  <si>
    <t>132815</t>
  </si>
  <si>
    <t>4900169728</t>
  </si>
  <si>
    <t>4900169850</t>
  </si>
  <si>
    <t>4900169758</t>
  </si>
  <si>
    <t>200058504</t>
  </si>
  <si>
    <t>92812</t>
  </si>
  <si>
    <t>4900169851</t>
  </si>
  <si>
    <t>200058459</t>
  </si>
  <si>
    <t>92807</t>
  </si>
  <si>
    <t>4900169759</t>
  </si>
  <si>
    <t>4900169841</t>
  </si>
  <si>
    <t>4900169795</t>
  </si>
  <si>
    <t>4900169830</t>
  </si>
  <si>
    <t>4900171037</t>
  </si>
  <si>
    <t>5200006678</t>
  </si>
  <si>
    <t>4900171291</t>
  </si>
  <si>
    <t>4900171292</t>
  </si>
  <si>
    <t>4900171619</t>
  </si>
  <si>
    <t>100087112</t>
  </si>
  <si>
    <t>276811</t>
  </si>
  <si>
    <t>4900172876</t>
  </si>
  <si>
    <t>268</t>
  </si>
  <si>
    <t>369</t>
  </si>
  <si>
    <t>360</t>
  </si>
  <si>
    <t>243</t>
  </si>
  <si>
    <t>271</t>
  </si>
  <si>
    <t>285</t>
  </si>
  <si>
    <t>356</t>
  </si>
  <si>
    <t>138</t>
  </si>
  <si>
    <t>4900172877</t>
  </si>
  <si>
    <t>83</t>
  </si>
  <si>
    <t>90</t>
  </si>
  <si>
    <t>252</t>
  </si>
  <si>
    <t>114</t>
  </si>
  <si>
    <t>56</t>
  </si>
  <si>
    <t>85</t>
  </si>
  <si>
    <t>365</t>
  </si>
  <si>
    <t>301</t>
  </si>
  <si>
    <t>250</t>
  </si>
  <si>
    <t>344</t>
  </si>
  <si>
    <t>215</t>
  </si>
  <si>
    <t>146</t>
  </si>
  <si>
    <t>254</t>
  </si>
  <si>
    <t>93</t>
  </si>
  <si>
    <t>347</t>
  </si>
  <si>
    <t>375</t>
  </si>
  <si>
    <t>4900174696</t>
  </si>
  <si>
    <t>4900174444</t>
  </si>
  <si>
    <t>5300014669</t>
  </si>
  <si>
    <t>132</t>
  </si>
  <si>
    <t>4900175005</t>
  </si>
  <si>
    <t>4900175915</t>
  </si>
  <si>
    <t>100072347</t>
  </si>
  <si>
    <t>217269</t>
  </si>
  <si>
    <t>4900175664</t>
  </si>
  <si>
    <t>5200025086</t>
  </si>
  <si>
    <t>4900175639</t>
  </si>
  <si>
    <t>5000286693</t>
  </si>
  <si>
    <t>5000286352</t>
  </si>
  <si>
    <t>5000286109</t>
  </si>
  <si>
    <t>4900175658</t>
  </si>
  <si>
    <t>4900175695</t>
  </si>
  <si>
    <t>5300015613</t>
  </si>
  <si>
    <t>4900175641</t>
  </si>
  <si>
    <t>4900175663</t>
  </si>
  <si>
    <t>5300014661</t>
  </si>
  <si>
    <t>5000288460</t>
  </si>
  <si>
    <t>5000290357</t>
  </si>
  <si>
    <t>4900177761</t>
  </si>
  <si>
    <t>4900179835</t>
  </si>
  <si>
    <t>4900179832</t>
  </si>
  <si>
    <t>5200025072</t>
  </si>
  <si>
    <t>4900179843</t>
  </si>
  <si>
    <t>5200023864</t>
  </si>
  <si>
    <t>4900180078</t>
  </si>
  <si>
    <t>5300013376</t>
  </si>
  <si>
    <t>4900181817</t>
  </si>
  <si>
    <t>4900182382</t>
  </si>
  <si>
    <t>100077129</t>
  </si>
  <si>
    <t>235451</t>
  </si>
  <si>
    <t>4900182400</t>
  </si>
  <si>
    <t>4900182843</t>
  </si>
  <si>
    <t>200139478</t>
  </si>
  <si>
    <t>222824</t>
  </si>
  <si>
    <t>4900182753</t>
  </si>
  <si>
    <t>4900183266</t>
  </si>
  <si>
    <t>5000303990</t>
  </si>
  <si>
    <t>4900184314</t>
  </si>
  <si>
    <t>4900184361</t>
  </si>
  <si>
    <t>247873</t>
  </si>
  <si>
    <t>5000303884</t>
  </si>
  <si>
    <t>5000304007</t>
  </si>
  <si>
    <t>4900184776</t>
  </si>
  <si>
    <t>5200025064</t>
  </si>
  <si>
    <t>4900184784</t>
  </si>
  <si>
    <t>5200025045</t>
  </si>
  <si>
    <t>5000303910</t>
  </si>
  <si>
    <t>4900184788</t>
  </si>
  <si>
    <t>5200023862</t>
  </si>
  <si>
    <t>4900184821</t>
  </si>
  <si>
    <t>5200023859</t>
  </si>
  <si>
    <t>4900184723</t>
  </si>
  <si>
    <t>5200023865</t>
  </si>
  <si>
    <t>4900184752</t>
  </si>
  <si>
    <t>5200023860</t>
  </si>
  <si>
    <t>4900184703</t>
  </si>
  <si>
    <t>5200025121</t>
  </si>
  <si>
    <t>4900184777</t>
  </si>
  <si>
    <t>5000305987</t>
  </si>
  <si>
    <t>4900185107</t>
  </si>
  <si>
    <t>5000305976</t>
  </si>
  <si>
    <t>4900185121</t>
  </si>
  <si>
    <t>4900185146</t>
  </si>
  <si>
    <t>5000306020</t>
  </si>
  <si>
    <t>5000305985</t>
  </si>
  <si>
    <t>4900186140</t>
  </si>
  <si>
    <t>4900185800</t>
  </si>
  <si>
    <t>200055709</t>
  </si>
  <si>
    <t>89997</t>
  </si>
  <si>
    <t>4900185771</t>
  </si>
  <si>
    <t>4900185772</t>
  </si>
  <si>
    <t>4900185708</t>
  </si>
  <si>
    <t>4900186880</t>
  </si>
  <si>
    <t>4900187203</t>
  </si>
  <si>
    <t>200139603</t>
  </si>
  <si>
    <t>222831</t>
  </si>
  <si>
    <t>4900186897</t>
  </si>
  <si>
    <t>4900186898</t>
  </si>
  <si>
    <t>4900186910</t>
  </si>
  <si>
    <t>4900186881</t>
  </si>
  <si>
    <t>4900187278</t>
  </si>
  <si>
    <t>4900187279</t>
  </si>
  <si>
    <t>4900187714</t>
  </si>
  <si>
    <t>4900188251</t>
  </si>
  <si>
    <t>5200021337</t>
  </si>
  <si>
    <t>4900188933</t>
  </si>
  <si>
    <t>4900188971</t>
  </si>
  <si>
    <t>5300001608</t>
  </si>
  <si>
    <t>4900188988</t>
  </si>
  <si>
    <t>4900188953</t>
  </si>
  <si>
    <t>4900188916</t>
  </si>
  <si>
    <t>5200026544</t>
  </si>
  <si>
    <t>5000320738</t>
  </si>
  <si>
    <t>5000320782</t>
  </si>
  <si>
    <t>5000320798</t>
  </si>
  <si>
    <t>5000320824</t>
  </si>
  <si>
    <t>5000321835</t>
  </si>
  <si>
    <t>5000321840</t>
  </si>
  <si>
    <t>5000321815</t>
  </si>
  <si>
    <t>5000321832</t>
  </si>
  <si>
    <t>5000321846</t>
  </si>
  <si>
    <t>5000320777</t>
  </si>
  <si>
    <t>5000323182</t>
  </si>
  <si>
    <t>5000323163</t>
  </si>
  <si>
    <t>4900193280</t>
  </si>
  <si>
    <t>5200023863</t>
  </si>
  <si>
    <t>4900193199</t>
  </si>
  <si>
    <t>5200026576</t>
  </si>
  <si>
    <t>4900193250</t>
  </si>
  <si>
    <t>5200022751</t>
  </si>
  <si>
    <t>4900193257</t>
  </si>
  <si>
    <t>4900193157</t>
  </si>
  <si>
    <t>5200023858</t>
  </si>
  <si>
    <t>4900193273</t>
  </si>
  <si>
    <t>4900193281</t>
  </si>
  <si>
    <t>5200023861</t>
  </si>
  <si>
    <t>4900193226</t>
  </si>
  <si>
    <t>5000323191</t>
  </si>
  <si>
    <t>4900193241</t>
  </si>
  <si>
    <t>5200026543</t>
  </si>
  <si>
    <t>5000324904</t>
  </si>
  <si>
    <t>4900195509</t>
  </si>
  <si>
    <t>5300016635</t>
  </si>
  <si>
    <t>4900195570</t>
  </si>
  <si>
    <t>4900197690</t>
  </si>
  <si>
    <t>5200025107</t>
  </si>
  <si>
    <t>4900197663</t>
  </si>
  <si>
    <t>5200025111</t>
  </si>
  <si>
    <t>4900197702</t>
  </si>
  <si>
    <t>5200025087</t>
  </si>
  <si>
    <t>4900197711</t>
  </si>
  <si>
    <t>4900197676</t>
  </si>
  <si>
    <t>5200025119</t>
  </si>
  <si>
    <t>4900197679</t>
  </si>
  <si>
    <t>5200025118</t>
  </si>
  <si>
    <t>4900197442</t>
  </si>
  <si>
    <t>4900197451</t>
  </si>
  <si>
    <t>4900197460</t>
  </si>
  <si>
    <t>4900197443</t>
  </si>
  <si>
    <t>4900197684</t>
  </si>
  <si>
    <t>5200025109</t>
  </si>
  <si>
    <t>4900197704</t>
  </si>
  <si>
    <t>5300016066</t>
  </si>
  <si>
    <t>4900197818</t>
  </si>
  <si>
    <t>4900198154</t>
  </si>
  <si>
    <t>4900198106</t>
  </si>
  <si>
    <t>4900198134</t>
  </si>
  <si>
    <t>4900199506</t>
  </si>
  <si>
    <t>4900199504</t>
  </si>
  <si>
    <t>5000337023</t>
  </si>
  <si>
    <t>5000336983</t>
  </si>
  <si>
    <t>5000336987</t>
  </si>
  <si>
    <t>5000336995</t>
  </si>
  <si>
    <t>5000337043</t>
  </si>
  <si>
    <t>5000337002</t>
  </si>
  <si>
    <t>5000337027</t>
  </si>
  <si>
    <t>5000337050</t>
  </si>
  <si>
    <t>5000336984</t>
  </si>
  <si>
    <t>5000337787</t>
  </si>
  <si>
    <t>5000337826</t>
  </si>
  <si>
    <t>5000337873</t>
  </si>
  <si>
    <t>5000338040</t>
  </si>
  <si>
    <t>5000337882</t>
  </si>
  <si>
    <t>4900200596</t>
  </si>
  <si>
    <t>4900200584</t>
  </si>
  <si>
    <t>4900200650</t>
  </si>
  <si>
    <t>100089781</t>
  </si>
  <si>
    <t>286952</t>
  </si>
  <si>
    <t>5000337863</t>
  </si>
  <si>
    <t>5000337870</t>
  </si>
  <si>
    <t>4900200616</t>
  </si>
  <si>
    <t>5000338013</t>
  </si>
  <si>
    <t>4900200837</t>
  </si>
  <si>
    <t>122</t>
  </si>
  <si>
    <t>121</t>
  </si>
  <si>
    <t>5000339880</t>
  </si>
  <si>
    <t>4900201503</t>
  </si>
  <si>
    <t>5000339871</t>
  </si>
  <si>
    <t>4900202844</t>
  </si>
  <si>
    <t>4900202873</t>
  </si>
  <si>
    <t>100084043</t>
  </si>
  <si>
    <t>261352</t>
  </si>
  <si>
    <t>4900204901</t>
  </si>
  <si>
    <t>4900204876</t>
  </si>
  <si>
    <t>5300016396</t>
  </si>
  <si>
    <t>4900204503</t>
  </si>
  <si>
    <t>4900207354</t>
  </si>
  <si>
    <t>5300015662</t>
  </si>
  <si>
    <t>4900208021</t>
  </si>
  <si>
    <t>4900208030</t>
  </si>
  <si>
    <t>4900208326</t>
  </si>
  <si>
    <t>200143348</t>
  </si>
  <si>
    <t>229551</t>
  </si>
  <si>
    <t>5000355501</t>
  </si>
  <si>
    <t>5000355468</t>
  </si>
  <si>
    <t>4900209223</t>
  </si>
  <si>
    <t>4900210242</t>
  </si>
  <si>
    <t>4900210283</t>
  </si>
  <si>
    <t>4900210229</t>
  </si>
  <si>
    <t>5200025055</t>
  </si>
  <si>
    <t>4900210303</t>
  </si>
  <si>
    <t>5200028424</t>
  </si>
  <si>
    <t>4900210802</t>
  </si>
  <si>
    <t>4900211169</t>
  </si>
  <si>
    <t>5300014349</t>
  </si>
  <si>
    <t>4900213084</t>
  </si>
  <si>
    <t>5300016707</t>
  </si>
  <si>
    <t>642</t>
  </si>
  <si>
    <t>4900213064</t>
  </si>
  <si>
    <t>4900212621</t>
  </si>
  <si>
    <t>4900213038</t>
  </si>
  <si>
    <t>4900212614</t>
  </si>
  <si>
    <t>4900213083</t>
  </si>
  <si>
    <t>4900215484</t>
  </si>
  <si>
    <t>4900215813</t>
  </si>
  <si>
    <t>4900215851</t>
  </si>
  <si>
    <t>4900216170</t>
  </si>
  <si>
    <t>4900218734</t>
  </si>
  <si>
    <t>4900224108</t>
  </si>
  <si>
    <t>5300017505</t>
  </si>
  <si>
    <t>4900222492</t>
  </si>
  <si>
    <t>5000381090</t>
  </si>
  <si>
    <t>5000381121</t>
  </si>
  <si>
    <t>5000381074</t>
  </si>
  <si>
    <t>5000381093</t>
  </si>
  <si>
    <t>5000381065</t>
  </si>
  <si>
    <t>0000008822</t>
  </si>
  <si>
    <t>5000381173</t>
  </si>
  <si>
    <t>5000381965</t>
  </si>
  <si>
    <t>5000382040</t>
  </si>
  <si>
    <t>4900224127</t>
  </si>
  <si>
    <t>4900224466</t>
  </si>
  <si>
    <t>100081663</t>
  </si>
  <si>
    <t>253768</t>
  </si>
  <si>
    <t>4900224881</t>
  </si>
  <si>
    <t>4900224854</t>
  </si>
  <si>
    <t>4900224990</t>
  </si>
  <si>
    <t>4900227083</t>
  </si>
  <si>
    <t>5200025092</t>
  </si>
  <si>
    <t>4900227081</t>
  </si>
  <si>
    <t>5200029849</t>
  </si>
  <si>
    <t>4900227121</t>
  </si>
  <si>
    <t>5200029586</t>
  </si>
  <si>
    <t>4900227045</t>
  </si>
  <si>
    <t>5200029585</t>
  </si>
  <si>
    <t>4900227104</t>
  </si>
  <si>
    <t>5200029820</t>
  </si>
  <si>
    <t>4900227656</t>
  </si>
  <si>
    <t>4900227733</t>
  </si>
  <si>
    <t>100032521</t>
  </si>
  <si>
    <t>131025</t>
  </si>
  <si>
    <t>4900227657</t>
  </si>
  <si>
    <t>4900231610</t>
  </si>
  <si>
    <t>100080629</t>
  </si>
  <si>
    <t>250239</t>
  </si>
  <si>
    <t>5000392806</t>
  </si>
  <si>
    <t>5000392787</t>
  </si>
  <si>
    <t>4900233178</t>
  </si>
  <si>
    <t>4900233767</t>
  </si>
  <si>
    <t>4900234250</t>
  </si>
  <si>
    <t>100032996</t>
  </si>
  <si>
    <t>131610</t>
  </si>
  <si>
    <t>4900235005</t>
  </si>
  <si>
    <t>5200030671</t>
  </si>
  <si>
    <t>4900236291</t>
  </si>
  <si>
    <t>4900239549</t>
  </si>
  <si>
    <t>4900240731</t>
  </si>
  <si>
    <t>5300020291</t>
  </si>
  <si>
    <t>4900240678</t>
  </si>
  <si>
    <t>5200030672</t>
  </si>
  <si>
    <t>4900244587</t>
  </si>
  <si>
    <t>5000414625</t>
  </si>
  <si>
    <t>5000414740</t>
  </si>
  <si>
    <t>5000414699</t>
  </si>
  <si>
    <t>5000414628</t>
  </si>
  <si>
    <t>5000414770</t>
  </si>
  <si>
    <t>5000414726</t>
  </si>
  <si>
    <t>5000414754</t>
  </si>
  <si>
    <t>4900248870</t>
  </si>
  <si>
    <t>4900248850</t>
  </si>
  <si>
    <t>5200031871</t>
  </si>
  <si>
    <t>4900248826</t>
  </si>
  <si>
    <t>5000416863</t>
  </si>
  <si>
    <t>4900248860</t>
  </si>
  <si>
    <t>5000419581</t>
  </si>
  <si>
    <t>4900253109</t>
  </si>
  <si>
    <t>4900253665</t>
  </si>
  <si>
    <t>200143353</t>
  </si>
  <si>
    <t>229766</t>
  </si>
  <si>
    <t>4900253680</t>
  </si>
  <si>
    <t>4900254957</t>
  </si>
  <si>
    <t>4900254956</t>
  </si>
  <si>
    <t>4900255226</t>
  </si>
  <si>
    <t>4900254954</t>
  </si>
  <si>
    <t>4900254955</t>
  </si>
  <si>
    <t>4900256820</t>
  </si>
  <si>
    <t>4900256163</t>
  </si>
  <si>
    <t>4900256190</t>
  </si>
  <si>
    <t>4900255842</t>
  </si>
  <si>
    <t>5200005020</t>
  </si>
  <si>
    <t>4900256168</t>
  </si>
  <si>
    <t>4900256161</t>
  </si>
  <si>
    <t>4900256803</t>
  </si>
  <si>
    <t>4900255811</t>
  </si>
  <si>
    <t>4900256162</t>
  </si>
  <si>
    <t>4900256169</t>
  </si>
  <si>
    <t>4900255870</t>
  </si>
  <si>
    <t>4900256769</t>
  </si>
  <si>
    <t>4900255796</t>
  </si>
  <si>
    <t>4900255830</t>
  </si>
  <si>
    <t>5200030577</t>
  </si>
  <si>
    <t>4900256748</t>
  </si>
  <si>
    <t>4900255871</t>
  </si>
  <si>
    <t>4900260510</t>
  </si>
  <si>
    <t>200143286</t>
  </si>
  <si>
    <t>229614</t>
  </si>
  <si>
    <t>4900260408</t>
  </si>
  <si>
    <t>200144929</t>
  </si>
  <si>
    <t>232183</t>
  </si>
  <si>
    <t>4900260457</t>
  </si>
  <si>
    <t>200144930</t>
  </si>
  <si>
    <t>232184</t>
  </si>
  <si>
    <t>4900260501</t>
  </si>
  <si>
    <t>4900260490</t>
  </si>
  <si>
    <t>4900260479</t>
  </si>
  <si>
    <t>4900260438</t>
  </si>
  <si>
    <t>4900260409</t>
  </si>
  <si>
    <t>4900260511</t>
  </si>
  <si>
    <t>4900260481</t>
  </si>
  <si>
    <t>5000435659</t>
  </si>
  <si>
    <t>5000435701</t>
  </si>
  <si>
    <t>4900263776</t>
  </si>
  <si>
    <t>4900263800</t>
  </si>
  <si>
    <t>4900263920</t>
  </si>
  <si>
    <t>100084744</t>
  </si>
  <si>
    <t>266241</t>
  </si>
  <si>
    <t>4900263891</t>
  </si>
  <si>
    <t>4900263737</t>
  </si>
  <si>
    <t>5000435692</t>
  </si>
  <si>
    <t>4900265330</t>
  </si>
  <si>
    <t>4900264408</t>
  </si>
  <si>
    <t>5000437722</t>
  </si>
  <si>
    <t>5000439822</t>
  </si>
  <si>
    <t>4900265972</t>
  </si>
  <si>
    <t>5000439324</t>
  </si>
  <si>
    <t>5000439357</t>
  </si>
  <si>
    <t>4900266127</t>
  </si>
  <si>
    <t>5300009072</t>
  </si>
  <si>
    <t>5000439328</t>
  </si>
  <si>
    <t>4900267025</t>
  </si>
  <si>
    <t>4900273021</t>
  </si>
  <si>
    <t>4900273036</t>
  </si>
  <si>
    <t>4900272978</t>
  </si>
  <si>
    <t>5200033367</t>
  </si>
  <si>
    <t>4900272990</t>
  </si>
  <si>
    <t>5200008162</t>
  </si>
  <si>
    <t>4900275059</t>
  </si>
  <si>
    <t>4900275580</t>
  </si>
  <si>
    <t>4900277249</t>
  </si>
  <si>
    <t>4900277247</t>
  </si>
  <si>
    <t>4900277248</t>
  </si>
  <si>
    <t>5000456592</t>
  </si>
  <si>
    <t>4900278406</t>
  </si>
  <si>
    <t>100036009</t>
  </si>
  <si>
    <t>134490</t>
  </si>
  <si>
    <t>4900278413</t>
  </si>
  <si>
    <t>4900280462</t>
  </si>
  <si>
    <t>4900280446</t>
  </si>
  <si>
    <t>4900280491</t>
  </si>
  <si>
    <t>5000462247</t>
  </si>
  <si>
    <t>5000462264</t>
  </si>
  <si>
    <t>5000462181</t>
  </si>
  <si>
    <t>5000462149</t>
  </si>
  <si>
    <t>4900281248</t>
  </si>
  <si>
    <t>5000462195</t>
  </si>
  <si>
    <t>4900282941</t>
  </si>
  <si>
    <t>100085586</t>
  </si>
  <si>
    <t>269794</t>
  </si>
  <si>
    <t>4900282856</t>
  </si>
  <si>
    <t>4900282326</t>
  </si>
  <si>
    <t>5300001669</t>
  </si>
  <si>
    <t>4900282327</t>
  </si>
  <si>
    <t>5300009754</t>
  </si>
  <si>
    <t>4900286541</t>
  </si>
  <si>
    <t>4900286519</t>
  </si>
  <si>
    <t>4900285922</t>
  </si>
  <si>
    <t>4900286540</t>
  </si>
  <si>
    <t>4900288006</t>
  </si>
  <si>
    <t>5200034717</t>
  </si>
  <si>
    <t>4900288027</t>
  </si>
  <si>
    <t>4900287424</t>
  </si>
  <si>
    <t>4900288437</t>
  </si>
  <si>
    <t>5000475723</t>
  </si>
  <si>
    <t>4900291448</t>
  </si>
  <si>
    <t>4900290796</t>
  </si>
  <si>
    <t>4900293096</t>
  </si>
  <si>
    <t>100088270</t>
  </si>
  <si>
    <t>281200</t>
  </si>
  <si>
    <t>4900293053</t>
  </si>
  <si>
    <t>4900293097</t>
  </si>
  <si>
    <t>4900293080</t>
  </si>
  <si>
    <t>4900293164</t>
  </si>
  <si>
    <t>4900293165</t>
  </si>
  <si>
    <t>200145024</t>
  </si>
  <si>
    <t>4900294297</t>
  </si>
  <si>
    <t>4900294259</t>
  </si>
  <si>
    <t>4900295741</t>
  </si>
  <si>
    <t>5200035033</t>
  </si>
  <si>
    <t>4900295742</t>
  </si>
  <si>
    <t>5000487693</t>
  </si>
  <si>
    <t>5000487637</t>
  </si>
  <si>
    <t>4900296781</t>
  </si>
  <si>
    <t>4900296790</t>
  </si>
  <si>
    <t>200190185</t>
  </si>
  <si>
    <t>300923</t>
  </si>
  <si>
    <t>4900296793</t>
  </si>
  <si>
    <t>4900296720</t>
  </si>
  <si>
    <t>REFURB</t>
  </si>
  <si>
    <t>5300023744</t>
  </si>
  <si>
    <t>4900297690</t>
  </si>
  <si>
    <t>4900297721</t>
  </si>
  <si>
    <t>4900297676</t>
  </si>
  <si>
    <t>4900298926</t>
  </si>
  <si>
    <t>4900301966</t>
  </si>
  <si>
    <t>5000494904</t>
  </si>
  <si>
    <t>5000494922</t>
  </si>
  <si>
    <t>5000495248</t>
  </si>
  <si>
    <t>5000494900</t>
  </si>
  <si>
    <t>5000494868</t>
  </si>
  <si>
    <t>4900301939</t>
  </si>
  <si>
    <t>200143245</t>
  </si>
  <si>
    <t>229493</t>
  </si>
  <si>
    <t>4900301963</t>
  </si>
  <si>
    <t>4900301941</t>
  </si>
  <si>
    <t>4900301967</t>
  </si>
  <si>
    <t>4900301968</t>
  </si>
  <si>
    <t>4900301949</t>
  </si>
  <si>
    <t>4900301994</t>
  </si>
  <si>
    <t>4900301969</t>
  </si>
  <si>
    <t>200145025</t>
  </si>
  <si>
    <t>232140</t>
  </si>
  <si>
    <t>4900301995</t>
  </si>
  <si>
    <t>200146900</t>
  </si>
  <si>
    <t>234907</t>
  </si>
  <si>
    <t>4900301972</t>
  </si>
  <si>
    <t>4900301928</t>
  </si>
  <si>
    <t>4900301993</t>
  </si>
  <si>
    <t>4900301929</t>
  </si>
  <si>
    <t>5000496836</t>
  </si>
  <si>
    <t>4900302347</t>
  </si>
  <si>
    <t>4900304187</t>
  </si>
  <si>
    <t>5300010244</t>
  </si>
  <si>
    <t>4900304201</t>
  </si>
  <si>
    <t>4900304139</t>
  </si>
  <si>
    <t>5200034474</t>
  </si>
  <si>
    <t>4900304193</t>
  </si>
  <si>
    <t>5200029821</t>
  </si>
  <si>
    <t>4900306502</t>
  </si>
  <si>
    <t>4900306474</t>
  </si>
  <si>
    <t>4900306501</t>
  </si>
  <si>
    <t>4900307850</t>
  </si>
  <si>
    <t>4900307894</t>
  </si>
  <si>
    <t>4900307897</t>
  </si>
  <si>
    <t>4900308400</t>
  </si>
  <si>
    <t>4900308515</t>
  </si>
  <si>
    <t>4900309118</t>
  </si>
  <si>
    <t>4900310712</t>
  </si>
  <si>
    <t>4900311321</t>
  </si>
  <si>
    <t>200146181</t>
  </si>
  <si>
    <t>233559</t>
  </si>
  <si>
    <t>5000509721</t>
  </si>
  <si>
    <t>5000509644</t>
  </si>
  <si>
    <t>4900311340</t>
  </si>
  <si>
    <t>5000509694</t>
  </si>
  <si>
    <t>5000509687</t>
  </si>
  <si>
    <t>4900310735</t>
  </si>
  <si>
    <t>4900311270</t>
  </si>
  <si>
    <t>5000511243</t>
  </si>
  <si>
    <t>5000511303</t>
  </si>
  <si>
    <t>4900314074</t>
  </si>
  <si>
    <t>5300021640</t>
  </si>
  <si>
    <t>4900314038</t>
  </si>
  <si>
    <t>5300021756</t>
  </si>
  <si>
    <t>4900314037</t>
  </si>
  <si>
    <t>5300012349</t>
  </si>
  <si>
    <t>4900314092</t>
  </si>
  <si>
    <t>5300020934</t>
  </si>
  <si>
    <t>5000515432</t>
  </si>
  <si>
    <t>4900314931</t>
  </si>
  <si>
    <t>4900316620</t>
  </si>
  <si>
    <t>4900319413</t>
  </si>
  <si>
    <t>5200036676</t>
  </si>
  <si>
    <t>4900319855</t>
  </si>
  <si>
    <t>4900319361</t>
  </si>
  <si>
    <t>4900319856</t>
  </si>
  <si>
    <t>4900319365</t>
  </si>
  <si>
    <t>5300020716</t>
  </si>
  <si>
    <t>5000523668</t>
  </si>
  <si>
    <t>4900319854</t>
  </si>
  <si>
    <t>4900319900</t>
  </si>
  <si>
    <t>5000523740</t>
  </si>
  <si>
    <t>5000523494</t>
  </si>
  <si>
    <t>5000523742</t>
  </si>
  <si>
    <t>5000523699</t>
  </si>
  <si>
    <t>4900320983</t>
  </si>
  <si>
    <t>4900321678</t>
  </si>
  <si>
    <t>4900322643</t>
  </si>
  <si>
    <t>141464</t>
  </si>
  <si>
    <t>4900322369</t>
  </si>
  <si>
    <t>200185924</t>
  </si>
  <si>
    <t>294203</t>
  </si>
  <si>
    <t>4900322412</t>
  </si>
  <si>
    <t>4900322706</t>
  </si>
  <si>
    <t>4900322720</t>
  </si>
  <si>
    <t>4900322708</t>
  </si>
  <si>
    <t>247600</t>
  </si>
  <si>
    <t>4900322284</t>
  </si>
  <si>
    <t>4900322264</t>
  </si>
  <si>
    <t>5000527621</t>
  </si>
  <si>
    <t>5000527585</t>
  </si>
  <si>
    <t>4900323586</t>
  </si>
  <si>
    <t>100041977</t>
  </si>
  <si>
    <t>140478</t>
  </si>
  <si>
    <t>4900323735</t>
  </si>
  <si>
    <t>4900323766</t>
  </si>
  <si>
    <t>4900324205</t>
  </si>
  <si>
    <t>4900325617</t>
  </si>
  <si>
    <t>DAMAGED</t>
  </si>
  <si>
    <t>4900327404</t>
  </si>
  <si>
    <t>4900327375</t>
  </si>
  <si>
    <t>5200036430</t>
  </si>
  <si>
    <t>4900327421</t>
  </si>
  <si>
    <t>5200035385</t>
  </si>
  <si>
    <t>4900327880</t>
  </si>
  <si>
    <t>4900327881</t>
  </si>
  <si>
    <t>139874</t>
  </si>
  <si>
    <t>4900328404</t>
  </si>
  <si>
    <t>138464</t>
  </si>
  <si>
    <t>4900328376</t>
  </si>
  <si>
    <t>4900327914</t>
  </si>
  <si>
    <t>4900327915</t>
  </si>
  <si>
    <t>137292</t>
  </si>
  <si>
    <t>4900327882</t>
  </si>
  <si>
    <t>4900327883</t>
  </si>
  <si>
    <t>131101</t>
  </si>
  <si>
    <t>4900328401</t>
  </si>
  <si>
    <t>136296</t>
  </si>
  <si>
    <t>4900328402</t>
  </si>
  <si>
    <t>136864</t>
  </si>
  <si>
    <t>4900328403</t>
  </si>
  <si>
    <t>4900327911</t>
  </si>
  <si>
    <t>4900327912</t>
  </si>
  <si>
    <t>216775</t>
  </si>
  <si>
    <t>161</t>
  </si>
  <si>
    <t>5000536134</t>
  </si>
  <si>
    <t>5400002663</t>
  </si>
  <si>
    <t>4900327427</t>
  </si>
  <si>
    <t>5300012348</t>
  </si>
  <si>
    <t>4900327832</t>
  </si>
  <si>
    <t>4900327833</t>
  </si>
  <si>
    <t>137301</t>
  </si>
  <si>
    <t>4900328407</t>
  </si>
  <si>
    <t>135870</t>
  </si>
  <si>
    <t>4900328405</t>
  </si>
  <si>
    <t>4900328377</t>
  </si>
  <si>
    <t>131530</t>
  </si>
  <si>
    <t>4900328406</t>
  </si>
  <si>
    <t>131846</t>
  </si>
  <si>
    <t>4900328400</t>
  </si>
  <si>
    <t>135551</t>
  </si>
  <si>
    <t>4900328378</t>
  </si>
  <si>
    <t>131848</t>
  </si>
  <si>
    <t>4900327831</t>
  </si>
  <si>
    <t>135871</t>
  </si>
  <si>
    <t>4900327765</t>
  </si>
  <si>
    <t>4900328379</t>
  </si>
  <si>
    <t>134692</t>
  </si>
  <si>
    <t>4900327398</t>
  </si>
  <si>
    <t>5300013992</t>
  </si>
  <si>
    <t>4900327445</t>
  </si>
  <si>
    <t>5300013993</t>
  </si>
  <si>
    <t>4900329052</t>
  </si>
  <si>
    <t>4900330966</t>
  </si>
  <si>
    <t>5200037990</t>
  </si>
  <si>
    <t>4900331893</t>
  </si>
  <si>
    <t>4900331894</t>
  </si>
  <si>
    <t>142596</t>
  </si>
  <si>
    <t>4900331791</t>
  </si>
  <si>
    <t>4900331790</t>
  </si>
  <si>
    <t>4900331796</t>
  </si>
  <si>
    <t>4900331793</t>
  </si>
  <si>
    <t>4900331798</t>
  </si>
  <si>
    <t>139524</t>
  </si>
  <si>
    <t>4900331797</t>
  </si>
  <si>
    <t>4900335791</t>
  </si>
  <si>
    <t>4900335771</t>
  </si>
  <si>
    <t>5200004890</t>
  </si>
  <si>
    <t>4900335790</t>
  </si>
  <si>
    <t>4900335646</t>
  </si>
  <si>
    <t>4900335800</t>
  </si>
  <si>
    <t>4900335772</t>
  </si>
  <si>
    <t>5300014877</t>
  </si>
  <si>
    <t>4900335102</t>
  </si>
  <si>
    <t>5300002243</t>
  </si>
  <si>
    <t>4900335754</t>
  </si>
  <si>
    <t>5200028426</t>
  </si>
  <si>
    <t>5000549478</t>
  </si>
  <si>
    <t>5000555002</t>
  </si>
  <si>
    <t>5000554810</t>
  </si>
  <si>
    <t>5000554982</t>
  </si>
  <si>
    <t>5000554753</t>
  </si>
  <si>
    <t>5000554794</t>
  </si>
  <si>
    <t>5000554830</t>
  </si>
  <si>
    <t>5000554797</t>
  </si>
  <si>
    <t>5000554759</t>
  </si>
  <si>
    <t>4900344296</t>
  </si>
  <si>
    <t>4900344309</t>
  </si>
  <si>
    <t>4900344324</t>
  </si>
  <si>
    <t>5200037514</t>
  </si>
  <si>
    <t>4900344297</t>
  </si>
  <si>
    <t>4900344343</t>
  </si>
  <si>
    <t>4900344287</t>
  </si>
  <si>
    <t>5200036478</t>
  </si>
  <si>
    <t>4900344310</t>
  </si>
  <si>
    <t>5300022102</t>
  </si>
  <si>
    <t>4900344069</t>
  </si>
  <si>
    <t>100037049</t>
  </si>
  <si>
    <t>135581</t>
  </si>
  <si>
    <t>4900344102</t>
  </si>
  <si>
    <t>4900350279</t>
  </si>
  <si>
    <t>4900353832</t>
  </si>
  <si>
    <t>671</t>
  </si>
  <si>
    <t>4900354487</t>
  </si>
  <si>
    <t>4900355079</t>
  </si>
  <si>
    <t>5000576681</t>
  </si>
  <si>
    <t>5000576527</t>
  </si>
  <si>
    <t>5000575691</t>
  </si>
  <si>
    <t>5000576552</t>
  </si>
  <si>
    <t>5000575704</t>
  </si>
  <si>
    <t>5000575717</t>
  </si>
  <si>
    <t>5000575732</t>
  </si>
  <si>
    <t>5000575731</t>
  </si>
  <si>
    <t>5000575723</t>
  </si>
  <si>
    <t>4900355651</t>
  </si>
  <si>
    <t>5000576613</t>
  </si>
  <si>
    <t>5000576596</t>
  </si>
  <si>
    <t>5000575243</t>
  </si>
  <si>
    <t>5000576563</t>
  </si>
  <si>
    <t>4900355432</t>
  </si>
  <si>
    <t>5300001982</t>
  </si>
  <si>
    <t>4900355480</t>
  </si>
  <si>
    <t>100037048</t>
  </si>
  <si>
    <t>135520</t>
  </si>
  <si>
    <t>4900357076</t>
  </si>
  <si>
    <t>4900356603</t>
  </si>
  <si>
    <t>4900357036</t>
  </si>
  <si>
    <t>100083712</t>
  </si>
  <si>
    <t>260554</t>
  </si>
  <si>
    <t>4900356605</t>
  </si>
  <si>
    <t>4900357026</t>
  </si>
  <si>
    <t>100077080</t>
  </si>
  <si>
    <t>235115</t>
  </si>
  <si>
    <t>5000578490</t>
  </si>
  <si>
    <t>4900357075</t>
  </si>
  <si>
    <t>4900357083</t>
  </si>
  <si>
    <t>4900357027</t>
  </si>
  <si>
    <t>4900357739</t>
  </si>
  <si>
    <t>5300024210</t>
  </si>
  <si>
    <t>4900361021</t>
  </si>
  <si>
    <t>5300021032</t>
  </si>
  <si>
    <t>4900362366</t>
  </si>
  <si>
    <t>4900362737</t>
  </si>
  <si>
    <t>311</t>
  </si>
  <si>
    <t>4900362760</t>
  </si>
  <si>
    <t>4900361814</t>
  </si>
  <si>
    <t>5200037616</t>
  </si>
  <si>
    <t>4900361781</t>
  </si>
  <si>
    <t>5200037958</t>
  </si>
  <si>
    <t>4900362739</t>
  </si>
  <si>
    <t>4900362738</t>
  </si>
  <si>
    <t>5000592091</t>
  </si>
  <si>
    <t>4900367383</t>
  </si>
  <si>
    <t>5000592037</t>
  </si>
  <si>
    <t>4900367384</t>
  </si>
  <si>
    <t>500004817</t>
  </si>
  <si>
    <t>284272</t>
  </si>
  <si>
    <t>4900368060</t>
  </si>
  <si>
    <t>4900368689</t>
  </si>
  <si>
    <t>200155489</t>
  </si>
  <si>
    <t>247865</t>
  </si>
  <si>
    <t>4900369901</t>
  </si>
  <si>
    <t>4900369440</t>
  </si>
  <si>
    <t>4900369441</t>
  </si>
  <si>
    <t>4900369905</t>
  </si>
  <si>
    <t>4900370444</t>
  </si>
  <si>
    <t>5300001505</t>
  </si>
  <si>
    <t>4900370672</t>
  </si>
  <si>
    <t>5300016995</t>
  </si>
  <si>
    <t>5000597172</t>
  </si>
  <si>
    <t>5000597178</t>
  </si>
  <si>
    <t>5400003166</t>
  </si>
  <si>
    <t>4900371108</t>
  </si>
  <si>
    <t>4900370700</t>
  </si>
  <si>
    <t>5300025293</t>
  </si>
  <si>
    <t>4900370625</t>
  </si>
  <si>
    <t>5300000041</t>
  </si>
  <si>
    <t>4900370665</t>
  </si>
  <si>
    <t>5300001561</t>
  </si>
  <si>
    <t>4900370666</t>
  </si>
  <si>
    <t>5300000611</t>
  </si>
  <si>
    <t>4900370670</t>
  </si>
  <si>
    <t>5300000635</t>
  </si>
  <si>
    <t>4900370599</t>
  </si>
  <si>
    <t>5300000613</t>
  </si>
  <si>
    <t>4900370636</t>
  </si>
  <si>
    <t>5300000617</t>
  </si>
  <si>
    <t>4900374376</t>
  </si>
  <si>
    <t>5300022472</t>
  </si>
  <si>
    <t>4900374371</t>
  </si>
  <si>
    <t>5300021706</t>
  </si>
  <si>
    <t>4900374355</t>
  </si>
  <si>
    <t>5300021702</t>
  </si>
  <si>
    <t>4900374297</t>
  </si>
  <si>
    <t>5300021704</t>
  </si>
  <si>
    <t>4900374342</t>
  </si>
  <si>
    <t>4900374347</t>
  </si>
  <si>
    <t>5300020482</t>
  </si>
  <si>
    <t>4900378838</t>
  </si>
  <si>
    <t>4900378855</t>
  </si>
  <si>
    <t>100082988</t>
  </si>
  <si>
    <t>258596</t>
  </si>
  <si>
    <t>5000608099</t>
  </si>
  <si>
    <t>5000608125</t>
  </si>
  <si>
    <t>5000607982</t>
  </si>
  <si>
    <t>4900379359</t>
  </si>
  <si>
    <t>200155493</t>
  </si>
  <si>
    <t>247869</t>
  </si>
  <si>
    <t>4900378914</t>
  </si>
  <si>
    <t>4900380195</t>
  </si>
  <si>
    <t>4900380243</t>
  </si>
  <si>
    <t>4900380198</t>
  </si>
  <si>
    <t>4900380252</t>
  </si>
  <si>
    <t>4900381683</t>
  </si>
  <si>
    <t>5300026466</t>
  </si>
  <si>
    <t>4900381647</t>
  </si>
  <si>
    <t>5300026465</t>
  </si>
  <si>
    <t>4900381648</t>
  </si>
  <si>
    <t>5300026479</t>
  </si>
  <si>
    <t>4900382616</t>
  </si>
  <si>
    <t>4900382615</t>
  </si>
  <si>
    <t>4900382640</t>
  </si>
  <si>
    <t>4900382556</t>
  </si>
  <si>
    <t>4900383204</t>
  </si>
  <si>
    <t>4900384749</t>
  </si>
  <si>
    <t>5300026596</t>
  </si>
  <si>
    <t>4900384759</t>
  </si>
  <si>
    <t>5300026472</t>
  </si>
  <si>
    <t>4900384810</t>
  </si>
  <si>
    <t>5300026474</t>
  </si>
  <si>
    <t>4900384801</t>
  </si>
  <si>
    <t>5300026467</t>
  </si>
  <si>
    <t>4900384785</t>
  </si>
  <si>
    <t>5300026469</t>
  </si>
  <si>
    <t>4900384820</t>
  </si>
  <si>
    <t>5300026597</t>
  </si>
  <si>
    <t>4900384823</t>
  </si>
  <si>
    <t>5300026470</t>
  </si>
  <si>
    <t>5000616342</t>
  </si>
  <si>
    <t>5000616357</t>
  </si>
  <si>
    <t>5000616385</t>
  </si>
  <si>
    <t>5000616380</t>
  </si>
  <si>
    <t>5000616356</t>
  </si>
  <si>
    <t>5000616392</t>
  </si>
  <si>
    <t>4900390886</t>
  </si>
  <si>
    <t>4900392760</t>
  </si>
  <si>
    <t>4900392816</t>
  </si>
  <si>
    <t>4900392751</t>
  </si>
  <si>
    <t>4900394012</t>
  </si>
  <si>
    <t>4900394432</t>
  </si>
  <si>
    <t>5200041966</t>
  </si>
  <si>
    <t>4900394392</t>
  </si>
  <si>
    <t>4900394393</t>
  </si>
  <si>
    <t>5200040690</t>
  </si>
  <si>
    <t>4900394374</t>
  </si>
  <si>
    <t>5200040691</t>
  </si>
  <si>
    <t>4900394451</t>
  </si>
  <si>
    <t>4900394013</t>
  </si>
  <si>
    <t>4900394433</t>
  </si>
  <si>
    <t>4900394423</t>
  </si>
  <si>
    <t>5200041408</t>
  </si>
  <si>
    <t>4900396037</t>
  </si>
  <si>
    <t>4900396798</t>
  </si>
  <si>
    <t>4900397138</t>
  </si>
  <si>
    <t>4900398175</t>
  </si>
  <si>
    <t>4900398534</t>
  </si>
  <si>
    <t>200177778</t>
  </si>
  <si>
    <t>282165</t>
  </si>
  <si>
    <t>4900398514</t>
  </si>
  <si>
    <t>4900398477</t>
  </si>
  <si>
    <t>4900398513</t>
  </si>
  <si>
    <t>4900398281</t>
  </si>
  <si>
    <t>4900398502</t>
  </si>
  <si>
    <t>5000636929</t>
  </si>
  <si>
    <t>4900398512</t>
  </si>
  <si>
    <t>4900398478</t>
  </si>
  <si>
    <t>4900398511</t>
  </si>
  <si>
    <t>4900398516</t>
  </si>
  <si>
    <t>4900398473</t>
  </si>
  <si>
    <t>200177779</t>
  </si>
  <si>
    <t>282166</t>
  </si>
  <si>
    <t>4900398521</t>
  </si>
  <si>
    <t>5000636966</t>
  </si>
  <si>
    <t>4900398504</t>
  </si>
  <si>
    <t>5000636955</t>
  </si>
  <si>
    <t>4900398219</t>
  </si>
  <si>
    <t>5000636982</t>
  </si>
  <si>
    <t>4900398486</t>
  </si>
  <si>
    <t>4900398517</t>
  </si>
  <si>
    <t>4900398871</t>
  </si>
  <si>
    <t>4900398872</t>
  </si>
  <si>
    <t>4900398874</t>
  </si>
  <si>
    <t>5000636925</t>
  </si>
  <si>
    <t>4900398465</t>
  </si>
  <si>
    <t>4900399459</t>
  </si>
  <si>
    <t>5200042082</t>
  </si>
  <si>
    <t>4900399439</t>
  </si>
  <si>
    <t>4900399020</t>
  </si>
  <si>
    <t>4900398967</t>
  </si>
  <si>
    <t>5000637624</t>
  </si>
  <si>
    <t>4900398873</t>
  </si>
  <si>
    <t>4900399504</t>
  </si>
  <si>
    <t>4900399071</t>
  </si>
  <si>
    <t>4900398875</t>
  </si>
  <si>
    <t>5000637634</t>
  </si>
  <si>
    <t>5000638303</t>
  </si>
  <si>
    <t>0000012813</t>
  </si>
  <si>
    <t>5000638323</t>
  </si>
  <si>
    <t>5000638324</t>
  </si>
  <si>
    <t>5000638283</t>
  </si>
  <si>
    <t>5000638330</t>
  </si>
  <si>
    <t>5000638282</t>
  </si>
  <si>
    <t>5000638226</t>
  </si>
  <si>
    <t>5000638263</t>
  </si>
  <si>
    <t>0000012815</t>
  </si>
  <si>
    <t>5000638281</t>
  </si>
  <si>
    <t>5000638299</t>
  </si>
  <si>
    <t>4900399492</t>
  </si>
  <si>
    <t>4900400000</t>
  </si>
  <si>
    <t>4900399962</t>
  </si>
  <si>
    <t>4900400120</t>
  </si>
  <si>
    <t>4900400683</t>
  </si>
  <si>
    <t>4900400686</t>
  </si>
  <si>
    <t>4900401305</t>
  </si>
  <si>
    <t>4900401304</t>
  </si>
  <si>
    <t>4900401272</t>
  </si>
  <si>
    <t>4900401270</t>
  </si>
  <si>
    <t>4900401271</t>
  </si>
  <si>
    <t>5000643552</t>
  </si>
  <si>
    <t>5400003585</t>
  </si>
  <si>
    <t>4900401125</t>
  </si>
  <si>
    <t>4900401127</t>
  </si>
  <si>
    <t>4900401124</t>
  </si>
  <si>
    <t>4900401503</t>
  </si>
  <si>
    <t>4900402147</t>
  </si>
  <si>
    <t>100095474</t>
  </si>
  <si>
    <t>307723</t>
  </si>
  <si>
    <t>4900402068</t>
  </si>
  <si>
    <t>4900402007</t>
  </si>
  <si>
    <t>4900402016</t>
  </si>
  <si>
    <t>200178222</t>
  </si>
  <si>
    <t>282169</t>
  </si>
  <si>
    <t>4900402018</t>
  </si>
  <si>
    <t>4900402006</t>
  </si>
  <si>
    <t>4900402005</t>
  </si>
  <si>
    <t>4900402062</t>
  </si>
  <si>
    <t>4900401683</t>
  </si>
  <si>
    <t>5300001613</t>
  </si>
  <si>
    <t>4900401672</t>
  </si>
  <si>
    <t>5300026275</t>
  </si>
  <si>
    <t>4900401662</t>
  </si>
  <si>
    <t>5300013999</t>
  </si>
  <si>
    <t>4900402664</t>
  </si>
  <si>
    <t>4900402919</t>
  </si>
  <si>
    <t>4900403499</t>
  </si>
  <si>
    <t>100090108</t>
  </si>
  <si>
    <t>289145</t>
  </si>
  <si>
    <t>4900403530</t>
  </si>
  <si>
    <t>4900403639</t>
  </si>
  <si>
    <t>4900403489</t>
  </si>
  <si>
    <t>4900403547</t>
  </si>
  <si>
    <t>4900403540</t>
  </si>
  <si>
    <t>100085600</t>
  </si>
  <si>
    <t>270041</t>
  </si>
  <si>
    <t>4900403928</t>
  </si>
  <si>
    <t>200177583</t>
  </si>
  <si>
    <t>281057</t>
  </si>
  <si>
    <t>4900403941</t>
  </si>
  <si>
    <t>200177584</t>
  </si>
  <si>
    <t>281058</t>
  </si>
  <si>
    <t>4900404097</t>
  </si>
  <si>
    <t>4900404083</t>
  </si>
  <si>
    <t>4900404095</t>
  </si>
  <si>
    <t>4900404084</t>
  </si>
  <si>
    <t>4900404094</t>
  </si>
  <si>
    <t>4900404085</t>
  </si>
  <si>
    <t>4900404560</t>
  </si>
  <si>
    <t>5300026478</t>
  </si>
  <si>
    <t>4900404538</t>
  </si>
  <si>
    <t>5300026482</t>
  </si>
  <si>
    <t>4900404561</t>
  </si>
  <si>
    <t>5300026475</t>
  </si>
  <si>
    <t>4900404499</t>
  </si>
  <si>
    <t>5300026481</t>
  </si>
  <si>
    <t>4900404551</t>
  </si>
  <si>
    <t>5300026324</t>
  </si>
  <si>
    <t>4900404550</t>
  </si>
  <si>
    <t>5300026483</t>
  </si>
  <si>
    <t>4900405032</t>
  </si>
  <si>
    <t>4900405031</t>
  </si>
  <si>
    <t>4900405035</t>
  </si>
  <si>
    <t>4900405269</t>
  </si>
  <si>
    <t>5000653422</t>
  </si>
  <si>
    <t>5400003716</t>
  </si>
  <si>
    <t>ZD</t>
  </si>
  <si>
    <t>PD</t>
  </si>
  <si>
    <t>31210000</t>
  </si>
  <si>
    <t>M104</t>
  </si>
  <si>
    <t>30140000</t>
  </si>
  <si>
    <t>BOX</t>
  </si>
  <si>
    <t>15120000</t>
  </si>
  <si>
    <t>PAI</t>
  </si>
  <si>
    <t>M106</t>
  </si>
  <si>
    <t>ROL</t>
  </si>
  <si>
    <t>26111700</t>
  </si>
  <si>
    <t>100</t>
  </si>
  <si>
    <t>S</t>
  </si>
  <si>
    <t>NEW</t>
  </si>
  <si>
    <t>40180000</t>
  </si>
  <si>
    <t>31150000</t>
  </si>
  <si>
    <t>M102</t>
  </si>
  <si>
    <t>31250000</t>
  </si>
  <si>
    <t>20120000</t>
  </si>
  <si>
    <t>W78260</t>
  </si>
  <si>
    <t>CPIBTPINT</t>
  </si>
  <si>
    <t>31310000</t>
  </si>
  <si>
    <t>30100000</t>
  </si>
  <si>
    <t>27000000</t>
  </si>
  <si>
    <t xml:space="preserve">AB50 SOH In Transit </t>
  </si>
  <si>
    <t xml:space="preserve">AB50 SOH 5001 </t>
  </si>
  <si>
    <t>AB50 SOH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</si>
</sst>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00"/>
    <numFmt numFmtId="165" formatCode="0.00000000000000"/>
    <numFmt numFmtId="166" formatCode="&quot;Yes&quot;;;&quot;No&quot;"/>
  </numFmts>
  <fonts count="12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color theme="1"/>
      <name val="Calibri  "/>
    </font>
    <font>
      <b/>
      <sz val="8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</font>
    <font>
      <sz val="10"/>
      <name val="Arial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0" borderId="0" xfId="0" pivotButton="1"/>
    <xf numFmtId="0" fontId="3" fillId="0" borderId="0" xfId="0" applyFont="1"/>
    <xf numFmtId="0" fontId="3" fillId="0" borderId="0" xfId="0" pivotButton="1" applyFont="1"/>
    <xf numFmtId="0" fontId="0" fillId="0" borderId="1" xfId="0" applyBorder="1"/>
    <xf numFmtId="0" fontId="0" fillId="3" borderId="2" xfId="0" applyFill="1" applyBorder="1" applyAlignment="1">
      <alignment vertical="top"/>
    </xf>
    <xf numFmtId="4" fontId="1" fillId="2" borderId="1" xfId="0" applyNumberFormat="1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top" wrapText="1"/>
    </xf>
    <xf numFmtId="4" fontId="1" fillId="2" borderId="4" xfId="0" applyNumberFormat="1" applyFont="1" applyFill="1" applyBorder="1" applyAlignment="1">
      <alignment horizontal="center" vertical="top" wrapText="1"/>
    </xf>
    <xf numFmtId="4" fontId="1" fillId="2" borderId="5" xfId="0" applyNumberFormat="1" applyFont="1" applyFill="1" applyBorder="1" applyAlignment="1">
      <alignment vertical="top" wrapText="1"/>
    </xf>
    <xf numFmtId="0" fontId="0" fillId="0" borderId="7" xfId="0" applyBorder="1"/>
    <xf numFmtId="44" fontId="0" fillId="0" borderId="1" xfId="1" applyFont="1" applyBorder="1"/>
    <xf numFmtId="44" fontId="0" fillId="0" borderId="6" xfId="1" applyFont="1" applyBorder="1"/>
    <xf numFmtId="44" fontId="0" fillId="0" borderId="4" xfId="0" applyNumberFormat="1" applyBorder="1"/>
    <xf numFmtId="44" fontId="0" fillId="0" borderId="1" xfId="0" applyNumberFormat="1" applyBorder="1"/>
    <xf numFmtId="0" fontId="0" fillId="0" borderId="4" xfId="0" applyBorder="1"/>
    <xf numFmtId="44" fontId="0" fillId="0" borderId="1" xfId="1" applyFont="1" applyFill="1" applyBorder="1"/>
    <xf numFmtId="0" fontId="5" fillId="0" borderId="1" xfId="0" applyFont="1" applyBorder="1"/>
    <xf numFmtId="0" fontId="6" fillId="4" borderId="3" xfId="0" applyFont="1" applyFill="1" applyBorder="1" applyAlignment="1">
      <alignment wrapText="1"/>
    </xf>
    <xf numFmtId="0" fontId="5" fillId="5" borderId="1" xfId="0" applyFont="1" applyFill="1" applyBorder="1"/>
    <xf numFmtId="0" fontId="5" fillId="0" borderId="7" xfId="0" applyFont="1" applyBorder="1"/>
    <xf numFmtId="0" fontId="9" fillId="4" borderId="9" xfId="0" applyFont="1" applyFill="1" applyBorder="1" applyAlignment="1">
      <alignment vertical="top"/>
    </xf>
    <xf numFmtId="0" fontId="9" fillId="4" borderId="9" xfId="0" applyFont="1" applyFill="1" applyBorder="1"/>
    <xf numFmtId="0" fontId="9" fillId="0" borderId="9" xfId="0" applyFont="1" applyBorder="1"/>
    <xf numFmtId="3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9" fillId="0" borderId="0" xfId="0" applyFont="1"/>
    <xf numFmtId="44" fontId="0" fillId="0" borderId="0" xfId="0" applyNumberFormat="1"/>
    <xf numFmtId="0" fontId="10" fillId="0" borderId="0" xfId="2" applyAlignment="1">
      <alignment vertical="top"/>
    </xf>
    <xf numFmtId="0" fontId="10" fillId="3" borderId="1" xfId="2" applyFill="1" applyBorder="1" applyAlignment="1">
      <alignment vertical="top"/>
    </xf>
    <xf numFmtId="14" fontId="10" fillId="0" borderId="0" xfId="2" applyNumberFormat="1" applyAlignment="1">
      <alignment horizontal="right" vertical="top"/>
    </xf>
    <xf numFmtId="4" fontId="10" fillId="0" borderId="0" xfId="2" applyNumberFormat="1" applyAlignment="1">
      <alignment horizontal="right" vertical="top"/>
    </xf>
    <xf numFmtId="3" fontId="10" fillId="0" borderId="0" xfId="2" applyNumberFormat="1" applyAlignment="1">
      <alignment horizontal="right" vertical="top"/>
    </xf>
    <xf numFmtId="0" fontId="10" fillId="3" borderId="1" xfId="2" applyFill="1" applyBorder="1" applyAlignment="1">
      <alignment vertical="top" wrapText="1"/>
    </xf>
    <xf numFmtId="0" fontId="7" fillId="0" borderId="7" xfId="0" applyFont="1" applyBorder="1"/>
    <xf numFmtId="0" fontId="0" fillId="0" borderId="7" xfId="0" applyNumberFormat="1" applyBorder="1"/>
    <xf numFmtId="0" fontId="11" fillId="0" borderId="7" xfId="0" applyFont="1" applyBorder="1"/>
    <xf numFmtId="0" fontId="8" fillId="0" borderId="7" xfId="0" applyNumberFormat="1" applyFont="1" applyBorder="1"/>
    <xf numFmtId="0" fontId="5" fillId="0" borderId="7" xfId="0" applyNumberFormat="1" applyFont="1" applyBorder="1"/>
    <xf numFmtId="0" fontId="0" fillId="0" borderId="2" xfId="0" applyNumberFormat="1" applyBorder="1"/>
    <xf numFmtId="44" fontId="0" fillId="0" borderId="7" xfId="0" applyNumberFormat="1" applyFont="1" applyBorder="1"/>
    <xf numFmtId="44" fontId="0" fillId="0" borderId="8" xfId="0" applyNumberFormat="1" applyFont="1" applyBorder="1"/>
  </cellXfs>
  <cellStyles count="3">
    <cellStyle name="Currency" xfId="1" builtinId="4"/>
    <cellStyle name="Normal" xfId="0" builtinId="0"/>
    <cellStyle name="Normal 2" xfId="2" xr:uid="{91312AB4-6270-477E-B42D-11B0093FDF1E}"/>
  </cellStyles>
  <dxfs count="219"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" formatCode="#,##0"/>
      <alignment horizontal="right" vertical="top" textRotation="0" wrapText="0" indent="0" justifyLastLine="0" shrinkToFit="0" readingOrder="0"/>
    </dxf>
    <dxf>
      <numFmt numFmtId="19" formatCode="d/mm/yyyy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8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8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colors>
    <mruColors>
      <color rgb="FF008000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an, Sam (TATA CONSULTANCY SERVICES LTD)" refreshedDate="45625.295822337961" createdVersion="8" refreshedVersion="8" minRefreshableVersion="3" recordCount="154" xr:uid="{423442BD-51FE-46A8-954B-F4F20BF3EF12}">
  <cacheSource type="worksheet">
    <worksheetSource ref="A1:HK155" sheet="Raw.2"/>
  </cacheSource>
  <cacheFields count="219">
    <cacheField name="Release id (&quot; &quot;=rel., X=not yet,1=never)" numFmtId="0">
      <sharedItems containsNonDate="0" containsString="0" containsBlank="1" count="1">
        <m/>
      </sharedItems>
    </cacheField>
    <cacheField name="MO Revision" numFmtId="0">
      <sharedItems count="1">
        <s v="24SDLN2C"/>
      </sharedItems>
    </cacheField>
    <cacheField name="MO Status" numFmtId="0">
      <sharedItems/>
    </cacheField>
    <cacheField name="MO Actual Release date" numFmtId="14">
      <sharedItems containsSemiMixedTypes="0" containsNonDate="0" containsDate="1" containsString="0" minDate="2024-02-29T00:00:00" maxDate="2024-10-11T00:00:00"/>
    </cacheField>
    <cacheField name="Requirement date (MO component)" numFmtId="14">
      <sharedItems containsSemiMixedTypes="0" containsNonDate="0" containsDate="1" containsString="0" minDate="2024-10-07T00:00:00" maxDate="2025-03-23T00:00:00"/>
    </cacheField>
    <cacheField name="Material Staging date (STO)" numFmtId="0">
      <sharedItems containsNonDate="0" containsDate="1" containsString="0" containsBlank="1" minDate="2024-04-22T00:00:00" maxDate="2025-03-18T00:00:00"/>
    </cacheField>
    <cacheField name="MO basic Start date" numFmtId="14">
      <sharedItems containsSemiMixedTypes="0" containsNonDate="0" containsDate="1" containsString="0" minDate="2024-10-20T00:00:00" maxDate="2024-11-02T00:00:00"/>
    </cacheField>
    <cacheField name="MO basic Finish date" numFmtId="14">
      <sharedItems containsSemiMixedTypes="0" containsNonDate="0" containsDate="1" containsString="0" minDate="2024-11-06T00:00:00" maxDate="2025-05-09T00:00:00"/>
    </cacheField>
    <cacheField name="MO Main work centre" numFmtId="0">
      <sharedItems/>
    </cacheField>
    <cacheField name="MO number" numFmtId="0">
      <sharedItems count="2">
        <s v="600002862"/>
        <s v="600002863"/>
      </sharedItems>
    </cacheField>
    <cacheField name="Oper/Act number of Reservation" numFmtId="0">
      <sharedItems count="4">
        <s v="0081"/>
        <s v="0010"/>
        <s v="0001"/>
        <s v="0020"/>
      </sharedItems>
    </cacheField>
    <cacheField name="BOM item number" numFmtId="0">
      <sharedItems containsBlank="1" count="92">
        <s v="0220"/>
        <s v="0100"/>
        <s v="0200"/>
        <s v="0010"/>
        <s v="0020"/>
        <s v="0300"/>
        <s v="0320"/>
        <s v="0030"/>
        <s v="0040"/>
        <s v="0050"/>
        <s v="0060"/>
        <s v="0810"/>
        <s v="0770"/>
        <s v="0310"/>
        <s v="0110"/>
        <s v="0190"/>
        <s v="0070"/>
        <s v="0750"/>
        <s v="0780"/>
        <m/>
        <s v="0080"/>
        <s v="0090"/>
        <s v="0120"/>
        <s v="0130"/>
        <s v="0140"/>
        <s v="0150"/>
        <s v="0160"/>
        <s v="0730"/>
        <s v="0170"/>
        <s v="0180"/>
        <s v="0210"/>
        <s v="0230"/>
        <s v="0240"/>
        <s v="0250"/>
        <s v="0260"/>
        <s v="0270"/>
        <s v="0280"/>
        <s v="0290"/>
        <s v="0900"/>
        <s v="0330"/>
        <s v="0340"/>
        <s v="0350"/>
        <s v="0710"/>
        <s v="0720"/>
        <s v="0360"/>
        <s v="0370"/>
        <s v="X"/>
        <s v="0700"/>
        <s v="0680"/>
        <s v="0760"/>
        <s v="0380"/>
        <s v="0390"/>
        <s v="0400"/>
        <s v="0410"/>
        <s v="0420"/>
        <s v="0430"/>
        <s v="0440"/>
        <s v="0450"/>
        <s v="0460"/>
        <s v="0470"/>
        <s v="0480"/>
        <s v="0490"/>
        <s v="0500"/>
        <s v="0510"/>
        <s v="0910"/>
        <s v="0520"/>
        <s v="0530"/>
        <s v="0540"/>
        <s v="0550"/>
        <s v="0790"/>
        <s v="0800"/>
        <s v="0690"/>
        <s v="0560"/>
        <s v="0570"/>
        <s v="0580"/>
        <s v="0590"/>
        <s v="0600"/>
        <s v="0850"/>
        <s v="0920"/>
        <s v="0610"/>
        <s v="0620"/>
        <s v="0630"/>
        <s v="0640"/>
        <s v="0650"/>
        <s v="0660"/>
        <s v="0740"/>
        <s v="0670"/>
        <s v="0840"/>
        <s v="0860"/>
        <s v="0870"/>
        <s v="0880"/>
        <s v="0890"/>
      </sharedItems>
    </cacheField>
    <cacheField name="MO Description" numFmtId="0">
      <sharedItems/>
    </cacheField>
    <cacheField name="Description" numFmtId="0">
      <sharedItems count="2">
        <s v="LNG2 COP 2024 – Execution"/>
        <s v="LNG2 COP 2024 – Enabling Costs"/>
      </sharedItems>
    </cacheField>
    <cacheField name="Functional location" numFmtId="0">
      <sharedItems/>
    </cacheField>
    <cacheField name="Description2" numFmtId="0">
      <sharedItems/>
    </cacheField>
    <cacheField name="Procurement plant" numFmtId="0">
      <sharedItems containsBlank="1"/>
    </cacheField>
    <cacheField name="Req Priority for Material/Component" numFmtId="0">
      <sharedItems containsSemiMixedTypes="0" containsString="0" containsNumber="1" containsInteger="1" minValue="30" maxValue="30"/>
    </cacheField>
    <cacheField name="Alert / Exception" numFmtId="0">
      <sharedItems/>
    </cacheField>
    <cacheField name="Material / Component" numFmtId="0">
      <sharedItems count="117">
        <s v="10043687"/>
        <s v="10048469"/>
        <s v="10048489"/>
        <s v="10048528"/>
        <s v="10048552"/>
        <s v="10048592"/>
        <s v="10048593"/>
        <s v="10048594"/>
        <s v="10048596"/>
        <s v="10049289"/>
        <s v="10049295"/>
        <s v="10049310"/>
        <s v="10052670"/>
        <s v="10052675"/>
        <s v="10052676"/>
        <s v="10052685"/>
        <s v="10052696"/>
        <s v="10053011"/>
        <s v="10053014"/>
        <s v="10053093"/>
        <s v="10058201"/>
        <s v="10058202"/>
        <s v="10058203"/>
        <s v="10058205"/>
        <s v="10058222"/>
        <s v="10058249"/>
        <s v="10058252"/>
        <s v="10058262"/>
        <s v="10058828"/>
        <s v="10059968"/>
        <s v="10059971"/>
        <s v="10059972"/>
        <s v="10060885"/>
        <s v="10060886"/>
        <s v="10060887"/>
        <s v="10060888"/>
        <s v="10060892"/>
        <s v="10060894"/>
        <s v="10060901"/>
        <s v="10060902"/>
        <s v="10060904"/>
        <s v="10060905"/>
        <s v="10060906"/>
        <s v="10060907"/>
        <s v="10060919"/>
        <s v="10060920"/>
        <s v="10060932"/>
        <s v="10060934"/>
        <s v="10060939"/>
        <s v="10060941"/>
        <s v="10061003"/>
        <s v="10062985"/>
        <s v="10202323"/>
        <s v="10202329"/>
        <s v="10202334"/>
        <s v="10202343"/>
        <s v="10202352"/>
        <s v="10218613"/>
        <s v="10218617"/>
        <s v="10218625"/>
        <s v="10218626"/>
        <s v="10218627"/>
        <s v="10218628"/>
        <s v="10218632"/>
        <s v="10218636"/>
        <s v="10218652"/>
        <s v="10218657"/>
        <s v="10219526"/>
        <s v="10219538"/>
        <s v="10219885"/>
        <s v="10219976"/>
        <s v="10220455"/>
        <s v="10222953"/>
        <s v="10223374"/>
        <s v="10229938"/>
        <s v="10229941"/>
        <s v="10229942"/>
        <s v="10251654"/>
        <s v="10254870"/>
        <s v="10254871"/>
        <s v="10254875"/>
        <s v="10254974"/>
        <s v="10254979"/>
        <s v="10255008"/>
        <s v="10258213"/>
        <s v="10291772"/>
        <s v="10305744"/>
        <s v="10306724"/>
        <s v="10312854"/>
        <s v="10340086"/>
        <s v="10340106"/>
        <s v="10441378"/>
        <s v="10441379"/>
        <s v="10487244"/>
        <s v="10487245"/>
        <s v="10488048"/>
        <s v="10488134"/>
        <s v="10488940"/>
        <s v="10492979"/>
        <s v="10508041"/>
        <s v="10590596"/>
        <s v="10592509"/>
        <s v="10613639"/>
        <s v="10613642"/>
        <s v="11400805"/>
        <s v="11400808"/>
        <s v="11404775"/>
        <s v="11404909"/>
        <s v="11404925"/>
        <s v="11404926"/>
        <s v="11404929"/>
        <s v="70003047"/>
        <s v="70003048"/>
        <s v="70003077"/>
        <s v="70011010"/>
        <s v="70011014"/>
        <s v="70013860"/>
      </sharedItems>
    </cacheField>
    <cacheField name="Material Description" numFmtId="0">
      <sharedItems count="116">
        <s v="TEE:EQUAL,50mm,BW,CS,A234-WPB,SCH 40"/>
        <s v="FLANGE,BLIND;450MM,CL150,RF,CS,A105N"/>
        <s v="FLANGE,BLIND;50MM,CL300,RF,CS,A105N"/>
        <s v="FLANGE,BLIND;150MM,CL300,RF,LTCS"/>
        <s v="FLANGE,BLIND;600MM,CL600,RF,LTCS"/>
        <s v="FLANGE,BLIND,100MM,CL150,RF,CS,GALV"/>
        <s v="FLANGE,BLIND,150MM,CL150,RF,CS,SH40,GALV"/>
        <s v="FLANGE,BLIND;200MM,CL150,RF,CS,SH30,GALV"/>
        <s v="FLANGE,BLIND;300MM,CL150,RF,CS,SH30,GALV"/>
        <s v="FLANGE,BLIND;50MM,CL300,RF,SS316"/>
        <s v="FLANGE,BLIND;300MM,CL300,RF,SS316"/>
        <s v="FLANGE,BLIND;80MM,CL600,RF,SS316"/>
        <s v="SPADE BLIND,350MM,CL150,RF,A516-60"/>
        <s v="SPADE BLIND,350MM,CL300,RF,A516-60"/>
        <s v="SPADE BLIND,400MM,CL300,RF,A516-60"/>
        <s v="SPADE BLIND,600MM,CL600,RF,LTCS"/>
        <s v="SPADE BLIND,150MM,CL150,CS,A285 GR.C"/>
        <s v="SPADE BLIND,150MM,CL300,SS316"/>
        <s v="SPADE BLIND,300MM,CL300,SS316"/>
        <s v="SPADE BLIND,150MM,CL300,SS,TP316L"/>
        <s v="STUDBOLT;0.625&quot; X 100MM,A193 B8M CL2"/>
        <s v="STUDBOLT;0.625&quot; X 110MM,A193 B8M CL2"/>
        <s v="STUDBOLT;0.625&quot; X 120MM,A193 B8M CL2"/>
        <s v="STUDBOLT;0.625&quot; X 130MM,A193 B8M CL2"/>
        <s v="STUDBOLT;0.750&quot; X 160MM,A193 B8M CL2"/>
        <s v="STUDBOLT;1.000&quot;X170MM,B8M CL2"/>
        <s v="STUDBOLT;1.000&quot; X 200MM,A193 B8M CL2"/>
        <s v="BLT STUD:1.125in,190mm,316 SS,2,UN HEAVY"/>
        <s v="STUDBOLT;1.625&quot; X 360MM,L7,BLK"/>
        <s v="GASKET;CNAF,50MM,CL150,TANG INTN,1.6MM"/>
        <s v="GASKET;CNAF,150MM,CL150,TANG INTN,1.6MM"/>
        <s v="GASKET;CNAF,200MM,CL150,TANG INTN,1.5MM"/>
        <s v="GASKET;SWCI,50MM,CL150,316L/GR/316"/>
        <s v="GASKET;SWCI,80MM,CL150,316L/GR/316"/>
        <s v="GASKET;SWCI,100MM,CL150,316L/GR/316"/>
        <s v="GASKET;SWCI,150MM,CL150,316L/GR/316"/>
        <s v="GASKET;SWCI,350MM,CL150,316L/GR/316"/>
        <s v="GASKET;SWCI,450MM,CL150,316L/GR/316"/>
        <s v="GASKET;SWCI,100MM,CL300,SS316L/GR/316"/>
        <s v="GASKET;SWCI,150MM,CL300,316L/GR/316"/>
        <s v="GASKET;SWCI,250MM,CL300,316L/GR/316"/>
        <s v="GASKET;SWCI,300MM,CL300,316L/GR/316"/>
        <s v="GASKET;SWCI,350MM,CL300,316L/GR/316"/>
        <s v="GASKET;SWCI,400MM,CL300,SS316L/GR/316"/>
        <s v="GASKET;SWCI,50MM,CL300/600,316L/GR/316"/>
        <s v="GASKET:RF/&gt;WSE10305744,80mm,4.5mm,316L,C"/>
        <s v="GASKET;SWCI,100MM,CL600,316L/GR/316"/>
        <s v="GASKET;SWCI,200MM,CL600,316L/GR/316"/>
        <s v="GASKET;SWCI,450MM,CL600,316L/GR/316"/>
        <s v="GASKET;SWCI,600MM,CL600,316L/GR/316"/>
        <s v="GASKET;SWCI,1050MM,CL150,316L/GR/316"/>
        <s v="AIR,MEDICAL,DRY,COMPRESSED,SIZE G CYL"/>
        <s v="PIPE:SML,50mm,CS,A106 GR B,SCH40"/>
        <s v="FLANGE,BLIND;100MM,CL150,RF,CS,A105N"/>
        <s v="FLANGE,BLIND;350MM,CL150,RF,CS,A105N"/>
        <s v="FLANGE,WN;50MM,CL300,RF,A105N,SCH 40"/>
        <s v="SPADE BLIND,450MM,CL150,CS,A285 GR.C"/>
        <s v="STUDBOLT;0.625&quot; X 110MM,L7,ZN+XYLAN"/>
        <s v="STUDBOLT;0.625&quot;X120MM,L7,CAD+XYLAN"/>
        <s v="STUDBOLT;0.750&quot;X110MM,L7,CAD+XYLAN"/>
        <s v="STUDBOLT;0.750&quot;X120MM,L7,CAD+XYLAN"/>
        <s v="STUDBOLT;0.750&quot;X130MM,L7,CAD+XYLAN"/>
        <s v="STUDBOLT;0.750&quot;X140MM,L7,CAD+XYLAN"/>
        <s v="STUDBOLT;0.875&quot;X130MM,L7,CAD+XYLAN"/>
        <s v="STUDBOLT;0.875&quot;X180MM,L7,CAD+XYLAN"/>
        <s v="STUDBOLT;1.125&quot;X190MM,L7,CAD+XYLAN"/>
        <s v="STUDBOLT;1.125&quot;X230MM,L7,CAD+XYLAN"/>
        <s v="STUDBOLT;0.750&quot;X160MM,L7,CAD+XYLAN"/>
        <s v="STUDBOLT;1.250&quot;X250MM,L7,CAD+XYLAN"/>
        <s v="STUDBOLT;1.125&quot;X240MM,L7,CAD+XYLAN"/>
        <s v="STUDBOLT;1.875&quot;X390MM,L7,CAD+XYLAN"/>
        <s v="STUDBOLT;0.875&quot; X 180MM,A193 B8M CL2"/>
        <s v="SPADE BLIND,50MM,CL300,RF,A516-60/70"/>
        <s v="STUDBOLT;0.750&quot;X140MM,A193 B8M,CL2"/>
        <s v="SPADE BLIND,80MM,CL150,SS316"/>
        <s v="SPADE BLIND,50MM,CL600,SS316"/>
        <s v="SPADE BLIND,100MM,CL600,SS316"/>
        <s v="ELBOW:LONG RADIUS,50mm,BW,90deg,CS,40,A2"/>
        <s v="SPADE,BLIND,LOW TEMP;CAMCO 7664970DN50C&gt;"/>
        <s v="SPADE,BLIND,LOW TEMP;CAMCO 7664970DN80C&gt;"/>
        <s v="SPADE,BLIND,LOW TEMP;CAMCO 7664970DN100&gt;"/>
        <s v="SPADE,BLIND;CAMCO 7666720DN50CL3008MM"/>
        <s v="SPADE,BLIND,80MM,CL600,15MM,SS304"/>
        <s v="SPADE,BLIND,1050MM,CL150,55MM,SS304"/>
        <s v="SHEET,SS316,0.90MM X 1220 X 2440,PRF"/>
        <s v="FLANGE,BLIND;200MM,CL150,RF,CS,A105M"/>
        <s v="GASKET,SW;CRIR,80MM,CL300/600,RF,316L"/>
        <s v="GASKET;SWC,80MM,CL300/600,31&gt;WSE10508041"/>
        <s v="AIR;MEDICAL DRY,25PPM,BOC 470MAN15"/>
        <s v="FLANGE,BLIND;350MM,CL300,RF,CS,A105N"/>
        <s v="SPADE BLIND,50MM,CL150,CS,A285,GDE C"/>
        <s v="SPADE BLIND,100MM,CL600,CS"/>
        <s v="SPADE BLIND,150MM,CL600,CS"/>
        <s v="SPADE,BLIND,80MM,CL300,LTCS"/>
        <s v="SPADE,BLIND,100MM,CL300,LTCS"/>
        <s v="FLANGE,BLIND,150MM,CL300,RF,SS"/>
        <s v="SPADE,BLIND,250MM,CL300,SS"/>
        <s v="SPADE,BLIND,80MM,CL600,LTCS"/>
        <s v="STUDBOLT;1.875&quot; X 470MM,L7,ZN+XYLAN"/>
        <s v="GASKET,SW;95MM,CL300,316L/316/GR/316,PNK"/>
        <s v="GASKET;RF,GR,300MM,CL150,KLINGER 154756"/>
        <s v="BLADE,SAW;RECIP,CB,8TPI,1&quot;,230MM"/>
        <s v="SPADE BLIND 150MM CL150 FF A516 GR70"/>
        <s v="SPADE BLIND 200MM CL150 FF A516 GR70"/>
        <s v="SPADE,BLIND,200MM,CL600,LTCS"/>
        <s v="SPADE BLIND,350MM,CL150,SS316"/>
        <s v="CONTRACTOR;100-250V,ABB 1SFL547002R3322"/>
        <s v="FLANGE,FTG;1.5&quot;,CL150,LOKRING 9060435"/>
        <s v="FLANGE,FTG;2&quot;,CL150,LOKRING 9060441"/>
        <s v="FLANGE,FTG;3&quot;,CL150,LOKRING 9061370"/>
        <s v="FLANGE,FTG;1&quot;,CL150,LOKRING 9060429"/>
        <s v="MIL 15L CHEMICAL SPRAYER SKN M18BPFPCSA0"/>
        <s v="MILW M12 7L CHEM SPRAYER SKIN M12BHCS7L0"/>
        <s v="BATTERY CHARGER PACK MILW M18HOSP1254B"/>
        <s v="Restriction Orifice Plate 41RO20"/>
        <s v="Restriction Orifice Plate 41RO21"/>
      </sharedItems>
    </cacheField>
    <cacheField name="Requirement quantity" numFmtId="164">
      <sharedItems containsSemiMixedTypes="0" containsString="0" containsNumber="1" containsInteger="1" minValue="0" maxValue="80"/>
    </cacheField>
    <cacheField name="Requirement UOM" numFmtId="0">
      <sharedItems/>
    </cacheField>
    <cacheField name="Stock on-hand @ Base" numFmtId="164">
      <sharedItems containsSemiMixedTypes="0" containsString="0" containsNumber="1" containsInteger="1" minValue="0" maxValue="223"/>
    </cacheField>
    <cacheField name="Stock In-Transit into Remote" numFmtId="164">
      <sharedItems containsSemiMixedTypes="0" containsString="0" containsNumber="1" containsInteger="1" minValue="0" maxValue="24"/>
    </cacheField>
    <cacheField name="Stock on-hand @ Remote" numFmtId="164">
      <sharedItems containsSemiMixedTypes="0" containsString="0" containsNumber="1" containsInteger="1" minValue="0" maxValue="513"/>
    </cacheField>
    <cacheField name="HU Quantity" numFmtId="165">
      <sharedItems containsSemiMixedTypes="0" containsString="0" containsNumber="1" containsInteger="1" minValue="0" maxValue="80"/>
    </cacheField>
    <cacheField name="UoM of HU" numFmtId="0">
      <sharedItems containsBlank="1"/>
    </cacheField>
    <cacheField name="Expediting Note / User Comment" numFmtId="0">
      <sharedItems count="93">
        <s v="05.10 - HU 101000000096674 to AA02"/>
        <s v="14.10 - HU 101000000099504 TO AA02"/>
        <s v="10.10 - Del 80018247/000070 for picking"/>
        <s v="06.03 - ETA 17.04.24 PO 4500005010 x 1 Australasian Fittings"/>
        <s v="03.10 - HU 101000000060519 to AA02"/>
        <s v="UserCommentLink"/>
        <s v="03.10 - GR ZONE @ AA02"/>
        <s v="03.10 - HU 101000000052150 to AA02"/>
        <s v="01.10 - HU 101000000052151 TO AA02 OLS5307169"/>
        <s v="01.10 - HU 101000000093006 TO AA02"/>
        <s v="01.10 - HU 101000000076282 TO AA02"/>
        <s v="01.10 - HU 101000000093021 TO AA02"/>
        <s v="02.10 - ETA 17.12.24 PO 4500029495 AUS FITTINGS @AA02"/>
        <s v="21.09 - ETA 24.11.24 PO 4500027121 AUSTRALASIAN FITTINGS AND FLANGES"/>
        <s v="03.10 - HU 101000000094431 to AA02"/>
        <s v="24.10 - ETA 05.12.24 PO 4500029844 MRC"/>
        <s v="01.10 - HU 101000000060720 TO AA02"/>
        <s v="01.10 - HU 101000000093390 TO AA02"/>
        <s v="01.10 - HU 101000000094436 TO AA02"/>
        <s v="16.10 - 180082367 4500005381, 103 ERRORS"/>
        <s v="25.09 - At KGP"/>
        <s v="21.09 - MW2R11C02G @ KSF"/>
        <s v="01.10 - HU 101000000092978, 93001 TO AA02"/>
        <s v="22.09 - IN GREY TUB / MW2R11C03G @ KSF"/>
        <s v="03.10 - Del 90009764/90009765 15-05-10-03CB @ AA01"/>
        <s v="01.10 - HU 101000000094405 TO AA02"/>
        <s v="03.10 - Del 80018277/000010 for picking"/>
        <s v="01.10 - HU 101000000094101 - 08 TO AA02"/>
        <s v="22.09 - IN GREY TUB / MW2R05F11H @ KSF"/>
        <s v="01.10 - HU 101000000092373 TO AA02"/>
        <s v="X1 LOOSE"/>
        <s v="03.10 - KSF-PACK-REV-SML for picking"/>
        <s v="21.09 - MW2R03C03J @ KSF"/>
        <s v="01.10 - HU 101000000093005 TO AA02"/>
        <s v="03.10 - SW3R03E02B @ AA02"/>
        <s v="22.09 - X1 LOOSE / MW2R04J02B_x0009_@ KSF"/>
        <s v="21.09 - MW2R03A02A @ KSF"/>
        <s v="22.09 - IN GREY TUB / MW2R04F02A @ KSF"/>
        <s v="22.09 - X1 LOOSE / MW2R03A03E @ KSF"/>
        <s v="22.09 - X1 LOOSE / MW2R04J03D @ KSF"/>
        <s v="22.09 - X1 LOOSE / MW2R05E07D_x0009_@ KSF"/>
        <s v="22.09 - IN GREY TUB / MW2R03B03A @ KSF"/>
        <s v="21.09 - 10-16-11-02B @ PDC X 3"/>
        <s v="22.09 - IN GREY TUB / MW2R03A02C @ KSF"/>
        <s v="22.09 - IN GREY TUB / MW2R04J02D @KSF"/>
        <s v="22.09 - X4 FLAT PACKS / 4 SOH @ KSF /180071538 75KG 18.09.24 PO 4500024711"/>
        <s v="21.09 - MW2R04H04A @ KSF / X1 FLAT PACK"/>
        <s v="X1 PALLET"/>
        <s v="14.10 - ETA 18.10.24 PO 4500031439 BOC"/>
        <s v="14.10 - HU 101000000099762 TO AA02"/>
        <s v="14.10 - HU 101000000056226 TO AA02"/>
        <s v="05.10 - HU 101000000096902 to AA02"/>
        <s v="05.10 - Del 80019284 for picking"/>
        <s v="24.10 - ETA 24.11.24 PO 4500027121 AUSTRALASIAN FITTINGS AND FLANGES"/>
        <s v="22.09 - X2 boxes / SOH @ AA01"/>
        <s v="22.09 - X1 BOX / SOH @ PDC"/>
        <s v="22.09 - X1 BOX  / MW3R15B08B @ KSF"/>
        <s v="22.09 - X3 BOX / 24 Stocked @ PDC, 12 @ KSF"/>
        <s v="22.09 - X1 BOX/ 20 SOH @ AA01"/>
        <s v="X1 BOX"/>
        <s v="01.10 - HU 101000000094408 TO AA02"/>
        <s v="01.10 - HU 101000000094366 TO AA02"/>
        <s v="22.09 - X2 BOXES / MW3R12D05A @ KSF"/>
        <s v="01.10 - HU 101000000093107 TO AA02"/>
        <s v="01.10 - HU 101...93499, 93530,43,45 TO AA02"/>
        <s v="10.10 - Del 80018302/000010 for picking"/>
        <s v="X1 CRATE"/>
        <s v="MRF 241026-6712278 processed to 5001 HU 1020-22091 P-99"/>
        <s v="22.09 - X1 BOX / MW3R15F09A @ KSF"/>
        <s v="01.10 - HU 101000000093007 TO AA02"/>
        <s v="22.09 - IN GREY TUB / MW2R03A02A @ KSF"/>
        <s v="01.10 - HU 101000000092975 TO AA02"/>
        <s v="03.10 - HU 101000000093112 to AA02"/>
        <s v="06.03 - ETA 17.04.24 PO 4500004781 x 3 Australasian, ETA 16.02.24 PO W451781228"/>
        <s v="In Transit  voyage 20003452"/>
        <s v="21.09 - ETA 24.11.24 PO 4500027121 AUSTRALIAN FITTINGS"/>
        <s v="01.10 - HU 101000000068823 TO AA02"/>
        <s v="22.09 - IN GRAY TUB / MW2R03B03E @ KSF"/>
        <s v="22.09 - IN GREY TUB / 4 SOH @ AA02"/>
        <s v="24.10 - ETA 24.10.24 PO 4500031439 BOC"/>
        <s v="01.10 - HU 101000000093024 TO AA02"/>
        <s v="01.10 - HU 101000000080184 TO AA02"/>
        <s v="01.10 - HU 101000000093397 TO AA02"/>
        <s v="21.09 - NEED PURCHSING"/>
        <s v="01.10 - HU 101000000040351 TO AA02"/>
        <s v="01.10 - HU 101000000085146 TO AA02"/>
        <s v="At KGP 19/10/24"/>
        <s v="24.10 - SOH @ AA01"/>
        <s v="27.09 - ETA 26.07.24 PO 4500004799 Blackwoods"/>
        <s v="21.09 - SOH @ AA01"/>
        <s v="SPT Error TOP HU 102000000019832 - 2nd HU 101000000094259"/>
        <s v="SPT Error TOP HU 102000000019832 - 2nd HU 101000000094290"/>
        <s v="ISSUE WITH MOZZIE NUMBER"/>
      </sharedItems>
    </cacheField>
    <cacheField name="Message log(Orchestration / Derivation)" numFmtId="0">
      <sharedItems containsBlank="1"/>
    </cacheField>
    <cacheField name="Supply status" numFmtId="0">
      <sharedItems containsBlank="1"/>
    </cacheField>
    <cacheField name="Supply Process" numFmtId="0">
      <sharedItems containsBlank="1"/>
    </cacheField>
    <cacheField name="Supply Process (Desc.)" numFmtId="0">
      <sharedItems containsBlank="1"/>
    </cacheField>
    <cacheField name="Planned Deliver Time (in days) (PR)" numFmtId="1">
      <sharedItems containsSemiMixedTypes="0" containsString="0" containsNumber="1" containsInteger="1" minValue="0" maxValue="48"/>
    </cacheField>
    <cacheField name="Supplying Plant (STO)" numFmtId="0">
      <sharedItems containsBlank="1"/>
    </cacheField>
    <cacheField name="Current STO" numFmtId="0">
      <sharedItems containsBlank="1"/>
    </cacheField>
    <cacheField name="Current STO Item" numFmtId="0">
      <sharedItems containsSemiMixedTypes="0" containsString="0" containsNumber="1" containsInteger="1" minValue="0" maxValue="1310"/>
    </cacheField>
    <cacheField name="Incoterms" numFmtId="0">
      <sharedItems containsBlank="1"/>
    </cacheField>
    <cacheField name="Planned Delivery Time (in days) (STO)" numFmtId="1">
      <sharedItems containsSemiMixedTypes="0" containsString="0" containsNumber="1" containsInteger="1" minValue="0" maxValue="48"/>
    </cacheField>
    <cacheField name="Purchase Requisition" numFmtId="0">
      <sharedItems containsBlank="1"/>
    </cacheField>
    <cacheField name="Purchase Requisition Item" numFmtId="0">
      <sharedItems containsSemiMixedTypes="0" containsString="0" containsNumber="1" containsInteger="1" minValue="0" maxValue="137"/>
    </cacheField>
    <cacheField name="Vendor" numFmtId="0">
      <sharedItems containsBlank="1"/>
    </cacheField>
    <cacheField name="Name of Supplier" numFmtId="0">
      <sharedItems containsBlank="1"/>
    </cacheField>
    <cacheField name="Vendor PO" numFmtId="0">
      <sharedItems containsBlank="1"/>
    </cacheField>
    <cacheField name="Vendor PO item" numFmtId="0">
      <sharedItems containsSemiMixedTypes="0" containsString="0" containsNumber="1" containsInteger="1" minValue="0" maxValue="90"/>
    </cacheField>
    <cacheField name="PO qty" numFmtId="164">
      <sharedItems containsSemiMixedTypes="0" containsString="0" containsNumber="1" containsInteger="1" minValue="0" maxValue="10"/>
    </cacheField>
    <cacheField name="Requirement UOM2" numFmtId="0">
      <sharedItems/>
    </cacheField>
    <cacheField name="Delivery date (PO)" numFmtId="0">
      <sharedItems containsNonDate="0" containsDate="1" containsString="0" containsBlank="1" minDate="2024-04-17T00:00:00" maxDate="2024-11-30T00:00:00"/>
    </cacheField>
    <cacheField name="Batch/Valuation type(from MO component)" numFmtId="0">
      <sharedItems containsNonDate="0" containsString="0" containsBlank="1"/>
    </cacheField>
    <cacheField name="Inbound Delivery (PO)" numFmtId="0">
      <sharedItems containsBlank="1"/>
    </cacheField>
    <cacheField name="Latest Inbound Delivery (STO)" numFmtId="0">
      <sharedItems containsBlank="1"/>
    </cacheField>
    <cacheField name="Latest Outbound Delivery STO" numFmtId="0">
      <sharedItems containsBlank="1"/>
    </cacheField>
    <cacheField name="Process Phase" numFmtId="0">
      <sharedItems/>
    </cacheField>
    <cacheField name="Short Description" numFmtId="0">
      <sharedItems/>
    </cacheField>
    <cacheField name="Reservation" numFmtId="0">
      <sharedItems count="2">
        <s v="0000216479"/>
        <s v="0000216521"/>
      </sharedItems>
    </cacheField>
    <cacheField name="Reservation Item" numFmtId="0">
      <sharedItems containsSemiMixedTypes="0" containsString="0" containsNumber="1" containsInteger="1" minValue="1" maxValue="141" count="132">
        <n v="121"/>
        <n v="109"/>
        <n v="119"/>
        <n v="1"/>
        <n v="2"/>
        <n v="136"/>
        <n v="138"/>
        <n v="3"/>
        <n v="4"/>
        <n v="5"/>
        <n v="6"/>
        <n v="81"/>
        <n v="77"/>
        <n v="137"/>
        <n v="110"/>
        <n v="104"/>
        <n v="118"/>
        <n v="7"/>
        <n v="75"/>
        <n v="78"/>
        <n v="89"/>
        <n v="88"/>
        <n v="8"/>
        <n v="9"/>
        <n v="10"/>
        <n v="11"/>
        <n v="12"/>
        <n v="13"/>
        <n v="14"/>
        <n v="15"/>
        <n v="16"/>
        <n v="73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130"/>
        <n v="31"/>
        <n v="32"/>
        <n v="33"/>
        <n v="34"/>
        <n v="134"/>
        <n v="35"/>
        <n v="71"/>
        <n v="72"/>
        <n v="36"/>
        <n v="37"/>
        <n v="128"/>
        <n v="120"/>
        <n v="70"/>
        <n v="139"/>
        <n v="111"/>
        <n v="117"/>
        <n v="68"/>
        <n v="108"/>
        <n v="76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133"/>
        <n v="52"/>
        <n v="53"/>
        <n v="54"/>
        <n v="55"/>
        <n v="79"/>
        <n v="80"/>
        <n v="122"/>
        <n v="99"/>
        <n v="69"/>
        <n v="56"/>
        <n v="57"/>
        <n v="58"/>
        <n v="59"/>
        <n v="60"/>
        <n v="103"/>
        <n v="85"/>
        <n v="107"/>
        <n v="90"/>
        <n v="140"/>
        <n v="61"/>
        <n v="129"/>
        <n v="105"/>
        <n v="102"/>
        <n v="62"/>
        <n v="101"/>
        <n v="63"/>
        <n v="64"/>
        <n v="65"/>
        <n v="100"/>
        <n v="66"/>
        <n v="74"/>
        <n v="141"/>
        <n v="67"/>
        <n v="135"/>
        <n v="84"/>
        <n v="106"/>
        <n v="86"/>
        <n v="87"/>
        <n v="113"/>
        <n v="123"/>
        <n v="112"/>
        <n v="127"/>
        <n v="116"/>
        <n v="125"/>
        <n v="114"/>
        <n v="115"/>
        <n v="126"/>
        <n v="92"/>
        <n v="96"/>
        <n v="98"/>
        <n v="132"/>
      </sharedItems>
    </cacheField>
    <cacheField name="Reservation item deletion indicator" numFmtId="166">
      <sharedItems containsSemiMixedTypes="0" containsString="0" containsNumber="1" containsInteger="1" minValue="0" maxValue="1"/>
    </cacheField>
    <cacheField name="UoM of HU2" numFmtId="0">
      <sharedItems containsBlank="1"/>
    </cacheField>
    <cacheField name="Nested HU Lvl 2" numFmtId="0">
      <sharedItems containsBlank="1"/>
    </cacheField>
    <cacheField name="Nested HU Lvl 3" numFmtId="0">
      <sharedItems containsBlank="1"/>
    </cacheField>
    <cacheField name="Top HU" numFmtId="0">
      <sharedItems containsBlank="1"/>
    </cacheField>
    <cacheField name="Shipping Type" numFmtId="0">
      <sharedItems containsBlank="1"/>
    </cacheField>
    <cacheField name="Voyage type" numFmtId="0">
      <sharedItems containsNonDate="0" containsString="0" containsBlank="1"/>
    </cacheField>
    <cacheField name="Voyage status" numFmtId="0">
      <sharedItems containsBlank="1"/>
    </cacheField>
    <cacheField name="Container-ID" numFmtId="0">
      <sharedItems containsBlank="1"/>
    </cacheField>
    <cacheField name="Linked Work-pack/HU" numFmtId="0">
      <sharedItems/>
    </cacheField>
    <cacheField name="Workpack bin" numFmtId="0">
      <sharedItems containsBlank="1"/>
    </cacheField>
    <cacheField name="Unloading Point" numFmtId="0">
      <sharedItems containsBlank="1"/>
    </cacheField>
    <cacheField name="Incompletion indic. (Y/N)" numFmtId="166">
      <sharedItems containsSemiMixedTypes="0" containsString="0" containsNumber="1" containsInteger="1" minValue="0" maxValue="0"/>
    </cacheField>
    <cacheField name="Return STO" numFmtId="0">
      <sharedItems containsNonDate="0" containsString="0" containsBlank="1"/>
    </cacheField>
    <cacheField name="Return STO Item" numFmtId="0">
      <sharedItems containsSemiMixedTypes="0" containsString="0" containsNumber="1" containsInteger="1" minValue="0" maxValue="0"/>
    </cacheField>
    <cacheField name="Return STO Qty" numFmtId="164">
      <sharedItems containsSemiMixedTypes="0" containsString="0" containsNumber="1" containsInteger="1" minValue="0" maxValue="0"/>
    </cacheField>
    <cacheField name="Return STO UOM" numFmtId="0">
      <sharedItems containsNonDate="0" containsString="0" containsBlank="1"/>
    </cacheField>
    <cacheField name="Withdrawn quantity" numFmtId="164">
      <sharedItems containsSemiMixedTypes="0" containsString="0" containsNumber="1" containsInteger="1" minValue="0" maxValue="50"/>
    </cacheField>
    <cacheField name="Remaining quanity" numFmtId="164">
      <sharedItems containsSemiMixedTypes="0" containsString="0" containsNumber="1" containsInteger="1" minValue="0" maxValue="22"/>
    </cacheField>
    <cacheField name="Arrival (actual)" numFmtId="0">
      <sharedItems containsNonDate="0" containsDate="1" containsString="0" containsBlank="1" minDate="2024-11-21T00:00:00" maxDate="2024-11-24T00:00:00"/>
    </cacheField>
    <cacheField name="Arrival (plan)" numFmtId="0">
      <sharedItems containsNonDate="0" containsDate="1" containsString="0" containsBlank="1" minDate="2024-11-21T00:00:00" maxDate="2024-11-24T00:00:00"/>
    </cacheField>
    <cacheField name="Campaign (Y/N)" numFmtId="0">
      <sharedItems containsBlank="1"/>
    </cacheField>
    <cacheField name="Company Code (STO)" numFmtId="0">
      <sharedItems containsBlank="1"/>
    </cacheField>
    <cacheField name="Creation Date (STO)" numFmtId="0">
      <sharedItems containsNonDate="0" containsDate="1" containsString="0" containsBlank="1" minDate="2024-02-16T00:00:00" maxDate="2024-08-14T00:00:00"/>
    </cacheField>
    <cacheField name="Current document" numFmtId="0">
      <sharedItems containsBlank="1"/>
    </cacheField>
    <cacheField name="Current STO Item has deletion code?" numFmtId="166">
      <sharedItems containsSemiMixedTypes="0" containsString="0" containsNumber="1" containsInteger="1" minValue="0" maxValue="1"/>
    </cacheField>
    <cacheField name="Delay @ Demand plant" numFmtId="0">
      <sharedItems containsSemiMixedTypes="0" containsString="0" containsNumber="1" containsInteger="1" minValue="0" maxValue="208"/>
    </cacheField>
    <cacheField name="Delay @ Procument plant" numFmtId="0">
      <sharedItems containsSemiMixedTypes="0" containsString="0" containsNumber="1" containsInteger="1" minValue="0" maxValue="57"/>
    </cacheField>
    <cacheField name="Delay @ Supply plant" numFmtId="0">
      <sharedItems containsSemiMixedTypes="0" containsString="0" containsNumber="1" containsInteger="1" minValue="0" maxValue="208"/>
    </cacheField>
    <cacheField name="Delivery date (PR)" numFmtId="0">
      <sharedItems containsNonDate="0" containsDate="1" containsString="0" containsBlank="1" minDate="2024-04-17T00:00:00" maxDate="2025-03-16T00:00:00"/>
    </cacheField>
    <cacheField name="Delivery date (STO)" numFmtId="0">
      <sharedItems containsNonDate="0" containsDate="1" containsString="0" containsBlank="1" minDate="2024-04-27T00:00:00" maxDate="2025-03-21T00:00:00"/>
    </cacheField>
    <cacheField name="Demand Plant" numFmtId="0">
      <sharedItems count="1">
        <s v="AA53"/>
      </sharedItems>
    </cacheField>
    <cacheField name="Early start date (MO)" numFmtId="14">
      <sharedItems containsSemiMixedTypes="0" containsNonDate="0" containsDate="1" containsString="0" minDate="2024-10-21T00:00:00" maxDate="2024-11-23T00:00:00"/>
    </cacheField>
    <cacheField name="Equipment" numFmtId="0">
      <sharedItems containsNonDate="0" containsString="0" containsBlank="1"/>
    </cacheField>
    <cacheField name="Description3" numFmtId="0">
      <sharedItems containsNonDate="0" containsString="0" containsBlank="1"/>
    </cacheField>
    <cacheField name="ETA @ Demand plant" numFmtId="0">
      <sharedItems containsNonDate="0" containsDate="1" containsString="0" containsBlank="1" minDate="2024-04-26T00:00:00" maxDate="2025-08-28T00:00:00"/>
    </cacheField>
    <cacheField name="ETA @ Procument plant" numFmtId="0">
      <sharedItems containsNonDate="0" containsDate="1" containsString="0" containsBlank="1" minDate="2024-04-20T00:00:00" maxDate="2025-03-03T00:00:00"/>
    </cacheField>
    <cacheField name="ETA @ Supply plant" numFmtId="0">
      <sharedItems containsNonDate="0" containsDate="1" containsString="0" containsBlank="1" minDate="2024-04-25T00:00:00" maxDate="2025-03-18T00:00:00"/>
    </cacheField>
    <cacheField name="EWM task for GI (STO)" numFmtId="0">
      <sharedItems containsBlank="1"/>
    </cacheField>
    <cacheField name="EWM Warehouse for GI (STO)" numFmtId="0">
      <sharedItems containsBlank="1"/>
    </cacheField>
    <cacheField name="Final Due Date" numFmtId="14">
      <sharedItems containsSemiMixedTypes="0" containsNonDate="0" containsDate="1" containsString="0" minDate="2024-12-31T00:00:00" maxDate="2025-12-30T00:00:00"/>
    </cacheField>
    <cacheField name="GI qty (OBD for STO)" numFmtId="164">
      <sharedItems containsSemiMixedTypes="0" containsString="0" containsNumber="1" containsInteger="1" minValue="0" maxValue="80"/>
    </cacheField>
    <cacheField name="Good Receipt (PO)" numFmtId="0">
      <sharedItems containsBlank="1"/>
    </cacheField>
    <cacheField name="Goods Issue date (STO)" numFmtId="0">
      <sharedItems containsNonDate="0" containsDate="1" containsString="0" containsBlank="1" minDate="2024-04-11T00:00:00" maxDate="2025-03-06T00:00:00"/>
    </cacheField>
    <cacheField name="Goods Issue Document (STO)" numFmtId="0">
      <sharedItems containsBlank="1"/>
    </cacheField>
    <cacheField name="Goods Receipt End date (STO)" numFmtId="0">
      <sharedItems containsNonDate="0" containsDate="1" containsString="0" containsBlank="1" minDate="2024-03-06T00:00:00" maxDate="2025-03-15T00:00:00"/>
    </cacheField>
    <cacheField name="Goods Recipient" numFmtId="0">
      <sharedItems containsBlank="1"/>
    </cacheField>
    <cacheField name="GR IBD Document (STO)" numFmtId="0">
      <sharedItems containsBlank="1"/>
    </cacheField>
    <cacheField name="GR processing time" numFmtId="1">
      <sharedItems containsSemiMixedTypes="0" containsString="0" containsNumber="1" containsInteger="1" minValue="0" maxValue="0"/>
    </cacheField>
    <cacheField name="GR Processing time Demand plant (STO)" numFmtId="1">
      <sharedItems containsSemiMixedTypes="0" containsString="0" containsNumber="1" containsInteger="1" minValue="0" maxValue="6"/>
    </cacheField>
    <cacheField name="GR Processing time Supply plant (PR)" numFmtId="1">
      <sharedItems containsSemiMixedTypes="0" containsString="0" containsNumber="1" containsInteger="1" minValue="0" maxValue="6"/>
    </cacheField>
    <cacheField name="Ref Latest Outbound Delivery (STO)" numFmtId="0">
      <sharedItems containsBlank="1"/>
    </cacheField>
    <cacheField name="GR qty (IBD for STO)" numFmtId="164">
      <sharedItems containsSemiMixedTypes="0" containsString="0" containsNumber="1" containsInteger="1" minValue="0" maxValue="80"/>
    </cacheField>
    <cacheField name="GR qty (PO)" numFmtId="164">
      <sharedItems containsSemiMixedTypes="0" containsString="0" containsNumber="1" containsInteger="1" minValue="0" maxValue="10"/>
    </cacheField>
    <cacheField name="Inbound Delivery (STO)" numFmtId="0">
      <sharedItems containsBlank="1"/>
    </cacheField>
    <cacheField name="Internal alert code" numFmtId="0">
      <sharedItems/>
    </cacheField>
    <cacheField name="Is PR Item Deleted?" numFmtId="166">
      <sharedItems containsSemiMixedTypes="0" containsString="0" containsNumber="1" containsInteger="1" minValue="0" maxValue="1"/>
    </cacheField>
    <cacheField name="Is Reservation Item Deleted(hard)?" numFmtId="166">
      <sharedItems containsSemiMixedTypes="0" containsString="0" containsNumber="1" containsInteger="1" minValue="0" maxValue="0"/>
    </cacheField>
    <cacheField name="isMessageThresholdBreached" numFmtId="0">
      <sharedItems containsBlank="1"/>
    </cacheField>
    <cacheField name="Item category (BOM)" numFmtId="0">
      <sharedItems/>
    </cacheField>
    <cacheField name="Latest GI (STO)" numFmtId="0">
      <sharedItems containsBlank="1"/>
    </cacheField>
    <cacheField name="Latest GI STO Year" numFmtId="0">
      <sharedItems containsSemiMixedTypes="0" containsString="0" containsNumber="1" containsInteger="1" minValue="0" maxValue="2024"/>
    </cacheField>
    <cacheField name="Latest GR (PO)" numFmtId="0">
      <sharedItems containsBlank="1"/>
    </cacheField>
    <cacheField name="Latest GR IBD (STO)" numFmtId="0">
      <sharedItems containsBlank="1"/>
    </cacheField>
    <cacheField name="Latest GR IBD Year(STO)" numFmtId="0">
      <sharedItems containsSemiMixedTypes="0" containsString="0" containsNumber="1" containsInteger="1" minValue="0" maxValue="2024"/>
    </cacheField>
    <cacheField name="Latest GR PO Year" numFmtId="0">
      <sharedItems containsSemiMixedTypes="0" containsString="0" containsNumber="1" containsInteger="1" minValue="0" maxValue="2024"/>
    </cacheField>
    <cacheField name="Latest IBD (PO)" numFmtId="0">
      <sharedItems containsBlank="1"/>
    </cacheField>
    <cacheField name="Loading Date (STO)" numFmtId="0">
      <sharedItems containsNonDate="0" containsDate="1" containsString="0" containsBlank="1" minDate="2024-04-22T00:00:00" maxDate="2025-03-18T00:00:00"/>
    </cacheField>
    <cacheField name="Maint. Operation Exec. Stage Code" numFmtId="0">
      <sharedItems containsNonDate="0" containsString="0" containsBlank="1"/>
    </cacheField>
    <cacheField name="Maintenance Planning Plant" numFmtId="0">
      <sharedItems/>
    </cacheField>
    <cacheField name="Name 1" numFmtId="0">
      <sharedItems/>
    </cacheField>
    <cacheField name="Maintenance Plant" numFmtId="0">
      <sharedItems/>
    </cacheField>
    <cacheField name="Plant Name" numFmtId="0">
      <sharedItems/>
    </cacheField>
    <cacheField name="Maintenance Storage Location" numFmtId="0">
      <sharedItems containsBlank="1"/>
    </cacheField>
    <cacheField name="Material / Component description" numFmtId="0">
      <sharedItems/>
    </cacheField>
    <cacheField name="Material Description2" numFmtId="0">
      <sharedItems/>
    </cacheField>
    <cacheField name="Message Text Date" numFmtId="0">
      <sharedItems containsNonDate="0" containsDate="1" containsString="0" containsBlank="1" minDate="2024-02-15T00:00:00" maxDate="2024-11-28T00:00:00"/>
    </cacheField>
    <cacheField name="Message Type" numFmtId="0">
      <sharedItems containsBlank="1"/>
    </cacheField>
    <cacheField name="Oper. Phase Status" numFmtId="0">
      <sharedItems containsNonDate="0" containsString="0" containsBlank="1"/>
    </cacheField>
    <cacheField name="Operation / Activity" numFmtId="0">
      <sharedItems/>
    </cacheField>
    <cacheField name="Operation description" numFmtId="0">
      <sharedItems/>
    </cacheField>
    <cacheField name="Operation Control key" numFmtId="0">
      <sharedItems/>
    </cacheField>
    <cacheField name="Operation description2" numFmtId="0">
      <sharedItems/>
    </cacheField>
    <cacheField name="Operation System Condition" numFmtId="0">
      <sharedItems containsNonDate="0" containsString="0" containsBlank="1"/>
    </cacheField>
    <cacheField name="Order Phase Status" numFmtId="0">
      <sharedItems containsNonDate="0" containsString="0" containsBlank="1"/>
    </cacheField>
    <cacheField name="Outbound Delivery (STO)" numFmtId="0">
      <sharedItems containsBlank="1"/>
    </cacheField>
    <cacheField name="Person responsible" numFmtId="0">
      <sharedItems containsNonDate="0" containsString="0" containsBlank="1"/>
    </cacheField>
    <cacheField name="Picking bin" numFmtId="0">
      <sharedItems containsNonDate="0" containsString="0" containsBlank="1"/>
    </cacheField>
    <cacheField name="Plant Section" numFmtId="0">
      <sharedItems/>
    </cacheField>
    <cacheField name="PO item deletion indic" numFmtId="0">
      <sharedItems containsBlank="1"/>
    </cacheField>
    <cacheField name="Position" numFmtId="0">
      <sharedItems containsBlank="1"/>
    </cacheField>
    <cacheField name="PR Processing State" numFmtId="0">
      <sharedItems containsBlank="1"/>
    </cacheField>
    <cacheField name="Short Description2" numFmtId="0">
      <sharedItems containsBlank="1"/>
    </cacheField>
    <cacheField name="PR Release Indicator" numFmtId="0">
      <sharedItems containsBlank="1"/>
    </cacheField>
    <cacheField name="Priority Type" numFmtId="0">
      <sharedItems/>
    </cacheField>
    <cacheField name="Priority Type Text" numFmtId="0">
      <sharedItems/>
    </cacheField>
    <cacheField name="Process Subphase" numFmtId="0">
      <sharedItems/>
    </cacheField>
    <cacheField name="Subphase Description" numFmtId="0">
      <sharedItems/>
    </cacheField>
    <cacheField name="Profile Status" numFmtId="0">
      <sharedItems containsNonDate="0" containsString="0" containsBlank="1"/>
    </cacheField>
    <cacheField name="Project stock" numFmtId="164">
      <sharedItems containsSemiMixedTypes="0" containsString="0" containsNumber="1" containsInteger="1" minValue="0" maxValue="0"/>
    </cacheField>
    <cacheField name="Purchasing Group" numFmtId="0">
      <sharedItems containsBlank="1"/>
    </cacheField>
    <cacheField name="Purchasing Grp. Name" numFmtId="0">
      <sharedItems containsBlank="1"/>
    </cacheField>
    <cacheField name="Purchasing group (STO)" numFmtId="0">
      <sharedItems containsBlank="1"/>
    </cacheField>
    <cacheField name="Purchasing Grp. Name2" numFmtId="0">
      <sharedItems containsBlank="1"/>
    </cacheField>
    <cacheField name="Purchasing Organisation (STO)" numFmtId="0">
      <sharedItems containsBlank="1"/>
    </cacheField>
    <cacheField name="Purchasing Processing time(PR)" numFmtId="0">
      <sharedItems containsString="0" containsBlank="1" containsNumber="1" containsInteger="1" minValue="0" maxValue="0"/>
    </cacheField>
    <cacheField name="Receiving Plant (STO)" numFmtId="0">
      <sharedItems containsBlank="1"/>
    </cacheField>
    <cacheField name="Release date (PR)" numFmtId="0">
      <sharedItems containsNonDate="0" containsDate="1" containsString="0" containsBlank="1" minDate="2024-03-27T00:00:00" maxDate="2025-02-19T00:00:00"/>
    </cacheField>
    <cacheField name="Req Urgency for Material/Component" numFmtId="0">
      <sharedItems containsSemiMixedTypes="0" containsString="0" containsNumber="1" containsInteger="1" minValue="30" maxValue="30"/>
    </cacheField>
    <cacheField name="Request for Quotation" numFmtId="0">
      <sharedItems containsNonDate="0" containsString="0" containsBlank="1"/>
    </cacheField>
    <cacheField name="Requirements date (PR)" numFmtId="0">
      <sharedItems containsNonDate="0" containsDate="1" containsString="0" containsBlank="1" minDate="2024-04-20T00:00:00" maxDate="2025-03-18T00:00:00"/>
    </cacheField>
    <cacheField name="Reservation Item (reverse link)" numFmtId="0">
      <sharedItems containsSemiMixedTypes="0" containsString="0" containsNumber="1" containsInteger="1" minValue="0" maxValue="141"/>
    </cacheField>
    <cacheField name="Reservation Special Stock Ind." numFmtId="0">
      <sharedItems containsNonDate="0" containsString="0" containsBlank="1"/>
    </cacheField>
    <cacheField name="Responsible Buyer (for PO)" numFmtId="0">
      <sharedItems containsSemiMixedTypes="0" containsString="0" containsNumber="1" containsInteger="1" minValue="0" maxValue="31522"/>
    </cacheField>
    <cacheField name="Return doc (MvT 262)" numFmtId="0">
      <sharedItems containsNonDate="0" containsString="0" containsBlank="1"/>
    </cacheField>
    <cacheField name="Revision" numFmtId="0">
      <sharedItems/>
    </cacheField>
    <cacheField name="Revision Type" numFmtId="0">
      <sharedItems/>
    </cacheField>
    <cacheField name="Voyage-id" numFmtId="0">
      <sharedItems containsBlank="1"/>
    </cacheField>
    <cacheField name="Route (STO)" numFmtId="0">
      <sharedItems containsBlank="1"/>
    </cacheField>
    <cacheField name="Routing number (of MO Operation)" numFmtId="0">
      <sharedItems containsSemiMixedTypes="0" containsString="0" containsNumber="1" containsInteger="1" minValue="1000214854" maxValue="1000214856"/>
    </cacheField>
    <cacheField name="Shipping Point (STO)" numFmtId="0">
      <sharedItems containsBlank="1"/>
    </cacheField>
    <cacheField name="Status of Material (Demand Plant)" numFmtId="0">
      <sharedItems containsBlank="1"/>
    </cacheField>
    <cacheField name="Status of Material (Supplying Plant)" numFmtId="0">
      <sharedItems containsBlank="1"/>
    </cacheField>
    <cacheField name="STO (Supplying) - 1st STO" numFmtId="0">
      <sharedItems containsBlank="1"/>
    </cacheField>
    <cacheField name="STO (Supplying) - 1st STO Item" numFmtId="0">
      <sharedItems containsSemiMixedTypes="0" containsString="0" containsNumber="1" containsInteger="1" minValue="0" maxValue="1310"/>
    </cacheField>
    <cacheField name="STO Committed date (STO)" numFmtId="0">
      <sharedItems containsNonDate="0" containsString="0" containsBlank="1"/>
    </cacheField>
    <cacheField name="STO for SP97 (2nd STO)" numFmtId="0">
      <sharedItems containsBlank="1"/>
    </cacheField>
    <cacheField name="STO for SP97 2ndS STO Item" numFmtId="0">
      <sharedItems containsSemiMixedTypes="0" containsString="0" containsNumber="1" containsInteger="1" minValue="0" maxValue="150"/>
    </cacheField>
    <cacheField name="STO quantity (STO)" numFmtId="164">
      <sharedItems containsSemiMixedTypes="0" containsString="0" containsNumber="1" containsInteger="1" minValue="0" maxValue="80"/>
    </cacheField>
    <cacheField name="STO quantity UoM (STO)" numFmtId="0">
      <sharedItems containsBlank="1"/>
    </cacheField>
    <cacheField name="Storage Location (STO) based on MO" numFmtId="0">
      <sharedItems containsBlank="1"/>
    </cacheField>
    <cacheField name="Supplying Plant" numFmtId="0">
      <sharedItems containsBlank="1"/>
    </cacheField>
    <cacheField name="Transportation Planning date (STO)" numFmtId="0">
      <sharedItems containsNonDate="0" containsDate="1" containsString="0" containsBlank="1" minDate="2024-04-22T00:00:00" maxDate="2025-03-18T00:00:00"/>
    </cacheField>
    <cacheField name="User Responsible" numFmtId="0">
      <sharedItems containsNonDate="0" containsString="0" containsBlank="1"/>
    </cacheField>
    <cacheField name="User-status" numFmtId="0">
      <sharedItems containsNonDate="0" containsString="0" containsBlank="1"/>
    </cacheField>
    <cacheField name="Vehicle departure date" numFmtId="0">
      <sharedItems containsNonDate="0" containsDate="1" containsString="0" containsBlank="1" minDate="2024-10-10T00:00:00" maxDate="2024-11-22T00:00:00"/>
    </cacheField>
    <cacheField name="Vendor PO Pur Org" numFmtId="0">
      <sharedItems containsBlank="1"/>
    </cacheField>
    <cacheField name="Warehouse" numFmtId="0">
      <sharedItems/>
    </cacheField>
    <cacheField name="MO Actual Finish date" numFmtId="0">
      <sharedItems containsNonDate="0" containsString="0" containsBlank="1"/>
    </cacheField>
    <cacheField name="MO Actual Start date" numFmtId="0">
      <sharedItems containsNonDate="0" containsDate="1" containsString="0" containsBlank="1" minDate="2024-10-20T00:00:00" maxDate="2024-10-21T00:00:00"/>
    </cacheField>
    <cacheField name="MO Company Code" numFmtId="0">
      <sharedItems/>
    </cacheField>
    <cacheField name="Company Name" numFmtId="0">
      <sharedItems/>
    </cacheField>
    <cacheField name="MO Controlling Area" numFmtId="0">
      <sharedItems/>
    </cacheField>
    <cacheField name="MO created by" numFmtId="0">
      <sharedItems/>
    </cacheField>
    <cacheField name="MO creation date" numFmtId="14">
      <sharedItems containsSemiMixedTypes="0" containsNonDate="0" containsDate="1" containsString="0" minDate="2024-01-23T00:00:00" maxDate="2024-01-24T00:00:00"/>
    </cacheField>
    <cacheField name="MO from PR (reverse link)" numFmtId="0">
      <sharedItems containsSemiMixedTypes="0" containsString="0" containsNumber="1" containsInteger="1" minValue="0" maxValue="216521"/>
    </cacheField>
    <cacheField name="MO item number" numFmtId="0">
      <sharedItems containsSemiMixedTypes="0" containsString="0" containsNumber="1" containsInteger="1" minValue="0" maxValue="0"/>
    </cacheField>
    <cacheField name="Stock on-hand @ Procurement Plant" numFmtId="164">
      <sharedItems containsSemiMixedTypes="0" containsString="0" containsNumber="1" containsInteger="1" minValue="0" maxValue="0"/>
    </cacheField>
    <cacheField name="MO Overall Status" numFmtId="0">
      <sharedItems containsNonDate="0" containsString="0" containsBlank="1"/>
    </cacheField>
    <cacheField name="Warehouse Number(STO)" numFmtId="0">
      <sharedItems containsBlank="1"/>
    </cacheField>
    <cacheField name="MO overall status code" numFmtId="0">
      <sharedItems/>
    </cacheField>
    <cacheField name="MO Planner Group" numFmtId="0">
      <sharedItems/>
    </cacheField>
    <cacheField name="Planner Group Name" numFmtId="0">
      <sharedItems/>
    </cacheField>
    <cacheField name="MO Priority" numFmtId="0">
      <sharedItems/>
    </cacheField>
    <cacheField name="Priority Text" numFmtId="0">
      <sharedItems/>
    </cacheField>
    <cacheField name="MO Responsible Cost Center" numFmtId="0">
      <sharedItems/>
    </cacheField>
    <cacheField name="MO Scheduled Finish date" numFmtId="14">
      <sharedItems containsSemiMixedTypes="0" containsNonDate="0" containsDate="1" containsString="0" minDate="2024-11-06T00:00:00" maxDate="2025-05-09T00:00:00"/>
    </cacheField>
    <cacheField name="MO Scheduled Release date" numFmtId="14">
      <sharedItems containsSemiMixedTypes="0" containsNonDate="0" containsDate="1" containsString="0" minDate="2024-10-20T00:00:00" maxDate="2024-11-02T00:00:00"/>
    </cacheField>
    <cacheField name="MO Scheduled Start date" numFmtId="14">
      <sharedItems containsSemiMixedTypes="0" containsNonDate="0" containsDate="1" containsString="0" minDate="2024-10-20T00:00:00" maxDate="2024-11-02T00:00:00"/>
    </cacheField>
    <cacheField name="MO System Status" numFmtId="0">
      <sharedItems/>
    </cacheField>
    <cacheField name="MO type" numFmtId="0">
      <sharedItems/>
    </cacheField>
    <cacheField name="Order Type Name" numFmtId="0">
      <sharedItems/>
    </cacheField>
    <cacheField name="MO WBS ele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x v="0"/>
    <s v="Released"/>
    <d v="2024-02-29T00:00:00"/>
    <d v="2024-10-07T00:00:00"/>
    <d v="2024-10-02T00:00:00"/>
    <d v="2024-10-20T00:00:00"/>
    <d v="2025-05-08T00:00:00"/>
    <s v="MECH"/>
    <x v="0"/>
    <x v="0"/>
    <x v="0"/>
    <s v="600002862"/>
    <x v="0"/>
    <s v="AA53.LN2.B0252"/>
    <s v="GAS LIQUEFACTION TRAIN 2"/>
    <s v="AA01"/>
    <n v="30"/>
    <s v="Issue Detected, please check Message log(Orchestration / Derivation)(20.09.2024)"/>
    <x v="0"/>
    <x v="0"/>
    <n v="4"/>
    <s v="EA"/>
    <n v="0"/>
    <n v="0"/>
    <n v="4"/>
    <n v="4"/>
    <s v="EA"/>
    <x v="0"/>
    <s v="Supply for Order 600002862, Item 121 cannot be changed 180085341 item 10 already exists"/>
    <s v="Material work-packed @AA53"/>
    <s v="SP12"/>
    <s v="Stock at Base"/>
    <n v="0"/>
    <s v="AA02"/>
    <s v="5300006667"/>
    <n v="1130"/>
    <m/>
    <n v="14"/>
    <m/>
    <n v="0"/>
    <m/>
    <m/>
    <m/>
    <n v="0"/>
    <n v="0"/>
    <s v="EA"/>
    <m/>
    <m/>
    <m/>
    <s v="180085341"/>
    <s v="9017825"/>
    <s v="07"/>
    <s v="Execution"/>
    <x v="0"/>
    <x v="0"/>
    <n v="0"/>
    <s v="EA"/>
    <m/>
    <m/>
    <s v="102000000021854"/>
    <s v="01-Road"/>
    <m/>
    <s v="3-In Transit"/>
    <m/>
    <s v="WorkPackLink"/>
    <s v="KSF-P07-SD-SML"/>
    <s v="P07 - LNG2 COP"/>
    <n v="0"/>
    <m/>
    <n v="0"/>
    <n v="0"/>
    <m/>
    <n v="0"/>
    <n v="0"/>
    <m/>
    <m/>
    <s v="Y"/>
    <s v="1001"/>
    <d v="2024-02-16T00:00:00"/>
    <s v="GRST-5000255291_2024"/>
    <n v="0"/>
    <n v="0"/>
    <n v="0"/>
    <n v="0"/>
    <m/>
    <d v="2024-10-05T00:00:00"/>
    <x v="0"/>
    <d v="2024-11-22T00:00:00"/>
    <m/>
    <m/>
    <d v="2024-10-07T00:00:00"/>
    <m/>
    <m/>
    <s v="100000037301"/>
    <s v="1020"/>
    <d v="2024-12-31T00:00:00"/>
    <n v="4"/>
    <m/>
    <d v="2024-10-24T00:00:00"/>
    <s v="4900158479_2024_0001"/>
    <d v="2024-10-07T00:00:00"/>
    <m/>
    <s v="5000255291_2024_0001"/>
    <n v="0"/>
    <n v="2"/>
    <n v="0"/>
    <s v="90020228"/>
    <n v="4"/>
    <n v="0"/>
    <s v="180085341"/>
    <s v="2"/>
    <n v="0"/>
    <n v="0"/>
    <s v="X"/>
    <s v="L"/>
    <s v="4900158479"/>
    <n v="2024"/>
    <m/>
    <s v="5000255291"/>
    <n v="2024"/>
    <n v="0"/>
    <m/>
    <d v="2024-10-02T00:00:00"/>
    <m/>
    <s v="AA53"/>
    <s v="KGP Karratha Gas Plant-NWS GAS"/>
    <s v="AA53"/>
    <s v="KGP Karratha Gas Plant-NWS GAS"/>
    <s v="5001"/>
    <s v="10043687"/>
    <s v="TEE:EQUAL,50mm,BW,CS,A234-WPB,SCH 40"/>
    <d v="2024-09-20T00:00:00"/>
    <s v="W"/>
    <m/>
    <s v="0081"/>
    <s v="2C1101 Spade"/>
    <s v="INT"/>
    <s v="2C1101 Spade"/>
    <m/>
    <m/>
    <s v="9017825_00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21"/>
    <m/>
    <n v="0"/>
    <m/>
    <s v="24SDLN2C"/>
    <s v="MJ"/>
    <s v="1000003809"/>
    <s v="AU1072"/>
    <n v="1000214854"/>
    <s v="S002"/>
    <m/>
    <m/>
    <s v="5300006667"/>
    <n v="1130"/>
    <m/>
    <m/>
    <n v="0"/>
    <n v="4"/>
    <s v="EA"/>
    <s v="2001"/>
    <s v="AA02"/>
    <d v="2024-10-02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5-03-17T00:00:00"/>
    <d v="2024-10-20T00:00:00"/>
    <d v="2025-05-08T00:00:00"/>
    <s v="MECH"/>
    <x v="0"/>
    <x v="0"/>
    <x v="1"/>
    <s v="600002862"/>
    <x v="0"/>
    <s v="AA53.LN2.B0252"/>
    <s v="GAS LIQUEFACTION TRAIN 2"/>
    <s v="AA01"/>
    <n v="30"/>
    <s v="Issue Detected, please check Message log(Orchestration / Derivation)(31.08.2024)"/>
    <x v="1"/>
    <x v="1"/>
    <n v="1"/>
    <s v="EA"/>
    <n v="0"/>
    <n v="0"/>
    <n v="1"/>
    <n v="1"/>
    <s v="EA"/>
    <x v="1"/>
    <s v="Supply for Order 600002862, Item 109 cannot be changed 180081148 item 10 already exists"/>
    <s v="Material work-packed @AA53"/>
    <s v="SP97"/>
    <s v="Direct Multi-base"/>
    <n v="3"/>
    <s v="AA02"/>
    <s v="5300006667"/>
    <n v="1010"/>
    <s v="CPT"/>
    <n v="7"/>
    <s v="1000018366"/>
    <n v="109"/>
    <s v="30000390"/>
    <s v="AUSTRALASIAN FITTINGS AND FLANGES"/>
    <s v="4500027121"/>
    <n v="90"/>
    <n v="1"/>
    <s v="EA"/>
    <d v="2024-10-07T00:00:00"/>
    <m/>
    <s v="/180079843"/>
    <s v="180081280"/>
    <s v="90021679"/>
    <s v="07"/>
    <s v="Execution"/>
    <x v="0"/>
    <x v="1"/>
    <n v="0"/>
    <s v="EA"/>
    <m/>
    <m/>
    <s v="101000000099504"/>
    <s v="01-Road"/>
    <m/>
    <s v="3-In Transit"/>
    <m/>
    <s v="WorkPackLink"/>
    <s v="KSF-P07-SD-LRG"/>
    <s v="P07 - LNG2 COP"/>
    <n v="0"/>
    <m/>
    <n v="0"/>
    <n v="0"/>
    <m/>
    <n v="0"/>
    <n v="0"/>
    <m/>
    <m/>
    <s v="Y"/>
    <s v="1001"/>
    <d v="2024-02-16T00:00:00"/>
    <s v="GRST-5000242364_2024"/>
    <n v="0"/>
    <n v="0"/>
    <n v="0"/>
    <n v="0"/>
    <d v="2025-02-28T00:00:00"/>
    <d v="2025-03-20T00:00:00"/>
    <x v="0"/>
    <d v="2024-11-22T00:00:00"/>
    <m/>
    <m/>
    <d v="2024-10-13T00:00:00"/>
    <d v="2025-03-02T00:00:00"/>
    <d v="2024-10-13T00:00:00"/>
    <s v="100000034938"/>
    <s v="1020"/>
    <d v="2024-12-31T00:00:00"/>
    <n v="1"/>
    <s v="5000240525_2024_0001"/>
    <d v="2024-10-13T00:00:00"/>
    <s v="4900151617_2024_0001"/>
    <d v="2024-10-11T00:00:00"/>
    <m/>
    <s v="5000242364_2024_0001"/>
    <n v="0"/>
    <n v="2"/>
    <n v="2"/>
    <s v="90021679"/>
    <n v="1"/>
    <n v="1"/>
    <s v="180081280"/>
    <s v="2"/>
    <n v="0"/>
    <n v="0"/>
    <s v="X"/>
    <s v="L"/>
    <s v="4900151617"/>
    <n v="2024"/>
    <s v="5000240525"/>
    <s v="5000242364"/>
    <n v="2024"/>
    <n v="2024"/>
    <s v="/018007984"/>
    <d v="2025-03-17T00:00:00"/>
    <m/>
    <s v="AA53"/>
    <s v="KGP Karratha Gas Plant-NWS GAS"/>
    <s v="AA53"/>
    <s v="KGP Karratha Gas Plant-NWS GAS"/>
    <m/>
    <s v="10048469"/>
    <s v="FLANGE,BLIND;450MM,CL150,RF,CS,A105N"/>
    <d v="2024-08-31T00:00:00"/>
    <s v="W"/>
    <m/>
    <s v="0081"/>
    <s v="2C1101 Spade"/>
    <s v="INT"/>
    <s v="2C1101 Spade"/>
    <m/>
    <m/>
    <s v="90021679_001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53"/>
    <d v="2025-02-18T00:00:00"/>
    <n v="30"/>
    <m/>
    <d v="2025-03-02T00:00:00"/>
    <n v="109"/>
    <m/>
    <n v="0"/>
    <m/>
    <s v="24SDLN2C"/>
    <s v="MJ"/>
    <s v="1000003675"/>
    <s v="AU1072"/>
    <n v="1000214854"/>
    <s v="S002"/>
    <s v="30"/>
    <s v="30"/>
    <s v="5300006667"/>
    <n v="1010"/>
    <m/>
    <s v="5300014053"/>
    <n v="50"/>
    <n v="1"/>
    <s v="EA"/>
    <s v="2001"/>
    <s v="AA02"/>
    <d v="2025-03-17T00:00:00"/>
    <m/>
    <m/>
    <m/>
    <s v="AU00"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07T00:00:00"/>
    <d v="2024-10-02T00:00:00"/>
    <d v="2024-10-20T00:00:00"/>
    <d v="2025-05-08T00:00:00"/>
    <s v="MECH"/>
    <x v="0"/>
    <x v="0"/>
    <x v="2"/>
    <s v="600002862"/>
    <x v="0"/>
    <s v="AA53.LN2.B0252"/>
    <s v="GAS LIQUEFACTION TRAIN 2"/>
    <s v="AA01"/>
    <n v="30"/>
    <s v="Shipped qty below requirement qty"/>
    <x v="2"/>
    <x v="2"/>
    <n v="4"/>
    <s v="EA"/>
    <n v="0"/>
    <n v="0"/>
    <n v="3"/>
    <n v="1"/>
    <s v="EA"/>
    <x v="2"/>
    <s v="Supply for Order 600002862, Item 119 cannot be changed 180080833 item 10 already exists"/>
    <s v="Material work-packed @AA53"/>
    <s v="SP12"/>
    <s v="Stock at Base"/>
    <n v="0"/>
    <s v="AA02"/>
    <s v="5300006667"/>
    <n v="1110"/>
    <m/>
    <n v="14"/>
    <m/>
    <n v="0"/>
    <m/>
    <m/>
    <m/>
    <n v="0"/>
    <n v="0"/>
    <s v="EA"/>
    <m/>
    <m/>
    <m/>
    <s v="180085321"/>
    <s v="9017445"/>
    <s v="07"/>
    <s v="Execution"/>
    <x v="0"/>
    <x v="2"/>
    <n v="0"/>
    <s v="EA"/>
    <m/>
    <m/>
    <s v="102000000020573"/>
    <s v="01-Road"/>
    <m/>
    <s v="1-Not Started"/>
    <m/>
    <s v="WorkPackLink"/>
    <s v="KSF-P07-SD-SML"/>
    <s v="P07 - LNG2 COP"/>
    <n v="0"/>
    <m/>
    <n v="0"/>
    <n v="0"/>
    <m/>
    <n v="0"/>
    <n v="1"/>
    <m/>
    <m/>
    <s v="Y"/>
    <s v="1001"/>
    <d v="2024-02-16T00:00:00"/>
    <s v="GRST-5000255250_2024"/>
    <n v="0"/>
    <n v="0"/>
    <n v="0"/>
    <n v="0"/>
    <m/>
    <d v="2024-10-05T00:00:00"/>
    <x v="0"/>
    <d v="2024-11-22T00:00:00"/>
    <m/>
    <m/>
    <d v="2024-10-07T00:00:00"/>
    <m/>
    <m/>
    <s v="100000036571"/>
    <s v="1020"/>
    <d v="2024-12-31T00:00:00"/>
    <n v="3"/>
    <m/>
    <d v="2024-10-24T00:00:00"/>
    <s v="4900158458_2024_0003/4900150844_2024_0001"/>
    <d v="2024-10-07T00:00:00"/>
    <m/>
    <s v="5000255250_2024_0002/5000241125_2024_0001"/>
    <n v="0"/>
    <n v="2"/>
    <n v="0"/>
    <s v="90020228"/>
    <n v="3"/>
    <n v="0"/>
    <s v="180085321/180080833"/>
    <s v="1"/>
    <n v="0"/>
    <n v="0"/>
    <s v="X"/>
    <s v="L"/>
    <s v="4900158458"/>
    <n v="2024"/>
    <m/>
    <s v="5000255250"/>
    <n v="2024"/>
    <n v="0"/>
    <m/>
    <d v="2024-10-02T00:00:00"/>
    <m/>
    <s v="AA53"/>
    <s v="KGP Karratha Gas Plant-NWS GAS"/>
    <s v="AA53"/>
    <s v="KGP Karratha Gas Plant-NWS GAS"/>
    <s v="5001"/>
    <s v="10048489"/>
    <s v="FLANGE,BLIND;50MM,CL300,RF,CS,A105N"/>
    <d v="2024-09-20T00:00:00"/>
    <s v="W"/>
    <m/>
    <s v="0081"/>
    <s v="2C1101 Spade"/>
    <s v="INT"/>
    <s v="2C1101 Spade"/>
    <m/>
    <m/>
    <s v="90020228_0030/9017445_0030/9016340_00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19"/>
    <m/>
    <n v="0"/>
    <m/>
    <s v="24SDLN2C"/>
    <s v="MJ"/>
    <s v="1000003648"/>
    <s v="AU1072"/>
    <n v="1000214854"/>
    <s v="S002"/>
    <s v="30"/>
    <s v="30"/>
    <s v="5300006667"/>
    <n v="1110"/>
    <m/>
    <m/>
    <n v="0"/>
    <n v="4"/>
    <s v="EA"/>
    <s v="2001"/>
    <s v="AA02"/>
    <d v="2024-10-02T00:00:00"/>
    <m/>
    <m/>
    <d v="2024-10-16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07T00:00:00"/>
    <d v="2024-10-02T00:00:00"/>
    <d v="2024-10-20T00:00:00"/>
    <d v="2025-05-08T00:00:00"/>
    <s v="MECH"/>
    <x v="0"/>
    <x v="0"/>
    <x v="2"/>
    <s v="600002862"/>
    <x v="0"/>
    <s v="AA53.LN2.B0252"/>
    <s v="GAS LIQUEFACTION TRAIN 2"/>
    <s v="AA01"/>
    <n v="30"/>
    <s v="Shipped qty below requirement qty"/>
    <x v="2"/>
    <x v="2"/>
    <n v="4"/>
    <s v="EA"/>
    <n v="0"/>
    <n v="0"/>
    <n v="3"/>
    <n v="2"/>
    <s v="EA"/>
    <x v="2"/>
    <s v="Supply for Order 600002862, Item 119 cannot be changed 180080833 item 10 already exists"/>
    <s v="Material work-packed @AA53"/>
    <s v="SP12"/>
    <s v="Stock at Base"/>
    <n v="0"/>
    <s v="AA02"/>
    <s v="5300006667"/>
    <n v="1110"/>
    <m/>
    <n v="14"/>
    <m/>
    <n v="0"/>
    <m/>
    <m/>
    <m/>
    <n v="0"/>
    <n v="0"/>
    <s v="EA"/>
    <m/>
    <m/>
    <m/>
    <s v="180085321"/>
    <s v="9017445"/>
    <s v="07"/>
    <s v="Execution"/>
    <x v="0"/>
    <x v="2"/>
    <n v="0"/>
    <s v="EA"/>
    <m/>
    <m/>
    <s v="102000000021789"/>
    <s v="01-Road"/>
    <m/>
    <s v="3-In Transit"/>
    <m/>
    <s v="WorkPackLink"/>
    <s v="KSF-P07-SD-SML"/>
    <s v="P07 - LNG2 COP"/>
    <n v="0"/>
    <m/>
    <n v="0"/>
    <n v="0"/>
    <m/>
    <n v="0"/>
    <n v="1"/>
    <m/>
    <m/>
    <s v="Y"/>
    <s v="1001"/>
    <d v="2024-02-16T00:00:00"/>
    <s v="GRST-5000255250_2024"/>
    <n v="0"/>
    <n v="0"/>
    <n v="0"/>
    <n v="0"/>
    <m/>
    <d v="2024-10-05T00:00:00"/>
    <x v="0"/>
    <d v="2024-11-22T00:00:00"/>
    <m/>
    <m/>
    <d v="2024-10-07T00:00:00"/>
    <m/>
    <m/>
    <s v="100000036571"/>
    <s v="1020"/>
    <d v="2024-12-31T00:00:00"/>
    <n v="3"/>
    <m/>
    <d v="2024-10-24T00:00:00"/>
    <s v="4900158458_2024_0003/4900150844_2024_0001"/>
    <d v="2024-10-07T00:00:00"/>
    <m/>
    <s v="5000255250_2024_0002/5000241125_2024_0001"/>
    <n v="0"/>
    <n v="2"/>
    <n v="0"/>
    <s v="90020228"/>
    <n v="3"/>
    <n v="0"/>
    <s v="180085321/180080833"/>
    <s v="1"/>
    <n v="0"/>
    <n v="0"/>
    <s v="X"/>
    <s v="L"/>
    <s v="4900158458"/>
    <n v="2024"/>
    <m/>
    <s v="5000255250"/>
    <n v="2024"/>
    <n v="0"/>
    <m/>
    <d v="2024-10-02T00:00:00"/>
    <m/>
    <s v="AA53"/>
    <s v="KGP Karratha Gas Plant-NWS GAS"/>
    <s v="AA53"/>
    <s v="KGP Karratha Gas Plant-NWS GAS"/>
    <s v="5001"/>
    <s v="10048489"/>
    <s v="FLANGE,BLIND;50MM,CL300,RF,CS,A105N"/>
    <d v="2024-09-20T00:00:00"/>
    <s v="W"/>
    <m/>
    <s v="0081"/>
    <s v="2C1101 Spade"/>
    <s v="INT"/>
    <s v="2C1101 Spade"/>
    <m/>
    <m/>
    <s v="90020228_0030/9017445_0030/9016340_00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19"/>
    <m/>
    <n v="0"/>
    <m/>
    <s v="24SDLN2C"/>
    <s v="MJ"/>
    <s v="1000003809"/>
    <s v="AU1072"/>
    <n v="1000214854"/>
    <s v="S002"/>
    <s v="30"/>
    <s v="30"/>
    <s v="5300006667"/>
    <n v="1110"/>
    <m/>
    <m/>
    <n v="0"/>
    <n v="4"/>
    <s v="EA"/>
    <s v="2001"/>
    <s v="AA02"/>
    <d v="2024-10-02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1-01T00:00:00"/>
    <d v="2024-10-29T00:00:00"/>
    <d v="2024-10-20T00:00:00"/>
    <d v="2025-05-08T00:00:00"/>
    <s v="MECH"/>
    <x v="0"/>
    <x v="1"/>
    <x v="3"/>
    <s v="600002862"/>
    <x v="0"/>
    <s v="AA53.LN2.B0252"/>
    <s v="GAS LIQUEFACTION TRAIN 2"/>
    <s v="AA01"/>
    <n v="30"/>
    <s v="Maintenance Order material has been deleted"/>
    <x v="3"/>
    <x v="3"/>
    <n v="1"/>
    <s v="EA"/>
    <n v="0"/>
    <n v="0"/>
    <n v="1"/>
    <n v="1"/>
    <s v="EA"/>
    <x v="3"/>
    <s v="Supply for Order 600002862, Item 1 cannot be changed 9019562 item 370 already exists"/>
    <s v="Material work-packed @AA53"/>
    <s v="SP12"/>
    <s v="Stock at Base"/>
    <n v="0"/>
    <s v="AA02"/>
    <s v="5300006667"/>
    <n v="370"/>
    <m/>
    <n v="14"/>
    <m/>
    <n v="0"/>
    <m/>
    <m/>
    <m/>
    <n v="0"/>
    <n v="0"/>
    <s v="EA"/>
    <m/>
    <m/>
    <m/>
    <s v="180096189"/>
    <s v="9019562"/>
    <s v="07"/>
    <s v="Execution"/>
    <x v="0"/>
    <x v="3"/>
    <n v="1"/>
    <s v="EA"/>
    <s v="102000000024278"/>
    <m/>
    <s v="107000000000076"/>
    <m/>
    <m/>
    <m/>
    <s v="STATIC-CAGE"/>
    <s v="WorkPackLink"/>
    <s v="P07-WAREHOUSE"/>
    <m/>
    <n v="0"/>
    <m/>
    <n v="0"/>
    <n v="0"/>
    <m/>
    <n v="0"/>
    <n v="0"/>
    <m/>
    <m/>
    <m/>
    <s v="1001"/>
    <d v="2024-02-16T00:00:00"/>
    <s v="GRST-5000288015_2024"/>
    <n v="0"/>
    <n v="0"/>
    <n v="0"/>
    <n v="0"/>
    <m/>
    <d v="2024-10-30T00:00:00"/>
    <x v="0"/>
    <d v="2024-10-21T00:00:00"/>
    <m/>
    <m/>
    <d v="2024-11-01T00:00:00"/>
    <m/>
    <m/>
    <s v="100000042070"/>
    <s v="1020"/>
    <d v="2024-12-31T00:00:00"/>
    <n v="1"/>
    <m/>
    <d v="2024-11-21T00:00:00"/>
    <s v="4900176329_2024_0001"/>
    <d v="2024-11-01T00:00:00"/>
    <m/>
    <s v="5000288015_2024_0001"/>
    <n v="0"/>
    <n v="2"/>
    <n v="0"/>
    <s v="90006343"/>
    <n v="1"/>
    <n v="0"/>
    <s v="180096189"/>
    <s v="1"/>
    <n v="0"/>
    <n v="0"/>
    <s v="X"/>
    <s v="L"/>
    <s v="4900176329"/>
    <n v="2024"/>
    <m/>
    <s v="5000288015"/>
    <n v="2024"/>
    <n v="0"/>
    <m/>
    <d v="2024-10-29T00:00:00"/>
    <m/>
    <s v="AA53"/>
    <s v="KGP Karratha Gas Plant-NWS GAS"/>
    <s v="AA53"/>
    <s v="KGP Karratha Gas Plant-NWS GAS"/>
    <s v="5001"/>
    <s v="10048528"/>
    <s v="FLANGE,BLIND;150MM,CL300,RF,LTCS"/>
    <d v="2024-03-01T00:00:00"/>
    <s v="W"/>
    <m/>
    <s v="0010"/>
    <s v="IC Mech Fitter"/>
    <s v="INT"/>
    <s v="IC Mech Fitter"/>
    <m/>
    <m/>
    <s v="9019562_03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"/>
    <m/>
    <n v="0"/>
    <m/>
    <s v="24SDLN2C"/>
    <s v="MJ"/>
    <m/>
    <s v="AU1072"/>
    <n v="1000214854"/>
    <s v="S002"/>
    <m/>
    <s v="30"/>
    <s v="5300006667"/>
    <n v="370"/>
    <m/>
    <m/>
    <n v="0"/>
    <n v="1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4"/>
    <s v="600002862"/>
    <x v="0"/>
    <s v="AA53.LN2.B0252"/>
    <s v="GAS LIQUEFACTION TRAIN 2"/>
    <s v="AA01"/>
    <n v="30"/>
    <s v="Issue Detected, please check Message log(Orchestration / Derivation)(01.03.2024)"/>
    <x v="4"/>
    <x v="4"/>
    <n v="1"/>
    <s v="EA"/>
    <n v="0"/>
    <n v="0"/>
    <n v="1"/>
    <n v="1"/>
    <s v="EA"/>
    <x v="4"/>
    <s v="Supply for Order 600002862, Item 2 cannot be changed 180078362 item 10 already exists"/>
    <s v="Material work-packed @AA53"/>
    <s v="SP12"/>
    <s v="Stock at Base"/>
    <n v="0"/>
    <s v="AA02"/>
    <s v="5300006667"/>
    <n v="380"/>
    <m/>
    <n v="14"/>
    <m/>
    <n v="0"/>
    <m/>
    <m/>
    <m/>
    <n v="0"/>
    <n v="0"/>
    <s v="EA"/>
    <m/>
    <m/>
    <m/>
    <s v="180078362"/>
    <s v="9015652"/>
    <s v="07"/>
    <s v="Execution"/>
    <x v="0"/>
    <x v="4"/>
    <n v="0"/>
    <s v="EA"/>
    <m/>
    <m/>
    <s v="102000000020024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33767_2024"/>
    <n v="0"/>
    <n v="17"/>
    <n v="0"/>
    <n v="0"/>
    <m/>
    <d v="2024-10-30T00:00:00"/>
    <x v="0"/>
    <d v="2024-10-21T00:00:00"/>
    <m/>
    <m/>
    <d v="2024-11-01T00:00:00"/>
    <m/>
    <m/>
    <s v="100000033540"/>
    <s v="1020"/>
    <d v="2024-12-31T00:00:00"/>
    <n v="1"/>
    <m/>
    <d v="2024-10-06T00:00:00"/>
    <s v="4900146921_2024_0001"/>
    <d v="2024-11-01T00:00:00"/>
    <m/>
    <s v="5000233767_2024_0001"/>
    <n v="0"/>
    <n v="2"/>
    <n v="0"/>
    <s v="90006343"/>
    <n v="1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0048552"/>
    <s v="FLANGE,BLIND;600MM,CL600,RF,LTCS"/>
    <d v="2024-03-01T00:00:00"/>
    <s v="W"/>
    <m/>
    <s v="0010"/>
    <s v="IC Mech Fitter"/>
    <s v="INT"/>
    <s v="IC Mech Fitter"/>
    <m/>
    <m/>
    <s v="9015652_03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2"/>
    <m/>
    <n v="0"/>
    <m/>
    <s v="24SDLN2C"/>
    <s v="MJ"/>
    <s v="1000003650"/>
    <s v="AU1072"/>
    <n v="1000214854"/>
    <s v="S002"/>
    <m/>
    <m/>
    <s v="5300006667"/>
    <n v="380"/>
    <m/>
    <m/>
    <n v="0"/>
    <n v="1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1-19T00:00:00"/>
    <d v="2024-10-20T00:00:00"/>
    <d v="2025-05-08T00:00:00"/>
    <s v="MECH"/>
    <x v="0"/>
    <x v="0"/>
    <x v="5"/>
    <s v="600002862"/>
    <x v="0"/>
    <s v="AA53.LN2.B0252"/>
    <s v="GAS LIQUEFACTION TRAIN 2"/>
    <s v="AA01"/>
    <n v="30"/>
    <s v="Issue Detected, please check Message log(Orchestration / Derivation)(19.11.2024)"/>
    <x v="5"/>
    <x v="5"/>
    <n v="2"/>
    <s v="EA"/>
    <n v="6"/>
    <n v="0"/>
    <n v="2"/>
    <n v="2"/>
    <s v="EA"/>
    <x v="5"/>
    <s v="Supply for Order 600002862, Item 136 cannot be changed 9019874 item 10 already exists"/>
    <s v="Material Consumed"/>
    <s v="SP12"/>
    <s v="Stock at Base"/>
    <n v="0"/>
    <s v="AA02"/>
    <s v="5300006667"/>
    <n v="1260"/>
    <m/>
    <n v="14"/>
    <m/>
    <n v="0"/>
    <m/>
    <m/>
    <m/>
    <n v="0"/>
    <n v="0"/>
    <s v="EA"/>
    <m/>
    <m/>
    <m/>
    <s v="180095953"/>
    <s v="9019874"/>
    <s v="07"/>
    <s v="Execution"/>
    <x v="0"/>
    <x v="5"/>
    <n v="0"/>
    <s v="EA"/>
    <m/>
    <m/>
    <s v="102000000024297"/>
    <s v="01-Road"/>
    <m/>
    <s v="3-In Transit"/>
    <m/>
    <s v="WorkPackLink"/>
    <s v="KSF-P07-SD-SML"/>
    <m/>
    <n v="0"/>
    <m/>
    <n v="0"/>
    <n v="0"/>
    <m/>
    <n v="2"/>
    <n v="0"/>
    <m/>
    <m/>
    <s v="Y"/>
    <s v="1001"/>
    <d v="2024-02-16T00:00:00"/>
    <m/>
    <n v="0"/>
    <n v="40"/>
    <n v="0"/>
    <n v="0"/>
    <m/>
    <d v="2024-10-13T00:00:00"/>
    <x v="0"/>
    <d v="2024-11-22T00:00:00"/>
    <m/>
    <m/>
    <d v="2024-11-24T00:00:00"/>
    <m/>
    <m/>
    <s v="100000042154"/>
    <s v="1020"/>
    <d v="2024-12-31T00:00:00"/>
    <n v="2"/>
    <m/>
    <d v="2024-11-20T00:00:00"/>
    <s v="4900176014_2024_0001"/>
    <d v="2024-11-24T00:00:00"/>
    <m/>
    <s v="5000287051_2024_0001"/>
    <n v="0"/>
    <n v="2"/>
    <n v="0"/>
    <s v="90024831"/>
    <n v="2"/>
    <n v="0"/>
    <s v="180095953"/>
    <s v="2"/>
    <n v="0"/>
    <n v="0"/>
    <s v="X"/>
    <s v="L"/>
    <s v="4900176014"/>
    <n v="2024"/>
    <m/>
    <s v="5000287051"/>
    <n v="2024"/>
    <n v="0"/>
    <m/>
    <d v="2024-11-19T00:00:00"/>
    <m/>
    <s v="AA53"/>
    <s v="KGP Karratha Gas Plant-NWS GAS"/>
    <s v="AA53"/>
    <s v="KGP Karratha Gas Plant-NWS GAS"/>
    <s v="5001"/>
    <s v="10048592"/>
    <s v="FLANGE,BLIND,100MM,CL150,RF,CS,GALV"/>
    <d v="2024-11-19T00:00:00"/>
    <s v="W"/>
    <m/>
    <s v="0081"/>
    <s v="2C1101 Spade"/>
    <s v="INT"/>
    <s v="2C1101 Spade"/>
    <m/>
    <m/>
    <s v="9019874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36"/>
    <m/>
    <n v="0"/>
    <m/>
    <s v="24SDLN2C"/>
    <s v="MJ"/>
    <s v="1000004183"/>
    <s v="AU1072"/>
    <n v="1000214854"/>
    <s v="S002"/>
    <s v="30"/>
    <s v="30"/>
    <s v="5300006667"/>
    <n v="1260"/>
    <m/>
    <m/>
    <n v="0"/>
    <n v="2"/>
    <s v="EA"/>
    <s v="2001"/>
    <s v="AA02"/>
    <d v="2024-11-19T00:00:00"/>
    <m/>
    <m/>
    <d v="2024-11-21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1-22T00:00:00"/>
    <d v="2024-11-19T00:00:00"/>
    <d v="2024-10-20T00:00:00"/>
    <d v="2025-05-08T00:00:00"/>
    <s v="MECH"/>
    <x v="0"/>
    <x v="0"/>
    <x v="6"/>
    <s v="600002862"/>
    <x v="0"/>
    <s v="AA53.LN2.B0252"/>
    <s v="GAS LIQUEFACTION TRAIN 2"/>
    <s v="AA01"/>
    <n v="30"/>
    <s v="Issue Detected, please check Message log(Orchestration / Derivation)(19.11.2024)"/>
    <x v="5"/>
    <x v="5"/>
    <n v="2"/>
    <s v="EA"/>
    <n v="6"/>
    <n v="0"/>
    <n v="2"/>
    <n v="2"/>
    <s v="EA"/>
    <x v="5"/>
    <s v="Supply for Order 600002862, Item 138 cannot be changed 9019098 item 10 already exists"/>
    <s v="Material work-packed @AA53"/>
    <s v="SP12"/>
    <s v="Stock at Base"/>
    <n v="0"/>
    <s v="AA02"/>
    <s v="5300006667"/>
    <n v="1280"/>
    <m/>
    <n v="14"/>
    <m/>
    <n v="0"/>
    <m/>
    <m/>
    <m/>
    <n v="0"/>
    <n v="0"/>
    <s v="EA"/>
    <m/>
    <m/>
    <m/>
    <s v="180096302"/>
    <s v="9019098"/>
    <s v="07"/>
    <s v="Execution"/>
    <x v="0"/>
    <x v="6"/>
    <n v="0"/>
    <s v="EA"/>
    <s v="102000000024339"/>
    <m/>
    <s v="107000000000076"/>
    <m/>
    <m/>
    <m/>
    <s v="STATIC-CAGE"/>
    <s v="WorkPackLink"/>
    <s v="P07-WAREHOUSE"/>
    <s v="P07 - LNG2 COP"/>
    <n v="0"/>
    <m/>
    <n v="0"/>
    <n v="0"/>
    <m/>
    <n v="0"/>
    <n v="0"/>
    <m/>
    <m/>
    <s v="Y"/>
    <s v="1001"/>
    <d v="2024-02-16T00:00:00"/>
    <s v="GRST-5000288422_2024"/>
    <n v="0"/>
    <n v="2"/>
    <n v="0"/>
    <n v="0"/>
    <m/>
    <d v="2024-11-20T00:00:00"/>
    <x v="0"/>
    <d v="2024-11-22T00:00:00"/>
    <m/>
    <m/>
    <d v="2024-11-24T00:00:00"/>
    <m/>
    <m/>
    <s v="100000042336"/>
    <s v="1020"/>
    <d v="2024-12-31T00:00:00"/>
    <n v="2"/>
    <m/>
    <d v="2024-11-21T00:00:00"/>
    <s v="4900176518_2024_0001"/>
    <d v="2024-11-24T00:00:00"/>
    <m/>
    <s v="5000288422_2024_0001"/>
    <n v="0"/>
    <n v="2"/>
    <n v="0"/>
    <s v="90024832"/>
    <n v="2"/>
    <n v="0"/>
    <s v="180096302/180096308"/>
    <s v="2"/>
    <n v="0"/>
    <n v="0"/>
    <s v="X"/>
    <s v="L"/>
    <s v="4900176518"/>
    <n v="2024"/>
    <m/>
    <s v="5000288422"/>
    <n v="2024"/>
    <n v="0"/>
    <m/>
    <d v="2024-11-19T00:00:00"/>
    <m/>
    <s v="AA53"/>
    <s v="KGP Karratha Gas Plant-NWS GAS"/>
    <s v="AA53"/>
    <s v="KGP Karratha Gas Plant-NWS GAS"/>
    <s v="5001"/>
    <s v="10048592"/>
    <s v="FLANGE,BLIND,100MM,CL150,RF,CS,GALV"/>
    <d v="2024-11-19T00:00:00"/>
    <s v="W"/>
    <m/>
    <s v="0081"/>
    <s v="2C1101 Spade"/>
    <s v="INT"/>
    <s v="2C1101 Spade"/>
    <m/>
    <m/>
    <s v="9019098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38"/>
    <m/>
    <n v="0"/>
    <m/>
    <s v="24SDLN2C"/>
    <s v="MJ"/>
    <m/>
    <s v="AU1072"/>
    <n v="1000214854"/>
    <s v="S002"/>
    <s v="30"/>
    <s v="30"/>
    <s v="5300006667"/>
    <n v="1280"/>
    <m/>
    <m/>
    <n v="0"/>
    <n v="2"/>
    <s v="EA"/>
    <s v="2001"/>
    <s v="AA02"/>
    <d v="2024-11-1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7"/>
    <s v="600002862"/>
    <x v="0"/>
    <s v="AA53.LN2.B0252"/>
    <s v="GAS LIQUEFACTION TRAIN 2"/>
    <s v="AA01"/>
    <n v="30"/>
    <s v="Issue Detected, please check Message log(Orchestration / Derivation)(01.03.2024)"/>
    <x v="6"/>
    <x v="6"/>
    <n v="1"/>
    <s v="EA"/>
    <n v="0"/>
    <n v="0"/>
    <n v="1"/>
    <n v="1"/>
    <s v="EA"/>
    <x v="6"/>
    <s v="Supply for Order 600002862, Item 3 cannot be changed 180083185 item 20 already exists"/>
    <s v="Material work-packed @AA53"/>
    <s v="SP12"/>
    <s v="Stock at Base"/>
    <n v="0"/>
    <s v="AA02"/>
    <s v="5300006667"/>
    <n v="390"/>
    <m/>
    <n v="14"/>
    <m/>
    <n v="0"/>
    <m/>
    <m/>
    <m/>
    <n v="0"/>
    <n v="0"/>
    <s v="EA"/>
    <m/>
    <m/>
    <m/>
    <s v="180083185"/>
    <s v="9016679"/>
    <s v="07"/>
    <s v="Execution"/>
    <x v="0"/>
    <x v="7"/>
    <n v="0"/>
    <s v="EA"/>
    <s v="101000000093418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1"/>
    <m/>
    <d v="2024-10-18T00:00:00"/>
    <s v="4900154759_2024_0003"/>
    <d v="2024-11-01T00:00:00"/>
    <m/>
    <s v="5000248569_2024_0002"/>
    <n v="0"/>
    <n v="2"/>
    <n v="0"/>
    <s v="90006343"/>
    <n v="1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48593"/>
    <s v="FLANGE,BLIND,150MM,CL150,RF,CS,SH40,GALV"/>
    <d v="2024-03-01T00:00:00"/>
    <s v="W"/>
    <m/>
    <s v="0010"/>
    <s v="IC Mech Fitter"/>
    <s v="INT"/>
    <s v="IC Mech Fitter"/>
    <m/>
    <m/>
    <s v="9016679_03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3"/>
    <m/>
    <n v="0"/>
    <m/>
    <s v="24SDLN2C"/>
    <s v="MJ"/>
    <s v="1000003732"/>
    <s v="AU1072"/>
    <n v="1000214854"/>
    <s v="S002"/>
    <m/>
    <m/>
    <s v="5300006667"/>
    <n v="390"/>
    <m/>
    <m/>
    <n v="0"/>
    <n v="1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8"/>
    <s v="600002862"/>
    <x v="0"/>
    <s v="AA53.LN2.B0252"/>
    <s v="GAS LIQUEFACTION TRAIN 2"/>
    <s v="AA01"/>
    <n v="30"/>
    <s v="Issue Detected, please check Message log(Orchestration / Derivation)(01.03.2024)"/>
    <x v="7"/>
    <x v="7"/>
    <n v="7"/>
    <s v="EA"/>
    <n v="0"/>
    <n v="0"/>
    <n v="0"/>
    <n v="7"/>
    <s v="EA"/>
    <x v="7"/>
    <s v="Supply for Order 600002862, Item 4 cannot be changed 180078362 item 20 already exists"/>
    <s v="Material Consumed"/>
    <s v="SP12"/>
    <s v="Stock at Base"/>
    <n v="0"/>
    <s v="AA02"/>
    <s v="5300006667"/>
    <n v="400"/>
    <m/>
    <n v="14"/>
    <m/>
    <n v="0"/>
    <m/>
    <m/>
    <m/>
    <n v="0"/>
    <n v="0"/>
    <s v="EA"/>
    <m/>
    <m/>
    <m/>
    <s v="180078362"/>
    <s v="9015652"/>
    <s v="07"/>
    <s v="Execution"/>
    <x v="0"/>
    <x v="8"/>
    <n v="0"/>
    <s v="EA"/>
    <m/>
    <m/>
    <s v="102000000020023"/>
    <s v="01-Road"/>
    <m/>
    <s v="3-In Transit"/>
    <m/>
    <s v="WorkPackLink"/>
    <s v="KSF-KGP P07P08 LRG"/>
    <m/>
    <n v="0"/>
    <m/>
    <n v="0"/>
    <n v="0"/>
    <m/>
    <n v="7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3540"/>
    <s v="1020"/>
    <d v="2024-12-31T00:00:00"/>
    <n v="7"/>
    <m/>
    <d v="2024-10-06T00:00:00"/>
    <s v="4900146921_2024_0003"/>
    <d v="2024-11-01T00:00:00"/>
    <m/>
    <s v="5000233767_2024_0002"/>
    <n v="0"/>
    <n v="2"/>
    <n v="0"/>
    <s v="90006343"/>
    <n v="7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0048594"/>
    <s v="FLANGE,BLIND;200MM,CL150,RF,CS,SH30,GALV"/>
    <d v="2024-03-01T00:00:00"/>
    <s v="W"/>
    <m/>
    <s v="0010"/>
    <s v="IC Mech Fitter"/>
    <s v="INT"/>
    <s v="IC Mech Fitter"/>
    <m/>
    <m/>
    <s v="9015652_040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4"/>
    <m/>
    <n v="0"/>
    <m/>
    <s v="24SDLN2C"/>
    <s v="MJ"/>
    <s v="1000003519"/>
    <s v="AU1072"/>
    <n v="1000214854"/>
    <s v="S002"/>
    <m/>
    <m/>
    <s v="5300006667"/>
    <n v="400"/>
    <m/>
    <m/>
    <n v="0"/>
    <n v="7"/>
    <s v="EA"/>
    <s v="2001"/>
    <s v="AA02"/>
    <d v="2024-10-29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9"/>
    <s v="600002862"/>
    <x v="0"/>
    <s v="AA53.LN2.B0252"/>
    <s v="GAS LIQUEFACTION TRAIN 2"/>
    <s v="AA01"/>
    <n v="30"/>
    <s v="Issue Detected, please check Message log(Orchestration / Derivation)(01.03.2024)"/>
    <x v="8"/>
    <x v="8"/>
    <n v="5"/>
    <s v="EA"/>
    <n v="0"/>
    <n v="0"/>
    <n v="0"/>
    <n v="5"/>
    <s v="EA"/>
    <x v="8"/>
    <s v="Supply for Order 600002862, Item 5 cannot be changed 180078362 item 30 already exists"/>
    <s v="Material Consumed"/>
    <s v="SP12"/>
    <s v="Stock at Base"/>
    <n v="0"/>
    <s v="AA02"/>
    <s v="5300006667"/>
    <n v="410"/>
    <m/>
    <n v="14"/>
    <m/>
    <n v="0"/>
    <m/>
    <m/>
    <m/>
    <n v="0"/>
    <n v="0"/>
    <s v="EA"/>
    <m/>
    <m/>
    <m/>
    <s v="180078362"/>
    <s v="9015652"/>
    <s v="07"/>
    <s v="Execution"/>
    <x v="0"/>
    <x v="9"/>
    <n v="0"/>
    <s v="EA"/>
    <m/>
    <m/>
    <s v="102000000020020"/>
    <s v="01-Road"/>
    <m/>
    <s v="3-In Transit"/>
    <m/>
    <s v="WorkPackLink"/>
    <s v="KSF-KGP P07P08 LRG"/>
    <m/>
    <n v="0"/>
    <m/>
    <n v="0"/>
    <n v="0"/>
    <m/>
    <n v="5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3540"/>
    <s v="1020"/>
    <d v="2024-12-31T00:00:00"/>
    <n v="5"/>
    <m/>
    <d v="2024-10-06T00:00:00"/>
    <s v="4900146921_2024_0005"/>
    <d v="2024-11-01T00:00:00"/>
    <m/>
    <s v="5000233767_2024_0003"/>
    <n v="0"/>
    <n v="2"/>
    <n v="0"/>
    <s v="90006343"/>
    <n v="5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0048596"/>
    <s v="FLANGE,BLIND;300MM,CL150,RF,CS,SH30,GALV"/>
    <d v="2024-03-01T00:00:00"/>
    <s v="W"/>
    <m/>
    <s v="0010"/>
    <s v="IC Mech Fitter"/>
    <s v="INT"/>
    <s v="IC Mech Fitter"/>
    <m/>
    <m/>
    <s v="9015652_04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5"/>
    <m/>
    <n v="0"/>
    <m/>
    <s v="24SDLN2C"/>
    <s v="MJ"/>
    <s v="1000003519"/>
    <s v="AU1072"/>
    <n v="1000214854"/>
    <s v="S002"/>
    <s v="30"/>
    <s v="30"/>
    <s v="5300006667"/>
    <n v="410"/>
    <m/>
    <m/>
    <n v="0"/>
    <n v="5"/>
    <s v="EA"/>
    <s v="2001"/>
    <s v="AA02"/>
    <d v="2024-10-29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10"/>
    <s v="600002862"/>
    <x v="0"/>
    <s v="AA53.LN2.B0252"/>
    <s v="GAS LIQUEFACTION TRAIN 2"/>
    <s v="AA01"/>
    <n v="30"/>
    <s v="Shipped qty below requirement qty"/>
    <x v="9"/>
    <x v="9"/>
    <n v="2"/>
    <s v="EA"/>
    <n v="0"/>
    <n v="0"/>
    <n v="1"/>
    <n v="1"/>
    <s v="EA"/>
    <x v="9"/>
    <s v="Supply for Order 600002862, Item 6 cannot be changed 180083185 item 30 already exists"/>
    <s v="Material work-packed @AA53"/>
    <s v="SP12"/>
    <s v="Stock at Base"/>
    <n v="0"/>
    <s v="AA02"/>
    <s v="5300006667"/>
    <n v="420"/>
    <m/>
    <n v="14"/>
    <m/>
    <n v="0"/>
    <m/>
    <m/>
    <m/>
    <n v="0"/>
    <n v="0"/>
    <s v="EA"/>
    <m/>
    <m/>
    <m/>
    <s v="180083185"/>
    <s v="9016679"/>
    <s v="07"/>
    <s v="Execution"/>
    <x v="0"/>
    <x v="10"/>
    <n v="0"/>
    <s v="EA"/>
    <s v="101000000093006"/>
    <m/>
    <s v="102000000019832"/>
    <s v="01-Road"/>
    <m/>
    <s v="3-In Transit"/>
    <m/>
    <s v="WorkPackLink"/>
    <s v="KSF-P07-SD-LRG"/>
    <m/>
    <n v="0"/>
    <m/>
    <n v="0"/>
    <n v="0"/>
    <m/>
    <n v="0"/>
    <n v="1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1"/>
    <m/>
    <d v="2024-10-18T00:00:00"/>
    <s v="4900154759_2024_0005"/>
    <d v="2024-11-01T00:00:00"/>
    <m/>
    <s v="5000248569_2024_0003"/>
    <n v="0"/>
    <n v="2"/>
    <n v="0"/>
    <s v="90006343"/>
    <n v="1"/>
    <n v="0"/>
    <s v="180083185"/>
    <s v="1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49289"/>
    <s v="FLANGE,BLIND;50MM,CL300,RF,SS316"/>
    <d v="2024-03-01T00:00:00"/>
    <s v="W"/>
    <m/>
    <s v="0010"/>
    <s v="IC Mech Fitter"/>
    <s v="INT"/>
    <s v="IC Mech Fitter"/>
    <m/>
    <m/>
    <s v="90006343_0420/9016679_04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6"/>
    <m/>
    <n v="0"/>
    <m/>
    <s v="24SDLN2C"/>
    <s v="MJ"/>
    <s v="1000003732"/>
    <s v="AU1072"/>
    <n v="1000214854"/>
    <s v="S002"/>
    <s v="30"/>
    <s v="30"/>
    <s v="5300006667"/>
    <n v="420"/>
    <m/>
    <m/>
    <n v="0"/>
    <n v="2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11"/>
    <s v="600002862"/>
    <x v="0"/>
    <s v="AA53.LN2.B0252"/>
    <s v="GAS LIQUEFACTION TRAIN 2"/>
    <s v="AA01"/>
    <n v="30"/>
    <s v="Issue Detected, please check Message log(Orchestration / Derivation)(01.03.2024)"/>
    <x v="10"/>
    <x v="10"/>
    <n v="1"/>
    <s v="EA"/>
    <n v="0"/>
    <n v="0"/>
    <n v="0"/>
    <n v="1"/>
    <s v="EA"/>
    <x v="10"/>
    <s v="Supply for Order 600002862, Item 81 cannot be changed 180078362 item 60 already exists"/>
    <s v="Material Consumed"/>
    <s v="SP12"/>
    <s v="Stock at Base"/>
    <n v="0"/>
    <s v="AA02"/>
    <s v="5300006667"/>
    <n v="820"/>
    <m/>
    <n v="14"/>
    <m/>
    <n v="0"/>
    <m/>
    <m/>
    <m/>
    <n v="0"/>
    <n v="0"/>
    <s v="EA"/>
    <m/>
    <m/>
    <m/>
    <s v="180078362"/>
    <s v="9015652"/>
    <s v="07"/>
    <s v="Execution"/>
    <x v="0"/>
    <x v="11"/>
    <n v="0"/>
    <s v="EA"/>
    <m/>
    <m/>
    <s v="102000000020026"/>
    <s v="01-Road"/>
    <m/>
    <s v="3-In Transit"/>
    <m/>
    <s v="WorkPackLink"/>
    <s v="KSF-KGP P07P08 LRG"/>
    <m/>
    <n v="0"/>
    <m/>
    <n v="0"/>
    <n v="0"/>
    <m/>
    <n v="1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3540"/>
    <s v="1020"/>
    <d v="2024-12-31T00:00:00"/>
    <n v="1"/>
    <m/>
    <d v="2024-10-06T00:00:00"/>
    <s v="4900146921_2024_0011"/>
    <d v="2024-11-01T00:00:00"/>
    <m/>
    <s v="5000233767_2024_0006"/>
    <n v="0"/>
    <n v="2"/>
    <n v="0"/>
    <s v="90006343"/>
    <n v="1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0049295"/>
    <s v="FLANGE,BLIND;300MM,CL300,RF,SS316"/>
    <d v="2024-03-01T00:00:00"/>
    <s v="W"/>
    <m/>
    <s v="0010"/>
    <s v="IC Mech Fitter"/>
    <s v="INT"/>
    <s v="IC Mech Fitter"/>
    <m/>
    <m/>
    <s v="9015652_08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81"/>
    <m/>
    <n v="0"/>
    <m/>
    <s v="24SDLN2C"/>
    <s v="MJ"/>
    <s v="1000003519"/>
    <s v="AU1072"/>
    <n v="1000214854"/>
    <s v="S002"/>
    <m/>
    <s v="30"/>
    <s v="5300006667"/>
    <n v="820"/>
    <m/>
    <m/>
    <n v="0"/>
    <n v="1"/>
    <s v="EA"/>
    <s v="2001"/>
    <s v="AA02"/>
    <d v="2024-10-29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12"/>
    <s v="600002862"/>
    <x v="0"/>
    <s v="AA53.LN2.B0252"/>
    <s v="GAS LIQUEFACTION TRAIN 2"/>
    <s v="AA01"/>
    <n v="30"/>
    <s v="Issue Detected, please check Message log(Orchestration / Derivation)(01.03.2024)"/>
    <x v="11"/>
    <x v="11"/>
    <n v="1"/>
    <s v="EA"/>
    <n v="0"/>
    <n v="0"/>
    <n v="1"/>
    <n v="1"/>
    <s v="EA"/>
    <x v="11"/>
    <s v="Supply for Order 600002862, Item 77 cannot be changed 180083185 item 160 already exists"/>
    <s v="Material work-packed @AA53"/>
    <s v="SP12"/>
    <s v="Stock at Base"/>
    <n v="0"/>
    <s v="AA02"/>
    <s v="5300006667"/>
    <n v="780"/>
    <m/>
    <n v="14"/>
    <m/>
    <n v="0"/>
    <m/>
    <m/>
    <m/>
    <n v="0"/>
    <n v="0"/>
    <s v="EA"/>
    <m/>
    <m/>
    <m/>
    <s v="180083185"/>
    <s v="9016679"/>
    <s v="07"/>
    <s v="Execution"/>
    <x v="0"/>
    <x v="12"/>
    <n v="0"/>
    <s v="EA"/>
    <s v="101000000093021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1"/>
    <m/>
    <d v="2024-10-18T00:00:00"/>
    <s v="4900154759_2024_0031"/>
    <d v="2024-11-01T00:00:00"/>
    <m/>
    <s v="5000248569_2024_0016"/>
    <n v="0"/>
    <n v="2"/>
    <n v="0"/>
    <s v="90006343"/>
    <n v="1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49310"/>
    <s v="FLANGE,BLIND;80MM,CL600,RF,SS316"/>
    <d v="2024-03-01T00:00:00"/>
    <s v="W"/>
    <m/>
    <s v="0010"/>
    <s v="IC Mech Fitter"/>
    <s v="INT"/>
    <s v="IC Mech Fitter"/>
    <m/>
    <m/>
    <s v="9016679_07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77"/>
    <m/>
    <n v="0"/>
    <m/>
    <s v="24SDLN2C"/>
    <s v="MJ"/>
    <s v="1000003732"/>
    <s v="AU1072"/>
    <n v="1000214854"/>
    <s v="S002"/>
    <m/>
    <s v="30"/>
    <s v="5300006667"/>
    <n v="780"/>
    <m/>
    <m/>
    <n v="0"/>
    <n v="1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1-19T00:00:00"/>
    <d v="2024-10-20T00:00:00"/>
    <d v="2025-05-08T00:00:00"/>
    <s v="MECH"/>
    <x v="0"/>
    <x v="0"/>
    <x v="13"/>
    <s v="600002862"/>
    <x v="0"/>
    <s v="AA53.LN2.B0252"/>
    <s v="GAS LIQUEFACTION TRAIN 2"/>
    <s v="AA01"/>
    <n v="30"/>
    <s v="Del to Maintenance after Reqmt Date"/>
    <x v="12"/>
    <x v="12"/>
    <n v="1"/>
    <s v="EA"/>
    <n v="0"/>
    <n v="1"/>
    <n v="0"/>
    <n v="1"/>
    <s v="EA"/>
    <x v="5"/>
    <s v="Supply for Order 600002862, Item 137 cannot be changed 90024752 item 10 already exists"/>
    <s v="Material In-Transit on-01-Road"/>
    <s v="SP97"/>
    <s v="Direct Multi-base"/>
    <n v="48"/>
    <s v="AA01"/>
    <s v="5300014053"/>
    <n v="150"/>
    <s v="CPT"/>
    <n v="48"/>
    <s v="1000023553"/>
    <n v="137"/>
    <s v="30000390"/>
    <s v="AUSTRALASIAN FITTINGS AND FLANGES"/>
    <s v="4500029495"/>
    <n v="20"/>
    <n v="1"/>
    <s v="EA"/>
    <d v="2024-11-29T00:00:00"/>
    <m/>
    <s v="180095811"/>
    <s v="180096725"/>
    <s v="90024752"/>
    <s v="07"/>
    <s v="Execution"/>
    <x v="0"/>
    <x v="13"/>
    <n v="0"/>
    <s v="EA"/>
    <m/>
    <m/>
    <s v="101000000113674"/>
    <s v="01-Road"/>
    <m/>
    <s v="5-Completed"/>
    <m/>
    <s v="WorkPackLink"/>
    <m/>
    <s v="P07 - LNG2 COP"/>
    <n v="0"/>
    <m/>
    <n v="0"/>
    <n v="0"/>
    <m/>
    <n v="0"/>
    <n v="0"/>
    <d v="2024-11-23T00:00:00"/>
    <d v="2024-11-23T00:00:00"/>
    <s v="Y"/>
    <s v="1001"/>
    <d v="2024-08-13T00:00:00"/>
    <s v="IDST-0180096725"/>
    <n v="0"/>
    <n v="108"/>
    <n v="57"/>
    <n v="68"/>
    <d v="2025-01-13T00:00:00"/>
    <d v="2024-11-17T00:00:00"/>
    <x v="0"/>
    <d v="2024-11-22T00:00:00"/>
    <m/>
    <m/>
    <d v="2025-03-12T00:00:00"/>
    <d v="2025-01-15T00:00:00"/>
    <d v="2025-01-26T00:00:00"/>
    <s v="100000234894"/>
    <s v="1010"/>
    <d v="2024-12-31T00:00:00"/>
    <n v="1"/>
    <s v="5000286236_2024_0001"/>
    <d v="2024-11-22T00:00:00"/>
    <s v="4900177044_2024_0001"/>
    <d v="2024-11-20T00:00:00"/>
    <m/>
    <m/>
    <n v="0"/>
    <n v="2"/>
    <n v="2"/>
    <s v="90024752"/>
    <n v="0"/>
    <n v="1"/>
    <s v="180096725"/>
    <s v="1"/>
    <n v="0"/>
    <n v="0"/>
    <s v="X"/>
    <s v="L"/>
    <s v="4900177044"/>
    <n v="2024"/>
    <s v="5000286236"/>
    <m/>
    <n v="0"/>
    <n v="2024"/>
    <s v="180095811"/>
    <d v="2024-11-19T00:00:00"/>
    <m/>
    <s v="AA53"/>
    <s v="KGP Karratha Gas Plant-NWS GAS"/>
    <s v="AA53"/>
    <s v="KGP Karratha Gas Plant-NWS GAS"/>
    <s v="5001"/>
    <s v="10052670"/>
    <s v="SPADE BLIND,350MM,CL150,RF,A516-60"/>
    <d v="2024-11-19T00:00:00"/>
    <s v="W"/>
    <m/>
    <s v="0081"/>
    <s v="2C1101 Spade"/>
    <s v="INT"/>
    <s v="2C1101 Spade"/>
    <m/>
    <m/>
    <s v="90024752_001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02"/>
    <d v="2024-11-19T00:00:00"/>
    <n v="30"/>
    <m/>
    <d v="2025-01-15T00:00:00"/>
    <n v="0"/>
    <m/>
    <n v="0"/>
    <m/>
    <s v="24SDLN2C"/>
    <s v="MJ"/>
    <s v="20003646"/>
    <s v="AU1009"/>
    <n v="1000214854"/>
    <s v="S001"/>
    <s v="30"/>
    <s v="30"/>
    <s v="5300006667"/>
    <n v="1270"/>
    <m/>
    <s v="5300014053"/>
    <n v="150"/>
    <n v="1"/>
    <s v="EA"/>
    <s v="1001"/>
    <s v="AA02"/>
    <d v="2024-11-19T00:00:00"/>
    <m/>
    <m/>
    <d v="2024-11-21T00:00:00"/>
    <s v="AU00"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10T00:00:00"/>
    <d v="2024-10-20T00:00:00"/>
    <d v="2025-05-08T00:00:00"/>
    <s v="MECH"/>
    <x v="0"/>
    <x v="0"/>
    <x v="14"/>
    <s v="600002862"/>
    <x v="0"/>
    <s v="AA53.LN2.B0252"/>
    <s v="GAS LIQUEFACTION TRAIN 2"/>
    <m/>
    <n v="30"/>
    <s v="Maintenance Order material has been deleted"/>
    <x v="12"/>
    <x v="12"/>
    <n v="1"/>
    <s v="EA"/>
    <n v="0"/>
    <n v="0"/>
    <n v="0"/>
    <n v="0"/>
    <m/>
    <x v="12"/>
    <s v="Supply for Order 600002862, Item 110 cannot be changed – 4500029495 already exists"/>
    <s v="Shipping notification from Vendor received"/>
    <s v="SP14"/>
    <s v="Directs (Inventory)"/>
    <n v="48"/>
    <s v="AA02"/>
    <s v="5300006667"/>
    <n v="1020"/>
    <s v="CPT"/>
    <n v="7"/>
    <s v="1000018365"/>
    <n v="110"/>
    <s v="30000390"/>
    <s v="AUSTRALASIAN FITTINGS AND FLANGES"/>
    <s v="4500029495"/>
    <n v="10"/>
    <n v="1"/>
    <s v="EA"/>
    <d v="2024-10-28T00:00:00"/>
    <m/>
    <s v="/180085785"/>
    <m/>
    <m/>
    <s v="07"/>
    <s v="Execution"/>
    <x v="0"/>
    <x v="14"/>
    <n v="1"/>
    <m/>
    <m/>
    <m/>
    <m/>
    <m/>
    <m/>
    <m/>
    <m/>
    <s v="WorkPackLink"/>
    <m/>
    <s v="P07 - LNG2 COP"/>
    <n v="0"/>
    <m/>
    <n v="0"/>
    <n v="0"/>
    <m/>
    <n v="0"/>
    <n v="1"/>
    <m/>
    <m/>
    <m/>
    <s v="1001"/>
    <d v="2024-02-16T00:00:00"/>
    <s v="IDPO-/018008578"/>
    <n v="1"/>
    <n v="35"/>
    <n v="0"/>
    <n v="35"/>
    <d v="2024-11-12T00:00:00"/>
    <d v="2024-10-13T00:00:00"/>
    <x v="0"/>
    <d v="2024-11-22T00:00:00"/>
    <m/>
    <m/>
    <d v="2024-12-19T00:00:00"/>
    <m/>
    <d v="2024-11-14T00:00:00"/>
    <m/>
    <m/>
    <d v="2024-12-31T00:00:00"/>
    <n v="0"/>
    <m/>
    <d v="2024-10-10T00:00:00"/>
    <m/>
    <d v="2024-10-15T00:00:00"/>
    <m/>
    <m/>
    <n v="0"/>
    <n v="2"/>
    <n v="2"/>
    <m/>
    <n v="0"/>
    <n v="0"/>
    <m/>
    <s v="1"/>
    <n v="1"/>
    <n v="0"/>
    <s v="X"/>
    <s v="L"/>
    <m/>
    <n v="0"/>
    <m/>
    <m/>
    <n v="0"/>
    <n v="0"/>
    <s v="/018008578"/>
    <d v="2024-10-10T00:00:00"/>
    <m/>
    <s v="AA53"/>
    <s v="KGP Karratha Gas Plant-NWS GAS"/>
    <s v="AA53"/>
    <s v="KGP Karratha Gas Plant-NWS GAS"/>
    <m/>
    <s v="10052670"/>
    <s v="SPADE BLIND,350MM,CL150,RF,A516-60"/>
    <d v="2024-08-31T00:00:00"/>
    <s v="W"/>
    <m/>
    <s v="0081"/>
    <s v="2C1101 Spade"/>
    <s v="INT"/>
    <s v="2C1101 Spade"/>
    <m/>
    <m/>
    <m/>
    <m/>
    <m/>
    <s v="LN2"/>
    <s v="L"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53"/>
    <d v="2024-09-20T00:00:00"/>
    <n v="30"/>
    <m/>
    <d v="2024-11-14T00:00:00"/>
    <n v="110"/>
    <m/>
    <n v="0"/>
    <m/>
    <s v="24SDLN2C"/>
    <s v="MJ"/>
    <m/>
    <s v="AU1072"/>
    <n v="1000214854"/>
    <s v="S002"/>
    <s v="30"/>
    <s v="30"/>
    <s v="5300006667"/>
    <n v="1020"/>
    <m/>
    <m/>
    <n v="0"/>
    <n v="1"/>
    <s v="EA"/>
    <s v="2001"/>
    <s v="AA02"/>
    <d v="2024-10-10T00:00:00"/>
    <m/>
    <m/>
    <m/>
    <s v="AU00"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10T00:00:00"/>
    <d v="2024-10-20T00:00:00"/>
    <d v="2025-05-08T00:00:00"/>
    <s v="MECH"/>
    <x v="0"/>
    <x v="0"/>
    <x v="9"/>
    <s v="600002862"/>
    <x v="0"/>
    <s v="AA53.LN2.B0252"/>
    <s v="GAS LIQUEFACTION TRAIN 2"/>
    <s v="AA01"/>
    <n v="30"/>
    <s v="Issue Detected, please check Message log(Orchestration / Derivation)(31.08.2024)"/>
    <x v="13"/>
    <x v="13"/>
    <n v="1"/>
    <s v="EA"/>
    <n v="0"/>
    <n v="0"/>
    <n v="0"/>
    <n v="0"/>
    <m/>
    <x v="13"/>
    <s v="Supply for Order 600002862, Item 104 cannot be changed 90020227 item 30 already exists"/>
    <s v="Awaiting picking (check stock levels) @AA02"/>
    <s v="SP12"/>
    <s v="Stock at Base"/>
    <n v="0"/>
    <s v="AA02"/>
    <s v="5300006667"/>
    <n v="960"/>
    <m/>
    <n v="14"/>
    <m/>
    <n v="0"/>
    <m/>
    <m/>
    <m/>
    <n v="0"/>
    <n v="0"/>
    <s v="EA"/>
    <m/>
    <m/>
    <m/>
    <m/>
    <s v="90020227"/>
    <s v="07"/>
    <s v="Execution"/>
    <x v="0"/>
    <x v="15"/>
    <n v="0"/>
    <m/>
    <m/>
    <m/>
    <m/>
    <m/>
    <m/>
    <m/>
    <m/>
    <s v="WorkPackLink"/>
    <m/>
    <s v="P07 - LNG2 COP"/>
    <n v="0"/>
    <m/>
    <n v="0"/>
    <n v="0"/>
    <m/>
    <n v="0"/>
    <n v="1"/>
    <m/>
    <m/>
    <s v="Y"/>
    <s v="1001"/>
    <d v="2024-02-16T00:00:00"/>
    <s v="ODST-0090020227_0030"/>
    <n v="0"/>
    <n v="0"/>
    <n v="0"/>
    <n v="0"/>
    <m/>
    <d v="2024-10-13T00:00:00"/>
    <x v="0"/>
    <d v="2024-11-22T00:00:00"/>
    <m/>
    <m/>
    <d v="2024-10-15T00:00:00"/>
    <m/>
    <m/>
    <m/>
    <m/>
    <d v="2024-12-31T00:00:00"/>
    <n v="0"/>
    <m/>
    <d v="2024-10-10T00:00:00"/>
    <m/>
    <d v="2024-10-15T00:00:00"/>
    <m/>
    <m/>
    <n v="0"/>
    <n v="2"/>
    <n v="0"/>
    <s v="90020227"/>
    <n v="0"/>
    <n v="0"/>
    <m/>
    <s v="2"/>
    <n v="0"/>
    <n v="0"/>
    <s v="X"/>
    <s v="L"/>
    <m/>
    <n v="0"/>
    <m/>
    <m/>
    <n v="0"/>
    <n v="0"/>
    <m/>
    <d v="2024-10-10T00:00:00"/>
    <m/>
    <s v="AA53"/>
    <s v="KGP Karratha Gas Plant-NWS GAS"/>
    <s v="AA53"/>
    <s v="KGP Karratha Gas Plant-NWS GAS"/>
    <s v="5001"/>
    <s v="10052675"/>
    <s v="SPADE BLIND,350MM,CL300,RF,A516-60"/>
    <d v="2024-08-31T00:00:00"/>
    <s v="W"/>
    <m/>
    <s v="0081"/>
    <s v="2C1101 Spade"/>
    <s v="INT"/>
    <s v="2C1101 Spade"/>
    <m/>
    <m/>
    <s v="90020227_00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04"/>
    <m/>
    <n v="0"/>
    <m/>
    <s v="24SDLN2C"/>
    <s v="MJ"/>
    <m/>
    <s v="AU1072"/>
    <n v="1000214854"/>
    <s v="S002"/>
    <m/>
    <s v="30"/>
    <s v="5300006667"/>
    <n v="960"/>
    <m/>
    <m/>
    <n v="0"/>
    <n v="1"/>
    <s v="EA"/>
    <s v="2001"/>
    <s v="AA02"/>
    <d v="2024-10-10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07T00:00:00"/>
    <d v="2024-10-02T00:00:00"/>
    <d v="2024-10-20T00:00:00"/>
    <d v="2025-05-08T00:00:00"/>
    <s v="MECH"/>
    <x v="0"/>
    <x v="0"/>
    <x v="15"/>
    <s v="600002862"/>
    <x v="0"/>
    <s v="AA53.LN2.B0252"/>
    <s v="GAS LIQUEFACTION TRAIN 2"/>
    <s v="AA01"/>
    <n v="30"/>
    <s v="Issue Detected, please check Message log(Orchestration / Derivation)(20.09.2024)"/>
    <x v="14"/>
    <x v="14"/>
    <n v="4"/>
    <s v="EA"/>
    <n v="0"/>
    <n v="0"/>
    <n v="0"/>
    <n v="4"/>
    <s v="EA"/>
    <x v="14"/>
    <s v="Supply for Order 600002862, Item 118 cannot be changed 180078363 item 10 already exists"/>
    <s v="Material Consumed"/>
    <s v="SP12"/>
    <s v="Stock at Base"/>
    <n v="0"/>
    <s v="AA02"/>
    <s v="5300006667"/>
    <n v="1100"/>
    <m/>
    <n v="14"/>
    <m/>
    <n v="0"/>
    <m/>
    <m/>
    <m/>
    <n v="0"/>
    <n v="0"/>
    <s v="EA"/>
    <m/>
    <m/>
    <m/>
    <s v="180078363"/>
    <s v="9015653"/>
    <s v="07"/>
    <s v="Execution"/>
    <x v="0"/>
    <x v="16"/>
    <n v="0"/>
    <s v="EA"/>
    <m/>
    <m/>
    <s v="102000000020021"/>
    <s v="01-Road"/>
    <m/>
    <s v="3-In Transit"/>
    <m/>
    <s v="WorkPackLink"/>
    <s v="KSF-KGP P07P08 LRG"/>
    <s v="P07 - LNG2 COP"/>
    <n v="0"/>
    <m/>
    <n v="0"/>
    <n v="0"/>
    <m/>
    <n v="4"/>
    <n v="0"/>
    <m/>
    <m/>
    <s v="Y"/>
    <s v="1001"/>
    <d v="2024-02-16T00:00:00"/>
    <m/>
    <n v="0"/>
    <n v="0"/>
    <n v="0"/>
    <n v="0"/>
    <m/>
    <d v="2024-10-05T00:00:00"/>
    <x v="0"/>
    <d v="2024-11-22T00:00:00"/>
    <m/>
    <m/>
    <d v="2024-10-07T00:00:00"/>
    <m/>
    <m/>
    <s v="100000033541"/>
    <s v="1020"/>
    <d v="2024-12-31T00:00:00"/>
    <n v="4"/>
    <m/>
    <d v="2024-10-06T00:00:00"/>
    <s v="4900146945_2024_0001"/>
    <d v="2024-10-07T00:00:00"/>
    <m/>
    <s v="5000233793_2024_0001"/>
    <n v="0"/>
    <n v="2"/>
    <n v="0"/>
    <s v="90020228"/>
    <n v="4"/>
    <n v="0"/>
    <s v="180078363"/>
    <s v="2"/>
    <n v="0"/>
    <n v="0"/>
    <s v="X"/>
    <s v="L"/>
    <s v="4900146945"/>
    <n v="2024"/>
    <m/>
    <s v="5000233793"/>
    <n v="2024"/>
    <n v="0"/>
    <m/>
    <d v="2024-10-02T00:00:00"/>
    <m/>
    <s v="AA53"/>
    <s v="KGP Karratha Gas Plant-NWS GAS"/>
    <s v="AA53"/>
    <s v="KGP Karratha Gas Plant-NWS GAS"/>
    <s v="5001"/>
    <s v="10052676"/>
    <s v="SPADE BLIND,400MM,CL300,RF,A516-60"/>
    <d v="2024-09-20T00:00:00"/>
    <s v="W"/>
    <m/>
    <s v="0081"/>
    <s v="2C1101 Spade"/>
    <s v="INT"/>
    <s v="2C1101 Spade"/>
    <m/>
    <m/>
    <s v="9015653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18"/>
    <m/>
    <n v="0"/>
    <m/>
    <s v="24SDLN2C"/>
    <s v="MJ"/>
    <s v="1000003519"/>
    <s v="AU1072"/>
    <n v="1000214854"/>
    <s v="S002"/>
    <m/>
    <s v="30"/>
    <s v="5300006667"/>
    <n v="1100"/>
    <m/>
    <m/>
    <n v="0"/>
    <n v="4"/>
    <s v="EA"/>
    <s v="2001"/>
    <s v="AA02"/>
    <d v="2024-10-02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16"/>
    <s v="600002862"/>
    <x v="0"/>
    <s v="AA53.LN2.B0252"/>
    <s v="GAS LIQUEFACTION TRAIN 2"/>
    <s v="AA01"/>
    <n v="30"/>
    <s v="Issue Detected, please check Message log(Orchestration / Derivation)(01.03.2024)"/>
    <x v="14"/>
    <x v="14"/>
    <n v="4"/>
    <s v="EA"/>
    <n v="0"/>
    <n v="0"/>
    <n v="0"/>
    <n v="0"/>
    <m/>
    <x v="15"/>
    <s v="Supply for Order 600002862, Item 7 cannot be changed 90006343 item 430 already exists"/>
    <s v="Awaiting picking (check stock levels) @AA02"/>
    <s v="SP12"/>
    <s v="Stock at Base"/>
    <n v="0"/>
    <s v="AA02"/>
    <s v="5300006667"/>
    <n v="430"/>
    <m/>
    <n v="14"/>
    <m/>
    <n v="0"/>
    <m/>
    <m/>
    <m/>
    <n v="0"/>
    <n v="0"/>
    <s v="EA"/>
    <m/>
    <m/>
    <m/>
    <m/>
    <s v="90006343"/>
    <s v="07"/>
    <s v="Execution"/>
    <x v="0"/>
    <x v="17"/>
    <n v="0"/>
    <m/>
    <m/>
    <m/>
    <m/>
    <m/>
    <m/>
    <m/>
    <m/>
    <s v="WorkPackLink"/>
    <m/>
    <m/>
    <n v="0"/>
    <m/>
    <n v="0"/>
    <n v="0"/>
    <m/>
    <n v="0"/>
    <n v="4"/>
    <m/>
    <m/>
    <s v="Y"/>
    <s v="1001"/>
    <d v="2024-02-16T00:00:00"/>
    <s v="ODST-0090006343_0430"/>
    <n v="0"/>
    <n v="17"/>
    <n v="0"/>
    <n v="0"/>
    <m/>
    <d v="2024-10-30T00:00:00"/>
    <x v="0"/>
    <d v="2024-10-21T00:00:00"/>
    <m/>
    <m/>
    <d v="2024-11-01T00:00:00"/>
    <m/>
    <m/>
    <m/>
    <m/>
    <d v="2024-12-31T00:00:00"/>
    <n v="0"/>
    <m/>
    <d v="2024-10-29T00:00:00"/>
    <m/>
    <d v="2024-11-01T00:00:00"/>
    <m/>
    <m/>
    <n v="0"/>
    <n v="2"/>
    <n v="0"/>
    <s v="90006343"/>
    <n v="0"/>
    <n v="0"/>
    <m/>
    <s v="2"/>
    <n v="0"/>
    <n v="0"/>
    <s v="X"/>
    <s v="L"/>
    <m/>
    <n v="0"/>
    <m/>
    <m/>
    <n v="0"/>
    <n v="0"/>
    <m/>
    <d v="2024-10-29T00:00:00"/>
    <m/>
    <s v="AA53"/>
    <s v="KGP Karratha Gas Plant-NWS GAS"/>
    <s v="AA53"/>
    <s v="KGP Karratha Gas Plant-NWS GAS"/>
    <s v="5001"/>
    <s v="10052676"/>
    <s v="SPADE BLIND,400MM,CL300,RF,A516-60"/>
    <d v="2024-03-01T00:00:00"/>
    <s v="W"/>
    <m/>
    <s v="0010"/>
    <s v="IC Mech Fitter"/>
    <s v="INT"/>
    <s v="IC Mech Fitter"/>
    <m/>
    <m/>
    <s v="90006343_04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7"/>
    <m/>
    <n v="0"/>
    <m/>
    <s v="24SDLN2C"/>
    <s v="MJ"/>
    <m/>
    <s v="AU1072"/>
    <n v="1000214854"/>
    <s v="S002"/>
    <m/>
    <s v="30"/>
    <s v="5300006667"/>
    <n v="43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17"/>
    <s v="600002862"/>
    <x v="0"/>
    <s v="AA53.LN2.B0252"/>
    <s v="GAS LIQUEFACTION TRAIN 2"/>
    <s v="AA01"/>
    <n v="30"/>
    <s v="Issue Detected, please check Message log(Orchestration / Derivation)(01.03.2024)"/>
    <x v="15"/>
    <x v="15"/>
    <n v="1"/>
    <s v="EA"/>
    <n v="0"/>
    <n v="0"/>
    <n v="0"/>
    <n v="1"/>
    <s v="EA"/>
    <x v="16"/>
    <s v="Supply for Order 600002862, Item 75 cannot be changed 180078362 item 50 already exists"/>
    <s v="Material Consumed"/>
    <s v="SP12"/>
    <s v="Stock at Base"/>
    <n v="0"/>
    <s v="AA02"/>
    <s v="5300006667"/>
    <n v="760"/>
    <m/>
    <n v="14"/>
    <m/>
    <n v="0"/>
    <m/>
    <m/>
    <m/>
    <n v="0"/>
    <n v="0"/>
    <s v="EA"/>
    <m/>
    <m/>
    <m/>
    <s v="180078362"/>
    <s v="9015652"/>
    <s v="07"/>
    <s v="Execution"/>
    <x v="0"/>
    <x v="18"/>
    <n v="0"/>
    <s v="EA"/>
    <m/>
    <m/>
    <s v="102000000020029"/>
    <s v="01-Road"/>
    <m/>
    <s v="3-In Transit"/>
    <m/>
    <s v="WorkPackLink"/>
    <s v="KSF-KGP P07P08 LRG"/>
    <m/>
    <n v="0"/>
    <m/>
    <n v="0"/>
    <n v="0"/>
    <m/>
    <n v="1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3540"/>
    <s v="1020"/>
    <d v="2024-12-31T00:00:00"/>
    <n v="1"/>
    <m/>
    <d v="2024-10-06T00:00:00"/>
    <s v="4900146921_2024_0009"/>
    <d v="2024-11-01T00:00:00"/>
    <m/>
    <s v="5000233767_2024_0005"/>
    <n v="0"/>
    <n v="2"/>
    <n v="0"/>
    <s v="90006343"/>
    <n v="1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0052685"/>
    <s v="SPADE BLIND,600MM,CL600,RF,LTCS"/>
    <d v="2024-03-01T00:00:00"/>
    <s v="W"/>
    <m/>
    <s v="0010"/>
    <s v="IC Mech Fitter"/>
    <s v="INT"/>
    <s v="IC Mech Fitter"/>
    <m/>
    <m/>
    <s v="9015652_07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75"/>
    <m/>
    <n v="0"/>
    <m/>
    <s v="24SDLN2C"/>
    <s v="MJ"/>
    <s v="1000003519"/>
    <s v="AU1072"/>
    <n v="1000214854"/>
    <s v="S002"/>
    <s v="30"/>
    <s v="30"/>
    <s v="5300006667"/>
    <n v="760"/>
    <m/>
    <m/>
    <n v="0"/>
    <n v="1"/>
    <s v="EA"/>
    <s v="2001"/>
    <s v="AA02"/>
    <d v="2024-10-29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18"/>
    <s v="600002862"/>
    <x v="0"/>
    <s v="AA53.LN2.B0252"/>
    <s v="GAS LIQUEFACTION TRAIN 2"/>
    <s v="AA01"/>
    <n v="30"/>
    <s v="Issue Detected, please check Message log(Orchestration / Derivation)(01.03.2024)"/>
    <x v="16"/>
    <x v="16"/>
    <n v="1"/>
    <s v="EA"/>
    <n v="0"/>
    <n v="0"/>
    <n v="1"/>
    <n v="1"/>
    <s v="EA"/>
    <x v="17"/>
    <s v="Supply for Order 600002862, Item 78 cannot be changed 180083185 item 170 already exists"/>
    <s v="Material work-packed @AA53"/>
    <s v="SP12"/>
    <s v="Stock at Base"/>
    <n v="0"/>
    <s v="AA02"/>
    <s v="5300006667"/>
    <n v="790"/>
    <m/>
    <n v="14"/>
    <m/>
    <n v="0"/>
    <m/>
    <m/>
    <m/>
    <n v="0"/>
    <n v="0"/>
    <s v="EA"/>
    <m/>
    <m/>
    <m/>
    <s v="180083185"/>
    <s v="9016679"/>
    <s v="07"/>
    <s v="Execution"/>
    <x v="0"/>
    <x v="19"/>
    <n v="0"/>
    <s v="EA"/>
    <s v="101000000093390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1"/>
    <m/>
    <d v="2024-10-18T00:00:00"/>
    <s v="4900154759_2024_0033"/>
    <d v="2024-11-01T00:00:00"/>
    <m/>
    <s v="5000248569_2024_0017"/>
    <n v="0"/>
    <n v="2"/>
    <n v="0"/>
    <s v="90006343"/>
    <n v="1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52696"/>
    <s v="SPADE BLIND,150MM,CL150,CS,A285 GR.C"/>
    <d v="2024-03-01T00:00:00"/>
    <s v="W"/>
    <m/>
    <s v="0010"/>
    <s v="IC Mech Fitter"/>
    <s v="INT"/>
    <s v="IC Mech Fitter"/>
    <m/>
    <m/>
    <s v="9016679_07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78"/>
    <m/>
    <n v="0"/>
    <m/>
    <s v="24SDLN2C"/>
    <s v="MJ"/>
    <s v="1000003732"/>
    <s v="AU1072"/>
    <n v="1000214854"/>
    <s v="S002"/>
    <m/>
    <m/>
    <s v="5300006667"/>
    <n v="790"/>
    <m/>
    <m/>
    <n v="0"/>
    <n v="1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19"/>
    <s v="600002862"/>
    <x v="0"/>
    <s v="AA53.LN2.B0252"/>
    <s v="GAS LIQUEFACTION TRAIN 2"/>
    <s v="AA01"/>
    <n v="30"/>
    <s v="Issue Detected, please check Message log(Orchestration / Derivation)(11.03.2024)"/>
    <x v="17"/>
    <x v="17"/>
    <n v="1"/>
    <s v="EA"/>
    <n v="0"/>
    <n v="0"/>
    <n v="0"/>
    <n v="1"/>
    <s v="EA"/>
    <x v="18"/>
    <s v="Supply for Order 600002862, Item 89 cannot be changed 180078362 item 100 already exists"/>
    <s v="Material Consumed"/>
    <s v="SP12"/>
    <s v="Stock at Base"/>
    <n v="0"/>
    <s v="AA02"/>
    <s v="5300006667"/>
    <n v="870"/>
    <m/>
    <n v="14"/>
    <m/>
    <n v="0"/>
    <m/>
    <m/>
    <m/>
    <n v="0"/>
    <n v="0"/>
    <s v="EA"/>
    <m/>
    <m/>
    <m/>
    <s v="180078362"/>
    <s v="9015652"/>
    <s v="07"/>
    <s v="Execution"/>
    <x v="0"/>
    <x v="20"/>
    <n v="0"/>
    <s v="EA"/>
    <m/>
    <m/>
    <s v="102000000020022"/>
    <s v="01-Road"/>
    <m/>
    <s v="3-In Transit"/>
    <m/>
    <s v="WorkPackLink"/>
    <s v="KSF-KGP P07P08 LRG"/>
    <m/>
    <n v="0"/>
    <m/>
    <n v="0"/>
    <n v="0"/>
    <m/>
    <n v="1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3540"/>
    <s v="1020"/>
    <d v="2024-12-31T00:00:00"/>
    <n v="1"/>
    <m/>
    <d v="2024-10-06T00:00:00"/>
    <s v="4900146921_2024_0019"/>
    <d v="2024-11-01T00:00:00"/>
    <m/>
    <s v="5000233767_2024_0010"/>
    <n v="0"/>
    <n v="2"/>
    <n v="0"/>
    <s v="90006343"/>
    <n v="1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0053011"/>
    <s v="SPADE BLIND,150MM,CL300,SS316"/>
    <d v="2024-03-11T00:00:00"/>
    <s v="W"/>
    <m/>
    <s v="0010"/>
    <s v="IC Mech Fitter"/>
    <s v="INT"/>
    <s v="IC Mech Fitter"/>
    <m/>
    <m/>
    <s v="9015652_08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89"/>
    <m/>
    <n v="0"/>
    <m/>
    <s v="24SDLN2C"/>
    <s v="MJ"/>
    <s v="1000003519"/>
    <s v="AU1072"/>
    <n v="1000214854"/>
    <s v="S002"/>
    <m/>
    <s v="30"/>
    <s v="5300006667"/>
    <n v="870"/>
    <m/>
    <m/>
    <n v="0"/>
    <n v="1"/>
    <s v="EA"/>
    <s v="2001"/>
    <s v="AA02"/>
    <d v="2024-10-29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19"/>
    <s v="600002862"/>
    <x v="0"/>
    <s v="AA53.LN2.B0252"/>
    <s v="GAS LIQUEFACTION TRAIN 2"/>
    <s v="AA01"/>
    <n v="30"/>
    <s v="Issue Detected, please check Message log(Orchestration / Derivation)(11.03.2024)"/>
    <x v="18"/>
    <x v="18"/>
    <n v="1"/>
    <s v="EA"/>
    <n v="0"/>
    <n v="0"/>
    <n v="0"/>
    <n v="1"/>
    <s v="EA"/>
    <x v="18"/>
    <s v="Supply for Order 600002862, Item 88 cannot be changed 180078362 item 90 already exists"/>
    <s v="Material Consumed"/>
    <s v="SP12"/>
    <s v="Stock at Base"/>
    <n v="0"/>
    <s v="AA02"/>
    <s v="5300006667"/>
    <n v="860"/>
    <m/>
    <n v="14"/>
    <m/>
    <n v="0"/>
    <m/>
    <m/>
    <m/>
    <n v="0"/>
    <n v="0"/>
    <s v="EA"/>
    <m/>
    <m/>
    <m/>
    <s v="180078362"/>
    <s v="9015652"/>
    <s v="07"/>
    <s v="Execution"/>
    <x v="0"/>
    <x v="21"/>
    <n v="0"/>
    <s v="EA"/>
    <m/>
    <m/>
    <s v="102000000020022"/>
    <s v="01-Road"/>
    <m/>
    <s v="3-In Transit"/>
    <m/>
    <s v="WorkPackLink"/>
    <s v="KSF-KGP P07P08 LRG"/>
    <m/>
    <n v="0"/>
    <m/>
    <n v="0"/>
    <n v="0"/>
    <m/>
    <n v="1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3540"/>
    <s v="1020"/>
    <d v="2024-12-31T00:00:00"/>
    <n v="1"/>
    <m/>
    <d v="2024-10-06T00:00:00"/>
    <s v="4900146921_2024_0017"/>
    <d v="2024-11-01T00:00:00"/>
    <m/>
    <s v="5000233767_2024_0009"/>
    <n v="0"/>
    <n v="2"/>
    <n v="0"/>
    <s v="90006343"/>
    <n v="1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0053014"/>
    <s v="SPADE BLIND,300MM,CL300,SS316"/>
    <d v="2024-03-11T00:00:00"/>
    <s v="W"/>
    <m/>
    <s v="0010"/>
    <s v="IC Mech Fitter"/>
    <s v="INT"/>
    <s v="IC Mech Fitter"/>
    <m/>
    <m/>
    <s v="9015652_08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88"/>
    <m/>
    <n v="0"/>
    <m/>
    <s v="24SDLN2C"/>
    <s v="MJ"/>
    <s v="1000003519"/>
    <s v="AU1072"/>
    <n v="1000214854"/>
    <s v="S002"/>
    <m/>
    <s v="30"/>
    <s v="5300006667"/>
    <n v="860"/>
    <m/>
    <m/>
    <n v="0"/>
    <n v="1"/>
    <s v="EA"/>
    <s v="2001"/>
    <s v="AA02"/>
    <d v="2024-10-29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20"/>
    <s v="600002862"/>
    <x v="0"/>
    <s v="AA53.LN2.B0252"/>
    <s v="GAS LIQUEFACTION TRAIN 2"/>
    <s v="AA01"/>
    <n v="30"/>
    <s v="Issue Detected, please check Message log(Orchestration / Derivation)(01.03.2024)"/>
    <x v="19"/>
    <x v="19"/>
    <n v="1"/>
    <s v="EA"/>
    <n v="0"/>
    <n v="0"/>
    <n v="1"/>
    <n v="1"/>
    <s v="EA"/>
    <x v="19"/>
    <s v="Supply for Order 600002862, Item 8 cannot be changed 180085320 item 30 already exists"/>
    <s v="Material work-packed @AA53"/>
    <s v="SP12"/>
    <s v="Stock at Base"/>
    <n v="0"/>
    <s v="AA02"/>
    <s v="5300006667"/>
    <n v="440"/>
    <m/>
    <n v="14"/>
    <m/>
    <n v="0"/>
    <m/>
    <m/>
    <m/>
    <n v="0"/>
    <n v="0"/>
    <s v="EA"/>
    <m/>
    <m/>
    <m/>
    <s v="180085320"/>
    <s v="9017444"/>
    <s v="07"/>
    <s v="Execution"/>
    <x v="0"/>
    <x v="22"/>
    <n v="0"/>
    <s v="EA"/>
    <m/>
    <m/>
    <s v="102000000021853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x v="0"/>
    <d v="2024-10-21T00:00:00"/>
    <m/>
    <m/>
    <d v="2024-11-01T00:00:00"/>
    <m/>
    <m/>
    <s v="100000036570"/>
    <s v="1020"/>
    <d v="2024-12-31T00:00:00"/>
    <n v="1"/>
    <m/>
    <d v="2024-10-24T00:00:00"/>
    <s v="4900158497_2024_0005"/>
    <d v="2024-11-01T00:00:00"/>
    <m/>
    <s v="5000255235_2024_0003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053093"/>
    <s v="SPADE BLIND,150MM,CL300,SS,TP316L"/>
    <d v="2024-03-01T00:00:00"/>
    <s v="W"/>
    <m/>
    <s v="0010"/>
    <s v="IC Mech Fitter"/>
    <s v="INT"/>
    <s v="IC Mech Fitter"/>
    <m/>
    <m/>
    <s v="9017444_04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8"/>
    <m/>
    <n v="0"/>
    <m/>
    <s v="24SDLN2C"/>
    <s v="MJ"/>
    <s v="1000003809"/>
    <s v="AU1072"/>
    <n v="1000214854"/>
    <s v="S002"/>
    <m/>
    <s v="30"/>
    <s v="5300006667"/>
    <n v="44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21"/>
    <s v="600002862"/>
    <x v="0"/>
    <s v="AA53.LN2.B0252"/>
    <s v="GAS LIQUEFACTION TRAIN 2"/>
    <s v="AA01"/>
    <n v="30"/>
    <s v="Issue Detected, please check Message log(Orchestration / Derivation)(01.03.2024)"/>
    <x v="20"/>
    <x v="20"/>
    <n v="16"/>
    <s v="EA"/>
    <n v="24"/>
    <n v="0"/>
    <n v="120"/>
    <n v="16"/>
    <s v="EA"/>
    <x v="20"/>
    <s v="Supply for Order 600002862, Item 9 cannot be changed 180017143 item 310 already exists"/>
    <s v="Materials handed over to w/ Maintenance"/>
    <s v="SP12"/>
    <s v="Stock at Base"/>
    <n v="0"/>
    <s v="AA02"/>
    <s v="5300006667"/>
    <n v="450"/>
    <m/>
    <n v="14"/>
    <m/>
    <n v="0"/>
    <m/>
    <m/>
    <m/>
    <n v="0"/>
    <n v="0"/>
    <s v="EA"/>
    <m/>
    <m/>
    <m/>
    <s v="180017143"/>
    <s v="9002109"/>
    <s v="07"/>
    <s v="Execution"/>
    <x v="0"/>
    <x v="23"/>
    <n v="0"/>
    <s v="EA"/>
    <s v="102000000004373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16"/>
    <m/>
    <d v="2024-04-11T00:00:00"/>
    <s v="4900045283_2024_0061"/>
    <d v="2024-11-01T00:00:00"/>
    <m/>
    <s v="5000058191_2024_0031"/>
    <n v="0"/>
    <n v="2"/>
    <n v="0"/>
    <s v="90006343"/>
    <n v="16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58201"/>
    <s v="STUDBOLT;0.625&quot; X 100MM,A193 B8M CL2"/>
    <d v="2024-03-01T00:00:00"/>
    <s v="W"/>
    <m/>
    <s v="0010"/>
    <s v="IC Mech Fitter"/>
    <s v="INT"/>
    <s v="IC Mech Fitter"/>
    <m/>
    <m/>
    <s v="9002109_04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9"/>
    <m/>
    <n v="0"/>
    <m/>
    <s v="24SDLN2C"/>
    <s v="MJ"/>
    <s v="1000001236"/>
    <s v="AU1072"/>
    <n v="1000214854"/>
    <s v="S002"/>
    <s v="30"/>
    <s v="30"/>
    <s v="5300006667"/>
    <n v="450"/>
    <m/>
    <m/>
    <n v="0"/>
    <n v="16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1"/>
    <s v="600002862"/>
    <x v="0"/>
    <s v="AA53.LN2.B0252"/>
    <s v="GAS LIQUEFACTION TRAIN 2"/>
    <s v="AA01"/>
    <n v="30"/>
    <s v="Issue Detected, please check Message log(Orchestration / Derivation)(29.02.2024)"/>
    <x v="21"/>
    <x v="21"/>
    <n v="20"/>
    <s v="EA"/>
    <n v="21"/>
    <n v="0"/>
    <n v="0"/>
    <n v="20"/>
    <s v="EA"/>
    <x v="21"/>
    <s v="Supply for Order 600002862, Item 10 cannot be changed 180017143 item 10 already exists"/>
    <s v="Material Consumed"/>
    <s v="SP12"/>
    <s v="Stock at Base"/>
    <n v="0"/>
    <s v="AA02"/>
    <s v="5300006667"/>
    <n v="20"/>
    <m/>
    <n v="14"/>
    <m/>
    <n v="0"/>
    <m/>
    <m/>
    <m/>
    <n v="0"/>
    <n v="0"/>
    <s v="EA"/>
    <m/>
    <m/>
    <m/>
    <s v="180017143"/>
    <s v="9002109"/>
    <s v="07"/>
    <s v="Execution"/>
    <x v="0"/>
    <x v="24"/>
    <n v="0"/>
    <s v="EA"/>
    <s v="102000000003646"/>
    <s v="102000000003612"/>
    <s v="102000000003666"/>
    <s v="01-Road"/>
    <m/>
    <s v="3-In Transit"/>
    <s v="24SDLN2C - CAGED PALLET"/>
    <s v="WorkPackLink"/>
    <s v="P07WH-R2FL"/>
    <m/>
    <n v="0"/>
    <m/>
    <n v="0"/>
    <n v="0"/>
    <m/>
    <n v="20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20"/>
    <m/>
    <d v="2024-04-11T00:00:00"/>
    <s v="4900045283_2024_0001"/>
    <d v="2024-11-01T00:00:00"/>
    <m/>
    <s v="5000058191_2024_0001"/>
    <n v="0"/>
    <n v="2"/>
    <n v="0"/>
    <s v="90006343"/>
    <n v="20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58202"/>
    <s v="STUDBOLT;0.625&quot; X 110MM,A193 B8M CL2"/>
    <d v="2024-02-29T00:00:00"/>
    <s v="W"/>
    <m/>
    <s v="0010"/>
    <s v="IC Mech Fitter"/>
    <s v="INT"/>
    <s v="IC Mech Fitter"/>
    <m/>
    <m/>
    <s v="9002109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0"/>
    <m/>
    <n v="0"/>
    <m/>
    <s v="24SDLN2C"/>
    <s v="MJ"/>
    <s v="1000001236"/>
    <s v="AU1072"/>
    <n v="1000214854"/>
    <s v="S002"/>
    <s v="30"/>
    <s v="30"/>
    <s v="5300006667"/>
    <n v="20"/>
    <m/>
    <m/>
    <n v="0"/>
    <n v="20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14"/>
    <s v="600002862"/>
    <x v="0"/>
    <s v="AA53.LN2.B0252"/>
    <s v="GAS LIQUEFACTION TRAIN 2"/>
    <s v="AA01"/>
    <n v="30"/>
    <s v="Issue Detected, please check Message log(Orchestration / Derivation)(01.03.2024)"/>
    <x v="22"/>
    <x v="22"/>
    <n v="8"/>
    <s v="EA"/>
    <n v="10"/>
    <n v="8"/>
    <n v="8"/>
    <n v="3"/>
    <s v="EA"/>
    <x v="22"/>
    <s v="Supply for Order 600002862, Item 11 cannot be changed 180083185 item 40 already exists"/>
    <s v="Material work-packed @AA53"/>
    <s v="SP12"/>
    <s v="Stock at Base"/>
    <n v="0"/>
    <s v="AA02"/>
    <s v="5300006667"/>
    <n v="460"/>
    <m/>
    <n v="14"/>
    <m/>
    <n v="0"/>
    <m/>
    <m/>
    <m/>
    <n v="0"/>
    <n v="0"/>
    <s v="EA"/>
    <m/>
    <m/>
    <m/>
    <s v="180083185"/>
    <s v="9016679"/>
    <s v="07"/>
    <s v="Execution"/>
    <x v="0"/>
    <x v="25"/>
    <n v="0"/>
    <s v="EA"/>
    <s v="101000000093001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8"/>
    <m/>
    <d v="2024-10-18T00:00:00"/>
    <s v="4900154759_2024_0007"/>
    <d v="2024-11-01T00:00:00"/>
    <m/>
    <s v="5000248569_2024_0004"/>
    <n v="0"/>
    <n v="2"/>
    <n v="0"/>
    <s v="90006343"/>
    <n v="8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58203"/>
    <s v="STUDBOLT;0.625&quot; X 120MM,A193 B8M CL2"/>
    <d v="2024-03-01T00:00:00"/>
    <s v="W"/>
    <m/>
    <s v="0010"/>
    <s v="IC Mech Fitter"/>
    <s v="INT"/>
    <s v="IC Mech Fitter"/>
    <m/>
    <m/>
    <s v="9016679_04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1"/>
    <m/>
    <n v="0"/>
    <m/>
    <s v="24SDLN2C"/>
    <s v="MJ"/>
    <s v="1000003732"/>
    <s v="AU1072"/>
    <n v="1000214854"/>
    <s v="S002"/>
    <s v="30"/>
    <s v="30"/>
    <s v="5300006667"/>
    <n v="460"/>
    <m/>
    <m/>
    <n v="0"/>
    <n v="8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14"/>
    <s v="600002862"/>
    <x v="0"/>
    <s v="AA53.LN2.B0252"/>
    <s v="GAS LIQUEFACTION TRAIN 2"/>
    <s v="AA01"/>
    <n v="30"/>
    <s v="Issue Detected, please check Message log(Orchestration / Derivation)(01.03.2024)"/>
    <x v="22"/>
    <x v="22"/>
    <n v="8"/>
    <s v="EA"/>
    <n v="10"/>
    <n v="8"/>
    <n v="8"/>
    <n v="5"/>
    <s v="EA"/>
    <x v="22"/>
    <s v="Supply for Order 600002862, Item 11 cannot be changed 180083185 item 40 already exists"/>
    <s v="Material work-packed @AA53"/>
    <s v="SP12"/>
    <s v="Stock at Base"/>
    <n v="0"/>
    <s v="AA02"/>
    <s v="5300006667"/>
    <n v="460"/>
    <m/>
    <n v="14"/>
    <m/>
    <n v="0"/>
    <m/>
    <m/>
    <m/>
    <n v="0"/>
    <n v="0"/>
    <s v="EA"/>
    <m/>
    <m/>
    <m/>
    <s v="180083185"/>
    <s v="9016679"/>
    <s v="07"/>
    <s v="Execution"/>
    <x v="0"/>
    <x v="25"/>
    <n v="0"/>
    <s v="EA"/>
    <s v="101000000092978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8"/>
    <m/>
    <d v="2024-10-18T00:00:00"/>
    <s v="4900154759_2024_0007"/>
    <d v="2024-11-01T00:00:00"/>
    <m/>
    <s v="5000248569_2024_0004"/>
    <n v="0"/>
    <n v="2"/>
    <n v="0"/>
    <s v="90006343"/>
    <n v="8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58203"/>
    <s v="STUDBOLT;0.625&quot; X 120MM,A193 B8M CL2"/>
    <d v="2024-03-01T00:00:00"/>
    <s v="W"/>
    <m/>
    <s v="0010"/>
    <s v="IC Mech Fitter"/>
    <s v="INT"/>
    <s v="IC Mech Fitter"/>
    <m/>
    <m/>
    <s v="9016679_04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1"/>
    <m/>
    <n v="0"/>
    <m/>
    <s v="24SDLN2C"/>
    <s v="MJ"/>
    <s v="1000003732"/>
    <s v="AU1072"/>
    <n v="1000214854"/>
    <s v="S002"/>
    <s v="30"/>
    <s v="30"/>
    <s v="5300006667"/>
    <n v="460"/>
    <m/>
    <m/>
    <n v="0"/>
    <n v="8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22"/>
    <s v="600002862"/>
    <x v="0"/>
    <s v="AA53.LN2.B0252"/>
    <s v="GAS LIQUEFACTION TRAIN 2"/>
    <s v="AA01"/>
    <n v="30"/>
    <s v="Issue Detected, please check Message log(Orchestration / Derivation)(29.02.2024)"/>
    <x v="23"/>
    <x v="23"/>
    <n v="8"/>
    <s v="EA"/>
    <n v="44"/>
    <n v="0"/>
    <n v="0"/>
    <n v="8"/>
    <s v="EA"/>
    <x v="23"/>
    <s v="Supply for Order 600002862, Item 12 cannot be changed 180017143 item 20 already exists"/>
    <s v="Material Consumed"/>
    <s v="SP12"/>
    <s v="Stock at Base"/>
    <n v="0"/>
    <s v="AA02"/>
    <s v="5300006667"/>
    <n v="30"/>
    <m/>
    <n v="14"/>
    <m/>
    <n v="0"/>
    <m/>
    <m/>
    <m/>
    <n v="0"/>
    <n v="0"/>
    <s v="EA"/>
    <m/>
    <m/>
    <m/>
    <s v="180017143"/>
    <s v="9002109"/>
    <s v="07"/>
    <s v="Execution"/>
    <x v="0"/>
    <x v="26"/>
    <n v="0"/>
    <s v="EA"/>
    <s v="102000000003646"/>
    <s v="102000000003613"/>
    <s v="102000000003666"/>
    <s v="01-Road"/>
    <m/>
    <s v="3-In Transit"/>
    <s v="24SDLN2C - CAGED PALLET"/>
    <s v="WorkPackLink"/>
    <s v="P07WH-R2FL"/>
    <m/>
    <n v="0"/>
    <m/>
    <n v="0"/>
    <n v="0"/>
    <m/>
    <n v="8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8"/>
    <m/>
    <d v="2024-04-11T00:00:00"/>
    <s v="4900045283_2024_0003"/>
    <d v="2024-11-01T00:00:00"/>
    <m/>
    <s v="5000058191_2024_0002"/>
    <n v="0"/>
    <n v="2"/>
    <n v="0"/>
    <s v="90006343"/>
    <n v="8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58205"/>
    <s v="STUDBOLT;0.625&quot; X 130MM,A193 B8M CL2"/>
    <d v="2024-02-29T00:00:00"/>
    <s v="W"/>
    <m/>
    <s v="0010"/>
    <s v="IC Mech Fitter"/>
    <s v="INT"/>
    <s v="IC Mech Fitter"/>
    <m/>
    <m/>
    <s v="9002109_00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2"/>
    <m/>
    <n v="0"/>
    <m/>
    <s v="24SDLN2C"/>
    <s v="MJ"/>
    <s v="1000001236"/>
    <s v="AU1072"/>
    <n v="1000214854"/>
    <s v="S002"/>
    <s v="30"/>
    <s v="30"/>
    <s v="5300006667"/>
    <n v="30"/>
    <m/>
    <m/>
    <n v="0"/>
    <n v="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23"/>
    <s v="600002862"/>
    <x v="0"/>
    <s v="AA53.LN2.B0252"/>
    <s v="GAS LIQUEFACTION TRAIN 2"/>
    <s v="AA01"/>
    <n v="30"/>
    <s v="Issue Detected, please check Message log(Orchestration / Derivation)(01.03.2024)"/>
    <x v="24"/>
    <x v="24"/>
    <n v="28"/>
    <s v="EA"/>
    <n v="8"/>
    <n v="0"/>
    <n v="3"/>
    <n v="3"/>
    <s v="EA"/>
    <x v="24"/>
    <s v="Supply for Order 600002862, Item 13 cannot be changed 180017143 item 320 already exists"/>
    <s v="Material Consumed"/>
    <s v="SP12"/>
    <s v="Stock at Base"/>
    <n v="0"/>
    <s v="AA02"/>
    <s v="5300006667"/>
    <n v="470"/>
    <m/>
    <n v="14"/>
    <m/>
    <n v="0"/>
    <m/>
    <m/>
    <m/>
    <n v="0"/>
    <n v="0"/>
    <s v="EA"/>
    <m/>
    <m/>
    <m/>
    <s v="180085779"/>
    <s v="9017334"/>
    <s v="07"/>
    <s v="Execution"/>
    <x v="0"/>
    <x v="27"/>
    <n v="0"/>
    <s v="EA"/>
    <m/>
    <m/>
    <s v="101000000100284"/>
    <m/>
    <m/>
    <m/>
    <m/>
    <s v="WorkPackLink"/>
    <s v="KSF-P07-SD-SML"/>
    <m/>
    <n v="0"/>
    <m/>
    <n v="0"/>
    <n v="0"/>
    <m/>
    <n v="13"/>
    <n v="15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7409"/>
    <s v="1020"/>
    <d v="2024-12-31T00:00:00"/>
    <n v="16"/>
    <m/>
    <d v="2024-10-25T00:00:00"/>
    <s v="4900159071_2024_0001/4900045283_2024_0063"/>
    <d v="2024-11-01T00:00:00"/>
    <m/>
    <s v="5000256709_2024_0001/5000058191_2024_0032"/>
    <n v="0"/>
    <n v="2"/>
    <n v="0"/>
    <s v="90006343"/>
    <n v="16"/>
    <n v="0"/>
    <s v="180085779/180017143"/>
    <s v="2"/>
    <n v="0"/>
    <n v="0"/>
    <s v="X"/>
    <s v="L"/>
    <s v="4900159071"/>
    <n v="2024"/>
    <m/>
    <s v="5000256709"/>
    <n v="2024"/>
    <n v="0"/>
    <m/>
    <d v="2024-10-29T00:00:00"/>
    <m/>
    <s v="AA53"/>
    <s v="KGP Karratha Gas Plant-NWS GAS"/>
    <s v="AA53"/>
    <s v="KGP Karratha Gas Plant-NWS GAS"/>
    <s v="5001"/>
    <s v="10058222"/>
    <s v="STUDBOLT;0.750&quot; X 160MM,A193 B8M CL2"/>
    <d v="2024-03-01T00:00:00"/>
    <s v="W"/>
    <m/>
    <s v="0010"/>
    <s v="IC Mech Fitter"/>
    <s v="INT"/>
    <s v="IC Mech Fitter"/>
    <m/>
    <m/>
    <s v="90006343_0470/9017334_0470/9002109_04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3"/>
    <m/>
    <n v="0"/>
    <m/>
    <s v="24SDLN2C"/>
    <s v="MJ"/>
    <m/>
    <s v="AU1072"/>
    <n v="1000214854"/>
    <s v="S002"/>
    <m/>
    <m/>
    <s v="5300006667"/>
    <n v="470"/>
    <m/>
    <m/>
    <n v="0"/>
    <n v="2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23"/>
    <s v="600002862"/>
    <x v="0"/>
    <s v="AA53.LN2.B0252"/>
    <s v="GAS LIQUEFACTION TRAIN 2"/>
    <s v="AA01"/>
    <n v="30"/>
    <s v="Issue Detected, please check Message log(Orchestration / Derivation)(01.03.2024)"/>
    <x v="24"/>
    <x v="24"/>
    <n v="28"/>
    <s v="EA"/>
    <n v="8"/>
    <n v="0"/>
    <n v="3"/>
    <n v="13"/>
    <s v="EA"/>
    <x v="24"/>
    <s v="Supply for Order 600002862, Item 13 cannot be changed 180017143 item 320 already exists"/>
    <s v="Material Consumed"/>
    <s v="SP12"/>
    <s v="Stock at Base"/>
    <n v="0"/>
    <s v="AA02"/>
    <s v="5300006667"/>
    <n v="470"/>
    <m/>
    <n v="14"/>
    <m/>
    <n v="0"/>
    <m/>
    <m/>
    <m/>
    <n v="0"/>
    <n v="0"/>
    <s v="EA"/>
    <m/>
    <m/>
    <m/>
    <s v="180085779"/>
    <s v="9017334"/>
    <s v="07"/>
    <s v="Execution"/>
    <x v="0"/>
    <x v="27"/>
    <n v="0"/>
    <s v="EA"/>
    <s v="102000000004373"/>
    <m/>
    <s v="102000000003666"/>
    <s v="01-Road"/>
    <m/>
    <s v="3-In Transit"/>
    <s v="24SDLN2C - CAGED PALLET"/>
    <s v="WorkPackLink"/>
    <s v="P07WH-R2FL"/>
    <m/>
    <n v="0"/>
    <m/>
    <n v="0"/>
    <n v="0"/>
    <m/>
    <n v="13"/>
    <n v="15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7409"/>
    <s v="1020"/>
    <d v="2024-12-31T00:00:00"/>
    <n v="16"/>
    <m/>
    <d v="2024-10-25T00:00:00"/>
    <s v="4900159071_2024_0001/4900045283_2024_0063"/>
    <d v="2024-11-01T00:00:00"/>
    <m/>
    <s v="5000256709_2024_0001/5000058191_2024_0032"/>
    <n v="0"/>
    <n v="2"/>
    <n v="0"/>
    <s v="90006343"/>
    <n v="16"/>
    <n v="0"/>
    <s v="180085779/180017143"/>
    <s v="2"/>
    <n v="0"/>
    <n v="0"/>
    <s v="X"/>
    <s v="L"/>
    <s v="4900159071"/>
    <n v="2024"/>
    <m/>
    <s v="5000256709"/>
    <n v="2024"/>
    <n v="0"/>
    <m/>
    <d v="2024-10-29T00:00:00"/>
    <m/>
    <s v="AA53"/>
    <s v="KGP Karratha Gas Plant-NWS GAS"/>
    <s v="AA53"/>
    <s v="KGP Karratha Gas Plant-NWS GAS"/>
    <s v="5001"/>
    <s v="10058222"/>
    <s v="STUDBOLT;0.750&quot; X 160MM,A193 B8M CL2"/>
    <d v="2024-03-01T00:00:00"/>
    <s v="W"/>
    <m/>
    <s v="0010"/>
    <s v="IC Mech Fitter"/>
    <s v="INT"/>
    <s v="IC Mech Fitter"/>
    <m/>
    <m/>
    <s v="90006343_0470/9017334_0470/9002109_04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3"/>
    <m/>
    <n v="0"/>
    <m/>
    <s v="24SDLN2C"/>
    <s v="MJ"/>
    <s v="1000001236"/>
    <s v="AU1072"/>
    <n v="1000214854"/>
    <s v="S002"/>
    <m/>
    <m/>
    <s v="5300006667"/>
    <n v="470"/>
    <m/>
    <m/>
    <n v="0"/>
    <n v="2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24"/>
    <s v="600002862"/>
    <x v="0"/>
    <s v="AA53.LN2.B0252"/>
    <s v="GAS LIQUEFACTION TRAIN 2"/>
    <s v="AA01"/>
    <n v="30"/>
    <s v="Issue Detected, please check Message log(Orchestration / Derivation)(01.03.2024)"/>
    <x v="25"/>
    <x v="25"/>
    <n v="12"/>
    <s v="EA"/>
    <n v="4"/>
    <n v="0"/>
    <n v="8"/>
    <n v="8"/>
    <s v="EA"/>
    <x v="25"/>
    <s v="Supply for Order 600002862, Item 14 cannot be changed 180083185 item 50 already exists"/>
    <s v="Material Consumed"/>
    <s v="SP12"/>
    <s v="Stock at Base"/>
    <n v="0"/>
    <s v="AA02"/>
    <s v="5300006667"/>
    <n v="480"/>
    <m/>
    <n v="14"/>
    <m/>
    <n v="0"/>
    <m/>
    <m/>
    <m/>
    <n v="0"/>
    <n v="0"/>
    <s v="EA"/>
    <m/>
    <m/>
    <m/>
    <s v="180085865"/>
    <s v="9017454"/>
    <s v="07"/>
    <s v="Execution"/>
    <x v="0"/>
    <x v="28"/>
    <n v="0"/>
    <s v="EA"/>
    <s v="101000000094405"/>
    <m/>
    <s v="102000000019832"/>
    <s v="01-Road"/>
    <m/>
    <s v="3-In Transit"/>
    <m/>
    <s v="WorkPackLink"/>
    <s v="KSF-P07-SD-LRG"/>
    <m/>
    <n v="0"/>
    <m/>
    <n v="0"/>
    <n v="0"/>
    <m/>
    <n v="4"/>
    <n v="8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7615"/>
    <s v="1020"/>
    <d v="2024-12-31T00:00:00"/>
    <n v="12"/>
    <m/>
    <d v="2024-10-25T00:00:00"/>
    <s v="4900159231_2024_0001/4900154759_2024_0009"/>
    <d v="2024-11-01T00:00:00"/>
    <m/>
    <s v="5000257049_2024_0001/5000248569_2024_0005"/>
    <n v="0"/>
    <n v="2"/>
    <n v="0"/>
    <s v="90006343"/>
    <n v="12"/>
    <n v="0"/>
    <s v="180083185/180085865"/>
    <s v="2"/>
    <n v="0"/>
    <n v="0"/>
    <s v="X"/>
    <s v="L"/>
    <s v="4900159231"/>
    <n v="2024"/>
    <m/>
    <s v="5000257049"/>
    <n v="2024"/>
    <n v="0"/>
    <m/>
    <d v="2024-10-29T00:00:00"/>
    <m/>
    <s v="AA53"/>
    <s v="KGP Karratha Gas Plant-NWS GAS"/>
    <s v="AA53"/>
    <s v="KGP Karratha Gas Plant-NWS GAS"/>
    <s v="5001"/>
    <s v="10058249"/>
    <s v="STUDBOLT;1.000&quot;X170MM,B8M CL2"/>
    <d v="2024-03-01T00:00:00"/>
    <s v="W"/>
    <m/>
    <s v="0010"/>
    <s v="IC Mech Fitter"/>
    <s v="INT"/>
    <s v="IC Mech Fitter"/>
    <m/>
    <m/>
    <s v="9017454_0480/9016679_04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4"/>
    <m/>
    <n v="0"/>
    <m/>
    <s v="24SDLN2C"/>
    <s v="MJ"/>
    <s v="1000003732"/>
    <s v="AU1072"/>
    <n v="1000214854"/>
    <s v="S002"/>
    <m/>
    <s v="30"/>
    <s v="5300006667"/>
    <n v="480"/>
    <m/>
    <m/>
    <n v="0"/>
    <n v="12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24"/>
    <s v="600002862"/>
    <x v="0"/>
    <s v="AA53.LN2.B0252"/>
    <s v="GAS LIQUEFACTION TRAIN 2"/>
    <s v="AA01"/>
    <n v="30"/>
    <s v="Issue Detected, please check Message log(Orchestration / Derivation)(01.03.2024)"/>
    <x v="25"/>
    <x v="25"/>
    <n v="12"/>
    <s v="EA"/>
    <n v="4"/>
    <n v="0"/>
    <n v="8"/>
    <n v="4"/>
    <s v="EA"/>
    <x v="25"/>
    <s v="Supply for Order 600002862, Item 14 cannot be changed 180083185 item 50 already exists"/>
    <s v="Material Consumed"/>
    <s v="SP12"/>
    <s v="Stock at Base"/>
    <n v="0"/>
    <s v="AA02"/>
    <s v="5300006667"/>
    <n v="480"/>
    <m/>
    <n v="14"/>
    <m/>
    <n v="0"/>
    <m/>
    <m/>
    <m/>
    <n v="0"/>
    <n v="0"/>
    <s v="EA"/>
    <m/>
    <m/>
    <m/>
    <s v="180085865"/>
    <s v="9017454"/>
    <s v="07"/>
    <s v="Execution"/>
    <x v="0"/>
    <x v="28"/>
    <n v="0"/>
    <s v="EA"/>
    <m/>
    <m/>
    <s v="102000000022071"/>
    <m/>
    <m/>
    <m/>
    <m/>
    <s v="WorkPackLink"/>
    <s v="P99PICKUPFROMWHSE"/>
    <m/>
    <n v="0"/>
    <m/>
    <n v="0"/>
    <n v="0"/>
    <m/>
    <n v="4"/>
    <n v="8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7615"/>
    <s v="1020"/>
    <d v="2024-12-31T00:00:00"/>
    <n v="12"/>
    <m/>
    <d v="2024-10-25T00:00:00"/>
    <s v="4900159231_2024_0001/4900154759_2024_0009"/>
    <d v="2024-11-01T00:00:00"/>
    <m/>
    <s v="5000257049_2024_0001/5000248569_2024_0005"/>
    <n v="0"/>
    <n v="2"/>
    <n v="0"/>
    <s v="90006343"/>
    <n v="12"/>
    <n v="0"/>
    <s v="180083185/180085865"/>
    <s v="2"/>
    <n v="0"/>
    <n v="0"/>
    <s v="X"/>
    <s v="L"/>
    <s v="4900159231"/>
    <n v="2024"/>
    <m/>
    <s v="5000257049"/>
    <n v="2024"/>
    <n v="0"/>
    <m/>
    <d v="2024-10-29T00:00:00"/>
    <m/>
    <s v="AA53"/>
    <s v="KGP Karratha Gas Plant-NWS GAS"/>
    <s v="AA53"/>
    <s v="KGP Karratha Gas Plant-NWS GAS"/>
    <s v="5001"/>
    <s v="10058249"/>
    <s v="STUDBOLT;1.000&quot;X170MM,B8M CL2"/>
    <d v="2024-03-01T00:00:00"/>
    <s v="W"/>
    <m/>
    <s v="0010"/>
    <s v="IC Mech Fitter"/>
    <s v="INT"/>
    <s v="IC Mech Fitter"/>
    <m/>
    <m/>
    <s v="9017454_0480/9016679_04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4"/>
    <m/>
    <n v="0"/>
    <m/>
    <s v="24SDLN2C"/>
    <s v="MJ"/>
    <m/>
    <s v="AU1072"/>
    <n v="1000214854"/>
    <s v="S002"/>
    <m/>
    <s v="30"/>
    <s v="5300006667"/>
    <n v="480"/>
    <m/>
    <m/>
    <n v="0"/>
    <n v="1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25"/>
    <s v="600002862"/>
    <x v="0"/>
    <s v="AA53.LN2.B0252"/>
    <s v="GAS LIQUEFACTION TRAIN 2"/>
    <s v="AA01"/>
    <n v="30"/>
    <s v="Issue Detected, please check Message log(Orchestration / Derivation)(01.03.2024)"/>
    <x v="26"/>
    <x v="26"/>
    <n v="16"/>
    <s v="EA"/>
    <n v="0"/>
    <n v="0"/>
    <n v="8"/>
    <n v="8"/>
    <s v="EA"/>
    <x v="26"/>
    <s v="Supply for Order 600002862, Item 15 cannot be changed 180085320 item 40 already exists"/>
    <s v="Material Consumed"/>
    <s v="SP12"/>
    <s v="Stock at Base"/>
    <n v="0"/>
    <s v="AA02"/>
    <s v="5300006667"/>
    <n v="490"/>
    <m/>
    <n v="14"/>
    <m/>
    <n v="0"/>
    <m/>
    <m/>
    <m/>
    <n v="0"/>
    <n v="0"/>
    <s v="EA"/>
    <m/>
    <m/>
    <m/>
    <s v="180085865"/>
    <s v="9017454"/>
    <s v="07"/>
    <s v="Execution"/>
    <x v="0"/>
    <x v="29"/>
    <n v="0"/>
    <s v="EA"/>
    <m/>
    <m/>
    <s v="102000000022070"/>
    <m/>
    <m/>
    <m/>
    <m/>
    <s v="WorkPackLink"/>
    <s v="P99PICKUPFROMWHSE"/>
    <m/>
    <n v="0"/>
    <m/>
    <n v="0"/>
    <n v="0"/>
    <m/>
    <n v="8"/>
    <n v="8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7615"/>
    <s v="1020"/>
    <d v="2024-12-31T00:00:00"/>
    <n v="16"/>
    <m/>
    <d v="2024-10-25T00:00:00"/>
    <s v="4900159231_2024_0003/4900158497_2024_0007"/>
    <d v="2024-11-01T00:00:00"/>
    <m/>
    <s v="5000257049_2024_0002/5000255235_2024_0004"/>
    <n v="0"/>
    <n v="2"/>
    <n v="0"/>
    <s v="90006343"/>
    <n v="16"/>
    <n v="0"/>
    <s v="180085320/180085865"/>
    <s v="2"/>
    <n v="0"/>
    <n v="0"/>
    <s v="X"/>
    <s v="L"/>
    <s v="4900159231"/>
    <n v="2024"/>
    <m/>
    <s v="5000257049"/>
    <n v="2024"/>
    <n v="0"/>
    <m/>
    <d v="2024-10-29T00:00:00"/>
    <m/>
    <s v="AA53"/>
    <s v="KGP Karratha Gas Plant-NWS GAS"/>
    <s v="AA53"/>
    <s v="KGP Karratha Gas Plant-NWS GAS"/>
    <s v="5001"/>
    <s v="10058252"/>
    <s v="STUDBOLT;1.000&quot; X 200MM,A193 B8M CL2"/>
    <d v="2024-03-01T00:00:00"/>
    <s v="W"/>
    <m/>
    <s v="0010"/>
    <s v="IC Mech Fitter"/>
    <s v="INT"/>
    <s v="IC Mech Fitter"/>
    <m/>
    <m/>
    <s v="9017454_0490/9017444_04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5"/>
    <m/>
    <n v="0"/>
    <m/>
    <s v="24SDLN2C"/>
    <s v="MJ"/>
    <m/>
    <s v="AU1072"/>
    <n v="1000214854"/>
    <s v="S002"/>
    <m/>
    <s v="30"/>
    <s v="5300006667"/>
    <n v="490"/>
    <m/>
    <m/>
    <n v="0"/>
    <n v="16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25"/>
    <s v="600002862"/>
    <x v="0"/>
    <s v="AA53.LN2.B0252"/>
    <s v="GAS LIQUEFACTION TRAIN 2"/>
    <s v="AA01"/>
    <n v="30"/>
    <s v="Issue Detected, please check Message log(Orchestration / Derivation)(01.03.2024)"/>
    <x v="26"/>
    <x v="26"/>
    <n v="16"/>
    <s v="EA"/>
    <n v="0"/>
    <n v="0"/>
    <n v="8"/>
    <n v="8"/>
    <s v="EA"/>
    <x v="26"/>
    <s v="Supply for Order 600002862, Item 15 cannot be changed 180085320 item 40 already exists"/>
    <s v="Material Consumed"/>
    <s v="SP12"/>
    <s v="Stock at Base"/>
    <n v="0"/>
    <s v="AA02"/>
    <s v="5300006667"/>
    <n v="490"/>
    <m/>
    <n v="14"/>
    <m/>
    <n v="0"/>
    <m/>
    <m/>
    <m/>
    <n v="0"/>
    <n v="0"/>
    <s v="EA"/>
    <m/>
    <m/>
    <m/>
    <s v="180085865"/>
    <s v="9017454"/>
    <s v="07"/>
    <s v="Execution"/>
    <x v="0"/>
    <x v="29"/>
    <n v="0"/>
    <s v="EA"/>
    <s v="101000000097561"/>
    <m/>
    <s v="102000000021787"/>
    <s v="01-Road"/>
    <m/>
    <s v="3-In Transit"/>
    <m/>
    <s v="WorkPackLink"/>
    <s v="KSF-P07-SD-SML"/>
    <m/>
    <n v="0"/>
    <m/>
    <n v="0"/>
    <n v="0"/>
    <m/>
    <n v="8"/>
    <n v="8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7615"/>
    <s v="1020"/>
    <d v="2024-12-31T00:00:00"/>
    <n v="16"/>
    <m/>
    <d v="2024-10-25T00:00:00"/>
    <s v="4900159231_2024_0003/4900158497_2024_0007"/>
    <d v="2024-11-01T00:00:00"/>
    <m/>
    <s v="5000257049_2024_0002/5000255235_2024_0004"/>
    <n v="0"/>
    <n v="2"/>
    <n v="0"/>
    <s v="90006343"/>
    <n v="16"/>
    <n v="0"/>
    <s v="180085320/180085865"/>
    <s v="2"/>
    <n v="0"/>
    <n v="0"/>
    <s v="X"/>
    <s v="L"/>
    <s v="4900159231"/>
    <n v="2024"/>
    <m/>
    <s v="5000257049"/>
    <n v="2024"/>
    <n v="0"/>
    <m/>
    <d v="2024-10-29T00:00:00"/>
    <m/>
    <s v="AA53"/>
    <s v="KGP Karratha Gas Plant-NWS GAS"/>
    <s v="AA53"/>
    <s v="KGP Karratha Gas Plant-NWS GAS"/>
    <s v="5001"/>
    <s v="10058252"/>
    <s v="STUDBOLT;1.000&quot; X 200MM,A193 B8M CL2"/>
    <d v="2024-03-01T00:00:00"/>
    <s v="W"/>
    <m/>
    <s v="0010"/>
    <s v="IC Mech Fitter"/>
    <s v="INT"/>
    <s v="IC Mech Fitter"/>
    <m/>
    <m/>
    <s v="9017454_0490/9017444_04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5"/>
    <m/>
    <n v="0"/>
    <m/>
    <s v="24SDLN2C"/>
    <s v="MJ"/>
    <s v="1000003809"/>
    <s v="AU1072"/>
    <n v="1000214854"/>
    <s v="S002"/>
    <m/>
    <s v="30"/>
    <s v="5300006667"/>
    <n v="490"/>
    <m/>
    <m/>
    <n v="0"/>
    <n v="16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26"/>
    <s v="600002862"/>
    <x v="0"/>
    <s v="AA53.LN2.B0252"/>
    <s v="GAS LIQUEFACTION TRAIN 2"/>
    <s v="AA01"/>
    <n v="30"/>
    <s v="Issue Detected, please check Message log(Orchestration / Derivation)(29.02.2024)"/>
    <x v="27"/>
    <x v="27"/>
    <n v="16"/>
    <s v="EA"/>
    <n v="4"/>
    <n v="0"/>
    <n v="0"/>
    <n v="16"/>
    <s v="EA"/>
    <x v="20"/>
    <s v="Supply for Order 600002862, Item 16 cannot be changed 180017143 item 30 already exists"/>
    <s v="Material Consumed"/>
    <s v="SP12"/>
    <s v="Stock at Base"/>
    <n v="0"/>
    <s v="AA02"/>
    <s v="5300006667"/>
    <n v="40"/>
    <m/>
    <n v="14"/>
    <m/>
    <n v="0"/>
    <m/>
    <m/>
    <m/>
    <n v="0"/>
    <n v="0"/>
    <s v="EA"/>
    <m/>
    <m/>
    <m/>
    <s v="180017143"/>
    <s v="9002109"/>
    <s v="07"/>
    <s v="Execution"/>
    <x v="0"/>
    <x v="30"/>
    <n v="0"/>
    <s v="EA"/>
    <s v="102000000003619"/>
    <m/>
    <s v="102000000003666"/>
    <s v="01-Road"/>
    <m/>
    <s v="3-In Transit"/>
    <s v="24SDLN2C - CAGED PALLET"/>
    <s v="WorkPackLink"/>
    <s v="P07WH-R2FL"/>
    <m/>
    <n v="0"/>
    <m/>
    <n v="0"/>
    <n v="0"/>
    <m/>
    <n v="16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16"/>
    <m/>
    <d v="2024-04-11T00:00:00"/>
    <s v="4900045283_2024_0005"/>
    <d v="2024-11-01T00:00:00"/>
    <m/>
    <s v="5000058191_2024_0003"/>
    <n v="0"/>
    <n v="2"/>
    <n v="0"/>
    <s v="90006343"/>
    <n v="16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58262"/>
    <s v="BLT STUD:1.125in,190mm,316 SS,2,UN HEAVY"/>
    <d v="2024-02-29T00:00:00"/>
    <s v="W"/>
    <m/>
    <s v="0010"/>
    <s v="IC Mech Fitter"/>
    <s v="INT"/>
    <s v="IC Mech Fitter"/>
    <m/>
    <m/>
    <s v="9002109_00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6"/>
    <m/>
    <n v="0"/>
    <m/>
    <s v="24SDLN2C"/>
    <s v="MJ"/>
    <s v="1000001236"/>
    <s v="AU1072"/>
    <n v="1000214854"/>
    <s v="S002"/>
    <s v="30"/>
    <s v="30"/>
    <s v="5300006667"/>
    <n v="40"/>
    <m/>
    <m/>
    <n v="0"/>
    <n v="16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27"/>
    <s v="600002862"/>
    <x v="0"/>
    <s v="AA53.LN2.B0252"/>
    <s v="GAS LIQUEFACTION TRAIN 2"/>
    <s v="AA01"/>
    <n v="30"/>
    <s v="Issue Detected, please check Message log(Orchestration / Derivation)(01.03.2024)"/>
    <x v="28"/>
    <x v="28"/>
    <n v="24"/>
    <s v="EA"/>
    <n v="2"/>
    <n v="0"/>
    <n v="26"/>
    <n v="2"/>
    <s v="EA"/>
    <x v="27"/>
    <s v="Supply for Order 600002862, Item 73 cannot be changed 180083185 item 150 already exists"/>
    <s v="Material Consumed"/>
    <s v="SP12"/>
    <s v="Stock at Base"/>
    <n v="0"/>
    <s v="AA02"/>
    <s v="5300006667"/>
    <n v="740"/>
    <m/>
    <n v="14"/>
    <m/>
    <n v="0"/>
    <m/>
    <m/>
    <m/>
    <n v="0"/>
    <n v="0"/>
    <s v="EA"/>
    <m/>
    <m/>
    <m/>
    <s v="180083185"/>
    <s v="9016679"/>
    <s v="07"/>
    <s v="Execution"/>
    <x v="0"/>
    <x v="31"/>
    <n v="0"/>
    <s v="EA"/>
    <s v="102000000003618"/>
    <m/>
    <s v="102000000003666"/>
    <s v="01-Road"/>
    <m/>
    <s v="3-In Transit"/>
    <s v="24SDLN2C - CAGED PALLET"/>
    <s v="WorkPackLink"/>
    <s v="P07WH-R2FL"/>
    <m/>
    <n v="0"/>
    <m/>
    <n v="0"/>
    <n v="0"/>
    <m/>
    <n v="2"/>
    <n v="22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24"/>
    <m/>
    <d v="2024-10-18T00:00:00"/>
    <s v="4900154759_2024_0029/4900143400_2024_0001/4900045283_2024_0069"/>
    <d v="2024-11-01T00:00:00"/>
    <m/>
    <s v="5000248569_2024_0015/5000227725_2024_0001/5000058191_2024_0035"/>
    <n v="0"/>
    <n v="2"/>
    <n v="0"/>
    <s v="90006343"/>
    <n v="24"/>
    <n v="0"/>
    <s v="180083185/180076528/180017143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58828"/>
    <s v="STUDBOLT;1.625&quot; X 360MM,L7,BLK"/>
    <d v="2024-03-01T00:00:00"/>
    <s v="W"/>
    <m/>
    <s v="0010"/>
    <s v="IC Mech Fitter"/>
    <s v="INT"/>
    <s v="IC Mech Fitter"/>
    <m/>
    <m/>
    <s v="9016679_0740/9014976_0740/9002109_07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73"/>
    <m/>
    <n v="0"/>
    <m/>
    <s v="24SDLN2C"/>
    <s v="MJ"/>
    <s v="1000001236"/>
    <s v="AU1072"/>
    <n v="1000214854"/>
    <s v="S002"/>
    <m/>
    <s v="30"/>
    <s v="5300006667"/>
    <n v="740"/>
    <m/>
    <m/>
    <n v="0"/>
    <n v="2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27"/>
    <s v="600002862"/>
    <x v="0"/>
    <s v="AA53.LN2.B0252"/>
    <s v="GAS LIQUEFACTION TRAIN 2"/>
    <s v="AA01"/>
    <n v="30"/>
    <s v="Issue Detected, please check Message log(Orchestration / Derivation)(01.03.2024)"/>
    <x v="28"/>
    <x v="28"/>
    <n v="24"/>
    <s v="EA"/>
    <n v="2"/>
    <n v="0"/>
    <n v="26"/>
    <n v="20"/>
    <s v="EA"/>
    <x v="27"/>
    <s v="Supply for Order 600002862, Item 73 cannot be changed 180083185 item 150 already exists"/>
    <s v="Material Consumed"/>
    <s v="SP12"/>
    <s v="Stock at Base"/>
    <n v="0"/>
    <s v="AA02"/>
    <s v="5300006667"/>
    <n v="740"/>
    <m/>
    <n v="14"/>
    <m/>
    <n v="0"/>
    <m/>
    <m/>
    <m/>
    <n v="0"/>
    <n v="0"/>
    <s v="EA"/>
    <m/>
    <m/>
    <m/>
    <s v="180083185"/>
    <s v="9016679"/>
    <s v="07"/>
    <s v="Execution"/>
    <x v="0"/>
    <x v="31"/>
    <n v="0"/>
    <s v="EA"/>
    <s v="102000000019834"/>
    <m/>
    <s v="102000000019832"/>
    <s v="01-Road"/>
    <m/>
    <s v="3-In Transit"/>
    <m/>
    <s v="WorkPackLink"/>
    <s v="KSF-P07-SD-LRG"/>
    <m/>
    <n v="0"/>
    <m/>
    <n v="0"/>
    <n v="0"/>
    <m/>
    <n v="2"/>
    <n v="22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24"/>
    <m/>
    <d v="2024-10-18T00:00:00"/>
    <s v="4900154759_2024_0029/4900143400_2024_0001/4900045283_2024_0069"/>
    <d v="2024-11-01T00:00:00"/>
    <m/>
    <s v="5000248569_2024_0015/5000227725_2024_0001/5000058191_2024_0035"/>
    <n v="0"/>
    <n v="2"/>
    <n v="0"/>
    <s v="90006343"/>
    <n v="24"/>
    <n v="0"/>
    <s v="180083185/180076528/180017143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58828"/>
    <s v="STUDBOLT;1.625&quot; X 360MM,L7,BLK"/>
    <d v="2024-03-01T00:00:00"/>
    <s v="W"/>
    <m/>
    <s v="0010"/>
    <s v="IC Mech Fitter"/>
    <s v="INT"/>
    <s v="IC Mech Fitter"/>
    <m/>
    <m/>
    <s v="9016679_0740/9014976_0740/9002109_07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73"/>
    <m/>
    <n v="0"/>
    <m/>
    <s v="24SDLN2C"/>
    <s v="MJ"/>
    <s v="1000003732"/>
    <s v="AU1072"/>
    <n v="1000214854"/>
    <s v="S002"/>
    <m/>
    <s v="30"/>
    <s v="5300006667"/>
    <n v="740"/>
    <m/>
    <m/>
    <n v="0"/>
    <n v="24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27"/>
    <s v="600002862"/>
    <x v="0"/>
    <s v="AA53.LN2.B0252"/>
    <s v="GAS LIQUEFACTION TRAIN 2"/>
    <s v="AA01"/>
    <n v="30"/>
    <s v="Issue Detected, please check Message log(Orchestration / Derivation)(01.03.2024)"/>
    <x v="28"/>
    <x v="28"/>
    <n v="24"/>
    <s v="EA"/>
    <n v="2"/>
    <n v="0"/>
    <n v="26"/>
    <n v="2"/>
    <s v="EA"/>
    <x v="27"/>
    <s v="Supply for Order 600002862, Item 73 cannot be changed 180083185 item 150 already exists"/>
    <s v="Material Consumed"/>
    <s v="SP12"/>
    <s v="Stock at Base"/>
    <n v="0"/>
    <s v="AA02"/>
    <s v="5300006667"/>
    <n v="740"/>
    <m/>
    <n v="14"/>
    <m/>
    <n v="0"/>
    <m/>
    <m/>
    <m/>
    <n v="0"/>
    <n v="0"/>
    <s v="EA"/>
    <m/>
    <m/>
    <m/>
    <s v="180083185"/>
    <s v="9016679"/>
    <s v="07"/>
    <s v="Execution"/>
    <x v="0"/>
    <x v="31"/>
    <n v="0"/>
    <s v="EA"/>
    <s v="102000000018977"/>
    <m/>
    <s v="107000000000076"/>
    <m/>
    <m/>
    <m/>
    <s v="STATIC-CAGE"/>
    <s v="WorkPackLink"/>
    <s v="P07-WAREHOUSE"/>
    <m/>
    <n v="0"/>
    <m/>
    <n v="0"/>
    <n v="0"/>
    <m/>
    <n v="2"/>
    <n v="22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24"/>
    <m/>
    <d v="2024-10-18T00:00:00"/>
    <s v="4900154759_2024_0029/4900143400_2024_0001/4900045283_2024_0069"/>
    <d v="2024-11-01T00:00:00"/>
    <m/>
    <s v="5000248569_2024_0015/5000227725_2024_0001/5000058191_2024_0035"/>
    <n v="0"/>
    <n v="2"/>
    <n v="0"/>
    <s v="90006343"/>
    <n v="24"/>
    <n v="0"/>
    <s v="180083185/180076528/180017143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58828"/>
    <s v="STUDBOLT;1.625&quot; X 360MM,L7,BLK"/>
    <d v="2024-03-01T00:00:00"/>
    <s v="W"/>
    <m/>
    <s v="0010"/>
    <s v="IC Mech Fitter"/>
    <s v="INT"/>
    <s v="IC Mech Fitter"/>
    <m/>
    <m/>
    <s v="9016679_0740/9014976_0740/9002109_07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73"/>
    <m/>
    <n v="0"/>
    <m/>
    <s v="24SDLN2C"/>
    <s v="MJ"/>
    <m/>
    <s v="AU1072"/>
    <n v="1000214854"/>
    <s v="S002"/>
    <m/>
    <s v="30"/>
    <s v="5300006667"/>
    <n v="740"/>
    <m/>
    <m/>
    <n v="0"/>
    <n v="2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28"/>
    <s v="600002862"/>
    <x v="0"/>
    <s v="AA53.LN2.B0252"/>
    <s v="GAS LIQUEFACTION TRAIN 2"/>
    <s v="AA01"/>
    <n v="30"/>
    <s v="Issue Detected, please check Message log(Orchestration / Derivation)(29.02.2024)"/>
    <x v="29"/>
    <x v="29"/>
    <n v="2"/>
    <s v="EA"/>
    <n v="4"/>
    <n v="0"/>
    <n v="0"/>
    <n v="2"/>
    <s v="EA"/>
    <x v="28"/>
    <s v="Supply for Order 600002862, Item 17 cannot be changed 180017143 item 40 already exists"/>
    <s v="Material Consumed"/>
    <s v="SP12"/>
    <s v="Stock at Base"/>
    <n v="0"/>
    <s v="AA02"/>
    <s v="5300006667"/>
    <n v="50"/>
    <m/>
    <n v="14"/>
    <m/>
    <n v="0"/>
    <m/>
    <m/>
    <m/>
    <n v="0"/>
    <n v="0"/>
    <s v="EA"/>
    <m/>
    <m/>
    <m/>
    <s v="180017143"/>
    <s v="9002109"/>
    <s v="07"/>
    <s v="Execution"/>
    <x v="0"/>
    <x v="32"/>
    <n v="0"/>
    <s v="EA"/>
    <s v="102000000003646"/>
    <s v="102000000003620"/>
    <s v="102000000003666"/>
    <s v="01-Road"/>
    <m/>
    <s v="3-In Transit"/>
    <s v="24SDLN2C - CAGED PALLET"/>
    <s v="WorkPackLink"/>
    <s v="P07WH-R2FL"/>
    <m/>
    <n v="0"/>
    <m/>
    <n v="0"/>
    <n v="0"/>
    <m/>
    <n v="2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2"/>
    <m/>
    <d v="2024-04-11T00:00:00"/>
    <s v="4900045283_2024_0007"/>
    <d v="2024-11-01T00:00:00"/>
    <m/>
    <s v="5000058191_2024_0004"/>
    <n v="0"/>
    <n v="2"/>
    <n v="0"/>
    <s v="90006343"/>
    <n v="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59968"/>
    <s v="GASKET;CNAF,50MM,CL150,TANG INTN,1.6MM"/>
    <d v="2024-02-29T00:00:00"/>
    <s v="W"/>
    <m/>
    <s v="0010"/>
    <s v="IC Mech Fitter"/>
    <s v="INT"/>
    <s v="IC Mech Fitter"/>
    <m/>
    <m/>
    <s v="9002109_00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7"/>
    <m/>
    <n v="0"/>
    <m/>
    <s v="24SDLN2C"/>
    <s v="MJ"/>
    <s v="1000001236"/>
    <s v="AU1072"/>
    <n v="1000214854"/>
    <s v="S002"/>
    <m/>
    <s v="30"/>
    <s v="5300006667"/>
    <n v="50"/>
    <m/>
    <m/>
    <n v="0"/>
    <n v="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29"/>
    <s v="600002862"/>
    <x v="0"/>
    <s v="AA53.LN2.B0252"/>
    <s v="GAS LIQUEFACTION TRAIN 2"/>
    <s v="AA01"/>
    <n v="30"/>
    <s v="Issue Detected, please check Message log(Orchestration / Derivation)(01.03.2024)"/>
    <x v="30"/>
    <x v="30"/>
    <n v="1"/>
    <s v="EA"/>
    <n v="1"/>
    <n v="0"/>
    <n v="2"/>
    <n v="0"/>
    <m/>
    <x v="29"/>
    <s v="Supply for Order 600002862, Item 18 cannot be changed 90006343 item 500 already exists"/>
    <s v="Awaiting work-packing @AA02"/>
    <s v="SP12"/>
    <s v="Stock at Base"/>
    <n v="0"/>
    <s v="AA02"/>
    <s v="5300006667"/>
    <n v="500"/>
    <m/>
    <n v="14"/>
    <m/>
    <n v="0"/>
    <m/>
    <m/>
    <m/>
    <n v="0"/>
    <n v="0"/>
    <s v="EA"/>
    <m/>
    <m/>
    <m/>
    <m/>
    <s v="90006343"/>
    <s v="07"/>
    <s v="Execution"/>
    <x v="0"/>
    <x v="33"/>
    <n v="0"/>
    <m/>
    <m/>
    <m/>
    <m/>
    <m/>
    <m/>
    <m/>
    <m/>
    <s v="WorkPackLink"/>
    <m/>
    <m/>
    <n v="0"/>
    <m/>
    <n v="0"/>
    <n v="0"/>
    <m/>
    <n v="0"/>
    <n v="1"/>
    <m/>
    <m/>
    <s v="Y"/>
    <s v="1001"/>
    <d v="2024-02-16T00:00:00"/>
    <s v="ODST-0090006343_0500"/>
    <n v="0"/>
    <n v="17"/>
    <n v="0"/>
    <n v="0"/>
    <m/>
    <d v="2024-10-30T00:00:00"/>
    <x v="0"/>
    <d v="2024-10-21T00:00:00"/>
    <m/>
    <m/>
    <d v="2024-11-01T00:00:00"/>
    <m/>
    <m/>
    <m/>
    <m/>
    <d v="2024-12-31T00:00:00"/>
    <n v="0"/>
    <m/>
    <d v="2024-10-29T00:00:00"/>
    <m/>
    <d v="2024-11-01T00:00:00"/>
    <m/>
    <m/>
    <n v="0"/>
    <n v="2"/>
    <n v="0"/>
    <s v="90006343"/>
    <n v="0"/>
    <n v="0"/>
    <m/>
    <s v="2"/>
    <n v="0"/>
    <n v="0"/>
    <s v="X"/>
    <s v="L"/>
    <m/>
    <n v="0"/>
    <m/>
    <m/>
    <n v="0"/>
    <n v="0"/>
    <m/>
    <d v="2024-10-29T00:00:00"/>
    <m/>
    <s v="AA53"/>
    <s v="KGP Karratha Gas Plant-NWS GAS"/>
    <s v="AA53"/>
    <s v="KGP Karratha Gas Plant-NWS GAS"/>
    <s v="5001"/>
    <s v="10059971"/>
    <s v="GASKET;CNAF,150MM,CL150,TANG INTN,1.6MM"/>
    <d v="2024-03-01T00:00:00"/>
    <s v="W"/>
    <m/>
    <s v="0010"/>
    <s v="IC Mech Fitter"/>
    <s v="INT"/>
    <s v="IC Mech Fitter"/>
    <m/>
    <m/>
    <s v="90006343_050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8"/>
    <m/>
    <n v="0"/>
    <m/>
    <s v="24SDLN2C"/>
    <s v="MJ"/>
    <m/>
    <s v="AU1072"/>
    <n v="1000214854"/>
    <s v="S002"/>
    <m/>
    <s v="30"/>
    <s v="5300006667"/>
    <n v="500"/>
    <m/>
    <m/>
    <n v="0"/>
    <n v="1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15"/>
    <s v="600002862"/>
    <x v="0"/>
    <s v="AA53.LN2.B0252"/>
    <s v="GAS LIQUEFACTION TRAIN 2"/>
    <s v="AA01"/>
    <n v="30"/>
    <s v="Issue Detected, please check Message log(Orchestration / Derivation)(29.02.2024)"/>
    <x v="31"/>
    <x v="31"/>
    <n v="8"/>
    <s v="EA"/>
    <n v="4"/>
    <n v="0"/>
    <n v="0"/>
    <n v="8"/>
    <s v="EA"/>
    <x v="30"/>
    <s v="Supply for Order 600002862, Item 19 cannot be changed 180017143 item 50 already exists"/>
    <s v="Material Consumed"/>
    <s v="SP12"/>
    <s v="Stock at Base"/>
    <n v="0"/>
    <s v="AA02"/>
    <s v="5300006667"/>
    <n v="60"/>
    <m/>
    <n v="14"/>
    <m/>
    <n v="0"/>
    <m/>
    <m/>
    <m/>
    <n v="0"/>
    <n v="0"/>
    <s v="EA"/>
    <m/>
    <m/>
    <m/>
    <s v="180017143"/>
    <s v="9002109"/>
    <s v="07"/>
    <s v="Execution"/>
    <x v="0"/>
    <x v="34"/>
    <n v="0"/>
    <s v="EA"/>
    <s v="102000000003665"/>
    <m/>
    <s v="102000000003666"/>
    <s v="01-Road"/>
    <m/>
    <s v="3-In Transit"/>
    <s v="24SDLN2C - CAGED PALLET"/>
    <s v="WorkPackLink"/>
    <s v="P07WH-R2FL"/>
    <m/>
    <n v="0"/>
    <m/>
    <n v="0"/>
    <n v="0"/>
    <m/>
    <n v="8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8"/>
    <m/>
    <d v="2024-04-11T00:00:00"/>
    <s v="4900045283_2024_0009"/>
    <d v="2024-11-01T00:00:00"/>
    <m/>
    <s v="5000058191_2024_0005"/>
    <n v="0"/>
    <n v="2"/>
    <n v="0"/>
    <s v="90006343"/>
    <n v="8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59972"/>
    <s v="GASKET;CNAF,200MM,CL150,TANG INTN,1.5MM"/>
    <d v="2024-02-29T00:00:00"/>
    <s v="W"/>
    <m/>
    <s v="0010"/>
    <s v="IC Mech Fitter"/>
    <s v="INT"/>
    <s v="IC Mech Fitter"/>
    <m/>
    <m/>
    <s v="9002109_00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9"/>
    <m/>
    <n v="0"/>
    <m/>
    <s v="24SDLN2C"/>
    <s v="MJ"/>
    <s v="1000001236"/>
    <s v="AU1072"/>
    <n v="1000214854"/>
    <s v="S002"/>
    <s v="30"/>
    <s v="30"/>
    <s v="5300006667"/>
    <n v="60"/>
    <m/>
    <m/>
    <n v="0"/>
    <n v="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2"/>
    <s v="600002862"/>
    <x v="0"/>
    <s v="AA53.LN2.B0252"/>
    <s v="GAS LIQUEFACTION TRAIN 2"/>
    <s v="AA01"/>
    <n v="30"/>
    <s v="Issue Detected, please check Message log(Orchestration / Derivation)(01.03.2024)"/>
    <x v="32"/>
    <x v="32"/>
    <n v="2"/>
    <s v="EA"/>
    <n v="106"/>
    <n v="1"/>
    <n v="92"/>
    <n v="2"/>
    <s v="EA"/>
    <x v="31"/>
    <s v="Supply for Order 600002862, Item 20 cannot be changed 180085320 item 50 already exists"/>
    <s v="Material work-packed @AA53"/>
    <s v="SP12"/>
    <s v="Stock at Base"/>
    <n v="0"/>
    <s v="AA02"/>
    <s v="5300006667"/>
    <n v="510"/>
    <m/>
    <n v="14"/>
    <m/>
    <n v="0"/>
    <m/>
    <m/>
    <m/>
    <n v="0"/>
    <n v="0"/>
    <s v="EA"/>
    <m/>
    <m/>
    <m/>
    <s v="180085320"/>
    <s v="9017444"/>
    <s v="07"/>
    <s v="Execution"/>
    <x v="0"/>
    <x v="35"/>
    <n v="0"/>
    <s v="EA"/>
    <m/>
    <m/>
    <s v="102000000021841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x v="0"/>
    <d v="2024-10-21T00:00:00"/>
    <m/>
    <m/>
    <d v="2024-11-01T00:00:00"/>
    <m/>
    <m/>
    <s v="100000036570"/>
    <s v="1020"/>
    <d v="2024-12-31T00:00:00"/>
    <n v="2"/>
    <m/>
    <d v="2024-10-24T00:00:00"/>
    <s v="4900158497_2024_0009"/>
    <d v="2024-11-01T00:00:00"/>
    <m/>
    <s v="5000255235_2024_0005"/>
    <n v="0"/>
    <n v="2"/>
    <n v="0"/>
    <s v="90006343"/>
    <n v="2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060885"/>
    <s v="GASKET;SWCI,50MM,CL150,316L/GR/316"/>
    <d v="2024-03-01T00:00:00"/>
    <s v="W"/>
    <m/>
    <s v="0010"/>
    <s v="IC Mech Fitter"/>
    <s v="INT"/>
    <s v="IC Mech Fitter"/>
    <m/>
    <m/>
    <s v="9017444_05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20"/>
    <m/>
    <n v="0"/>
    <m/>
    <s v="24SDLN2C"/>
    <s v="MJ"/>
    <s v="1000003809"/>
    <s v="AU1072"/>
    <n v="1000214854"/>
    <s v="S002"/>
    <s v="30"/>
    <s v="30"/>
    <s v="5300006667"/>
    <n v="510"/>
    <m/>
    <m/>
    <n v="0"/>
    <n v="2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30"/>
    <s v="600002862"/>
    <x v="0"/>
    <s v="AA53.LN2.B0252"/>
    <s v="GAS LIQUEFACTION TRAIN 2"/>
    <s v="AA01"/>
    <n v="30"/>
    <s v="Issue Detected, please check Message log(Orchestration / Derivation)(01.03.2024)"/>
    <x v="33"/>
    <x v="33"/>
    <n v="4"/>
    <s v="EA"/>
    <n v="43"/>
    <n v="10"/>
    <n v="60"/>
    <n v="4"/>
    <s v="EA"/>
    <x v="20"/>
    <s v="Supply for Order 600002862, Item 21 cannot be changed 180059148 item 10 already exists"/>
    <s v="Material Consumed"/>
    <s v="SP12"/>
    <s v="Stock at Base"/>
    <n v="0"/>
    <s v="AA02"/>
    <s v="5300006667"/>
    <n v="520"/>
    <m/>
    <n v="14"/>
    <m/>
    <n v="0"/>
    <m/>
    <m/>
    <m/>
    <n v="0"/>
    <n v="0"/>
    <s v="EA"/>
    <m/>
    <m/>
    <m/>
    <s v="180059148"/>
    <s v="9010626"/>
    <s v="07"/>
    <s v="Execution"/>
    <x v="0"/>
    <x v="36"/>
    <n v="0"/>
    <s v="EA"/>
    <s v="102000000013914"/>
    <m/>
    <s v="102000000005501"/>
    <m/>
    <m/>
    <m/>
    <s v="LP-SD-14"/>
    <s v="WorkPackLink"/>
    <s v="KSF-KGP P07P08 SML"/>
    <m/>
    <n v="0"/>
    <m/>
    <n v="0"/>
    <n v="0"/>
    <m/>
    <n v="4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24047"/>
    <s v="1020"/>
    <d v="2024-12-31T00:00:00"/>
    <n v="4"/>
    <m/>
    <d v="2024-08-19T00:00:00"/>
    <s v="4900113231_2024_0001"/>
    <d v="2024-11-01T00:00:00"/>
    <m/>
    <s v="5000213867_2024_0001"/>
    <n v="0"/>
    <n v="2"/>
    <n v="0"/>
    <s v="90006343"/>
    <n v="4"/>
    <n v="0"/>
    <s v="180059148"/>
    <s v="2"/>
    <n v="0"/>
    <n v="0"/>
    <s v="X"/>
    <s v="L"/>
    <s v="4900113231"/>
    <n v="2024"/>
    <m/>
    <s v="5000213867"/>
    <n v="2024"/>
    <n v="0"/>
    <m/>
    <d v="2024-10-29T00:00:00"/>
    <m/>
    <s v="AA53"/>
    <s v="KGP Karratha Gas Plant-NWS GAS"/>
    <s v="AA53"/>
    <s v="KGP Karratha Gas Plant-NWS GAS"/>
    <s v="5001"/>
    <s v="10060886"/>
    <s v="GASKET;SWCI,80MM,CL150,316L/GR/316"/>
    <d v="2024-03-01T00:00:00"/>
    <s v="W"/>
    <m/>
    <s v="0010"/>
    <s v="IC Mech Fitter"/>
    <s v="INT"/>
    <s v="IC Mech Fitter"/>
    <m/>
    <m/>
    <s v="9010626_0520"/>
    <m/>
    <m/>
    <s v="LN2"/>
    <m/>
    <s v="A3"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21"/>
    <m/>
    <n v="0"/>
    <m/>
    <s v="24SDLN2C"/>
    <s v="MJ"/>
    <m/>
    <s v="AU1072"/>
    <n v="1000214854"/>
    <s v="S002"/>
    <s v="30"/>
    <s v="30"/>
    <s v="5300006667"/>
    <n v="52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0"/>
    <s v="600002862"/>
    <x v="0"/>
    <s v="AA53.LN2.B0252"/>
    <s v="GAS LIQUEFACTION TRAIN 2"/>
    <s v="AA01"/>
    <n v="30"/>
    <s v="Issue Detected, please check Message log(Orchestration / Derivation)(29.02.2024)"/>
    <x v="34"/>
    <x v="34"/>
    <n v="2"/>
    <s v="EA"/>
    <n v="35"/>
    <n v="4"/>
    <n v="91"/>
    <n v="2"/>
    <s v="EA"/>
    <x v="32"/>
    <s v="Supply for Order 600002862, Item 22 cannot be changed 180085320 item 10 already exists"/>
    <s v="Material work-packed @AA53"/>
    <s v="SP12"/>
    <s v="Stock at Base"/>
    <n v="0"/>
    <s v="AA02"/>
    <s v="5300006667"/>
    <n v="70"/>
    <m/>
    <n v="14"/>
    <m/>
    <n v="0"/>
    <m/>
    <m/>
    <m/>
    <n v="0"/>
    <n v="0"/>
    <s v="EA"/>
    <m/>
    <m/>
    <m/>
    <s v="180085320"/>
    <s v="9017444"/>
    <s v="07"/>
    <s v="Execution"/>
    <x v="0"/>
    <x v="37"/>
    <n v="0"/>
    <s v="EA"/>
    <m/>
    <m/>
    <s v="102000000021788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x v="0"/>
    <d v="2024-10-21T00:00:00"/>
    <m/>
    <m/>
    <d v="2024-11-01T00:00:00"/>
    <m/>
    <m/>
    <s v="100000036570"/>
    <s v="1020"/>
    <d v="2024-12-31T00:00:00"/>
    <n v="2"/>
    <m/>
    <d v="2024-10-24T00:00:00"/>
    <s v="4900158497_2024_0001"/>
    <d v="2024-11-01T00:00:00"/>
    <m/>
    <s v="5000255235_2024_0001"/>
    <n v="0"/>
    <n v="2"/>
    <n v="0"/>
    <s v="90006343"/>
    <n v="2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060887"/>
    <s v="GASKET;SWCI,100MM,CL150,316L/GR/316"/>
    <d v="2024-02-29T00:00:00"/>
    <s v="W"/>
    <m/>
    <s v="0010"/>
    <s v="IC Mech Fitter"/>
    <s v="INT"/>
    <s v="IC Mech Fitter"/>
    <m/>
    <m/>
    <s v="9017444_00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22"/>
    <m/>
    <n v="0"/>
    <m/>
    <s v="24SDLN2C"/>
    <s v="MJ"/>
    <s v="1000003809"/>
    <s v="AU1072"/>
    <n v="1000214854"/>
    <s v="S002"/>
    <s v="30"/>
    <s v="30"/>
    <s v="5300006667"/>
    <n v="70"/>
    <m/>
    <m/>
    <n v="0"/>
    <n v="2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31"/>
    <s v="600002862"/>
    <x v="0"/>
    <s v="AA53.LN2.B0252"/>
    <s v="GAS LIQUEFACTION TRAIN 2"/>
    <s v="AA01"/>
    <n v="30"/>
    <s v="Issue Detected, please check Message log(Orchestration / Derivation)(01.03.2024)"/>
    <x v="35"/>
    <x v="35"/>
    <n v="4"/>
    <s v="EA"/>
    <n v="8"/>
    <n v="0"/>
    <n v="10"/>
    <n v="4"/>
    <s v="EA"/>
    <x v="33"/>
    <s v="Supply for Order 600002862, Item 23 cannot be changed 180083185 item 60 already exists"/>
    <s v="Material work-packed @AA53"/>
    <s v="SP12"/>
    <s v="Stock at Base"/>
    <n v="0"/>
    <s v="AA02"/>
    <s v="5300006667"/>
    <n v="530"/>
    <m/>
    <n v="14"/>
    <m/>
    <n v="0"/>
    <m/>
    <m/>
    <m/>
    <n v="0"/>
    <n v="0"/>
    <s v="EA"/>
    <m/>
    <m/>
    <m/>
    <s v="180083185"/>
    <s v="9016679"/>
    <s v="07"/>
    <s v="Execution"/>
    <x v="0"/>
    <x v="38"/>
    <n v="0"/>
    <s v="EA"/>
    <s v="101000000093005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4"/>
    <m/>
    <d v="2024-10-18T00:00:00"/>
    <s v="4900154759_2024_0011"/>
    <d v="2024-11-01T00:00:00"/>
    <m/>
    <s v="5000248569_2024_0006"/>
    <n v="0"/>
    <n v="2"/>
    <n v="0"/>
    <s v="90006343"/>
    <n v="4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060888"/>
    <s v="GASKET;SWCI,150MM,CL150,316L/GR/316"/>
    <d v="2024-03-01T00:00:00"/>
    <s v="W"/>
    <m/>
    <s v="0010"/>
    <s v="IC Mech Fitter"/>
    <s v="INT"/>
    <s v="IC Mech Fitter"/>
    <m/>
    <m/>
    <s v="9016679_05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23"/>
    <m/>
    <n v="0"/>
    <m/>
    <s v="24SDLN2C"/>
    <s v="MJ"/>
    <s v="1000003732"/>
    <s v="AU1072"/>
    <n v="1000214854"/>
    <s v="S002"/>
    <s v="30"/>
    <s v="30"/>
    <s v="5300006667"/>
    <n v="530"/>
    <m/>
    <m/>
    <n v="0"/>
    <n v="4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32"/>
    <s v="600002862"/>
    <x v="0"/>
    <s v="AA53.LN2.B0252"/>
    <s v="GAS LIQUEFACTION TRAIN 2"/>
    <s v="AA01"/>
    <n v="30"/>
    <s v="Issue Detected, please check Message log(Orchestration / Derivation)(29.02.2024)"/>
    <x v="36"/>
    <x v="36"/>
    <n v="2"/>
    <s v="EA"/>
    <n v="4"/>
    <n v="0"/>
    <n v="7"/>
    <n v="2"/>
    <s v="EA"/>
    <x v="34"/>
    <s v="Supply for Order 600002862, Item 24 cannot be changed 180085320 item 20 already exists"/>
    <s v="Material work-packed @AA53"/>
    <s v="SP12"/>
    <s v="Stock at Base"/>
    <n v="0"/>
    <s v="AA02"/>
    <s v="5300006667"/>
    <n v="80"/>
    <m/>
    <n v="14"/>
    <m/>
    <n v="0"/>
    <m/>
    <m/>
    <m/>
    <n v="0"/>
    <n v="0"/>
    <s v="EA"/>
    <m/>
    <m/>
    <m/>
    <s v="180085320"/>
    <s v="9017444"/>
    <s v="07"/>
    <s v="Execution"/>
    <x v="0"/>
    <x v="39"/>
    <n v="0"/>
    <s v="EA"/>
    <s v="102000000021786"/>
    <m/>
    <s v="107000000000076"/>
    <m/>
    <m/>
    <m/>
    <s v="STATIC-CAGE"/>
    <s v="WorkPackLink"/>
    <s v="P07-WAREHOUSE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x v="0"/>
    <d v="2024-10-21T00:00:00"/>
    <m/>
    <m/>
    <d v="2024-11-01T00:00:00"/>
    <m/>
    <m/>
    <s v="100000036570"/>
    <s v="1020"/>
    <d v="2024-12-31T00:00:00"/>
    <n v="2"/>
    <m/>
    <d v="2024-10-24T00:00:00"/>
    <s v="4900158497_2024_0003"/>
    <d v="2024-11-01T00:00:00"/>
    <m/>
    <s v="5000255235_2024_0002"/>
    <n v="0"/>
    <n v="2"/>
    <n v="0"/>
    <s v="90006343"/>
    <n v="2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060892"/>
    <s v="GASKET;SWCI,350MM,CL150,316L/GR/316"/>
    <d v="2024-02-29T00:00:00"/>
    <s v="W"/>
    <m/>
    <s v="0010"/>
    <s v="IC Mech Fitter"/>
    <s v="INT"/>
    <s v="IC Mech Fitter"/>
    <m/>
    <m/>
    <s v="9017444_00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24"/>
    <m/>
    <n v="0"/>
    <m/>
    <s v="24SDLN2C"/>
    <s v="MJ"/>
    <m/>
    <s v="AU1072"/>
    <n v="1000214854"/>
    <s v="S002"/>
    <s v="30"/>
    <s v="30"/>
    <s v="5300006667"/>
    <n v="80"/>
    <m/>
    <m/>
    <n v="0"/>
    <n v="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33"/>
    <s v="600002862"/>
    <x v="0"/>
    <s v="AA53.LN2.B0252"/>
    <s v="GAS LIQUEFACTION TRAIN 2"/>
    <s v="AA01"/>
    <n v="30"/>
    <s v="Issue Detected, please check Message log(Orchestration / Derivation)(29.02.2024)"/>
    <x v="37"/>
    <x v="37"/>
    <n v="2"/>
    <s v="EA"/>
    <n v="10"/>
    <n v="0"/>
    <n v="2"/>
    <n v="2"/>
    <s v="EA"/>
    <x v="35"/>
    <s v="Supply for Order 600002862, Item 25 cannot be changed 180017143 item 60 already exists"/>
    <s v="Materials handed over to w/ Maintenance"/>
    <s v="SP12"/>
    <s v="Stock at Base"/>
    <n v="0"/>
    <s v="AA02"/>
    <s v="5300006667"/>
    <n v="90"/>
    <m/>
    <n v="14"/>
    <m/>
    <n v="0"/>
    <m/>
    <m/>
    <m/>
    <n v="0"/>
    <n v="0"/>
    <s v="EA"/>
    <m/>
    <m/>
    <m/>
    <s v="180017143"/>
    <s v="9002109"/>
    <s v="07"/>
    <s v="Execution"/>
    <x v="0"/>
    <x v="40"/>
    <n v="0"/>
    <s v="EA"/>
    <s v="102000000003633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2"/>
    <m/>
    <d v="2024-04-11T00:00:00"/>
    <s v="4900045283_2024_0011"/>
    <d v="2024-11-01T00:00:00"/>
    <m/>
    <s v="5000058191_2024_0006"/>
    <n v="0"/>
    <n v="2"/>
    <n v="0"/>
    <s v="90006343"/>
    <n v="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894"/>
    <s v="GASKET;SWCI,450MM,CL150,316L/GR/316"/>
    <d v="2024-02-29T00:00:00"/>
    <s v="W"/>
    <m/>
    <s v="0010"/>
    <s v="IC Mech Fitter"/>
    <s v="INT"/>
    <s v="IC Mech Fitter"/>
    <m/>
    <m/>
    <s v="9002109_00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25"/>
    <m/>
    <n v="0"/>
    <m/>
    <s v="24SDLN2C"/>
    <s v="MJ"/>
    <s v="1000001236"/>
    <s v="AU1072"/>
    <n v="1000214854"/>
    <s v="S002"/>
    <s v="30"/>
    <s v="30"/>
    <s v="5300006667"/>
    <n v="90"/>
    <m/>
    <m/>
    <n v="0"/>
    <n v="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30T00:00:00"/>
    <d v="2024-10-20T00:00:00"/>
    <d v="2025-05-08T00:00:00"/>
    <s v="MECH"/>
    <x v="0"/>
    <x v="1"/>
    <x v="34"/>
    <s v="600002862"/>
    <x v="0"/>
    <s v="AA53.LN2.B0252"/>
    <s v="GAS LIQUEFACTION TRAIN 2"/>
    <s v="AA01"/>
    <n v="30"/>
    <s v="Issue Detected, please check Message log(Orchestration / Derivation)(29.02.2024)"/>
    <x v="38"/>
    <x v="38"/>
    <n v="2"/>
    <s v="EA"/>
    <n v="38"/>
    <n v="6"/>
    <n v="30"/>
    <n v="2"/>
    <s v="EA"/>
    <x v="36"/>
    <s v="Supply for Order 600002862, Item 26 cannot be changed 180017143 item 70 already exists"/>
    <s v="Materials handed over to w/ Maintenance"/>
    <s v="SP12"/>
    <s v="Stock at Base"/>
    <n v="0"/>
    <s v="AA02"/>
    <s v="5300006667"/>
    <n v="100"/>
    <m/>
    <n v="14"/>
    <m/>
    <n v="0"/>
    <m/>
    <m/>
    <m/>
    <n v="0"/>
    <n v="0"/>
    <s v="EA"/>
    <m/>
    <m/>
    <m/>
    <s v="180017143"/>
    <s v="9002109"/>
    <s v="07"/>
    <s v="Execution"/>
    <x v="0"/>
    <x v="41"/>
    <n v="0"/>
    <s v="EA"/>
    <s v="102000000003646"/>
    <s v="102000000003635"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2"/>
    <m/>
    <d v="2024-04-11T00:00:00"/>
    <s v="4900045283_2024_0013"/>
    <d v="2024-11-01T00:00:00"/>
    <m/>
    <s v="5000058191_2024_0007"/>
    <n v="0"/>
    <n v="2"/>
    <n v="0"/>
    <s v="90006343"/>
    <n v="2"/>
    <n v="0"/>
    <s v="180017143"/>
    <s v="2"/>
    <n v="0"/>
    <n v="0"/>
    <s v="X"/>
    <s v="L"/>
    <s v="4900045283"/>
    <n v="2024"/>
    <m/>
    <s v="5000058191"/>
    <n v="2024"/>
    <n v="0"/>
    <m/>
    <d v="2024-10-30T00:00:00"/>
    <m/>
    <s v="AA53"/>
    <s v="KGP Karratha Gas Plant-NWS GAS"/>
    <s v="AA53"/>
    <s v="KGP Karratha Gas Plant-NWS GAS"/>
    <s v="5001"/>
    <s v="10060901"/>
    <s v="GASKET;SWCI,100MM,CL300,SS316L/GR/316"/>
    <d v="2024-02-29T00:00:00"/>
    <s v="W"/>
    <m/>
    <s v="0010"/>
    <s v="IC Mech Fitter"/>
    <s v="INT"/>
    <s v="IC Mech Fitter"/>
    <m/>
    <m/>
    <s v="9002109_010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26"/>
    <m/>
    <n v="0"/>
    <m/>
    <s v="24SDLN2C"/>
    <s v="MJ"/>
    <s v="1000001236"/>
    <m/>
    <n v="1000214854"/>
    <s v="S002"/>
    <s v="30"/>
    <s v="30"/>
    <s v="5300006667"/>
    <n v="100"/>
    <m/>
    <m/>
    <n v="0"/>
    <n v="2"/>
    <s v="EA"/>
    <s v="2001"/>
    <s v="AA02"/>
    <d v="2024-10-30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35"/>
    <s v="600002862"/>
    <x v="0"/>
    <s v="AA53.LN2.B0252"/>
    <s v="GAS LIQUEFACTION TRAIN 2"/>
    <s v="AA01"/>
    <n v="30"/>
    <s v="Issue Detected, please check Message log(Orchestration / Derivation)(01.03.2024)"/>
    <x v="39"/>
    <x v="39"/>
    <n v="4"/>
    <s v="EA"/>
    <n v="4"/>
    <n v="8"/>
    <n v="5"/>
    <n v="4"/>
    <s v="EA"/>
    <x v="37"/>
    <s v="Supply for Order 600002862, Item 27 cannot be changed 180017143 item 330 already exists"/>
    <s v="Material Consumed"/>
    <s v="SP12"/>
    <s v="Stock at Base"/>
    <n v="0"/>
    <s v="AA02"/>
    <s v="5300006667"/>
    <n v="540"/>
    <m/>
    <n v="14"/>
    <m/>
    <n v="0"/>
    <m/>
    <m/>
    <m/>
    <n v="0"/>
    <n v="0"/>
    <s v="EA"/>
    <m/>
    <m/>
    <m/>
    <s v="180017143"/>
    <s v="9002109"/>
    <s v="07"/>
    <s v="Execution"/>
    <x v="0"/>
    <x v="42"/>
    <n v="0"/>
    <s v="EA"/>
    <s v="102000000003646"/>
    <s v="102000000003684"/>
    <s v="102000000003666"/>
    <s v="01-Road"/>
    <m/>
    <s v="3-In Transit"/>
    <s v="24SDLN2C - CAGED PALLET"/>
    <s v="WorkPackLink"/>
    <s v="P07WH-R2FL"/>
    <m/>
    <n v="0"/>
    <m/>
    <n v="0"/>
    <n v="0"/>
    <m/>
    <n v="4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4"/>
    <m/>
    <d v="2024-04-11T00:00:00"/>
    <s v="4900045283_2024_0065"/>
    <d v="2024-11-01T00:00:00"/>
    <m/>
    <s v="5000058191_2024_0033"/>
    <n v="0"/>
    <n v="2"/>
    <n v="0"/>
    <s v="90006343"/>
    <n v="4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02"/>
    <s v="GASKET;SWCI,150MM,CL300,316L/GR/316"/>
    <d v="2024-03-01T00:00:00"/>
    <s v="W"/>
    <m/>
    <s v="0010"/>
    <s v="IC Mech Fitter"/>
    <s v="INT"/>
    <s v="IC Mech Fitter"/>
    <m/>
    <m/>
    <s v="9002109_05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27"/>
    <m/>
    <n v="0"/>
    <m/>
    <s v="24SDLN2C"/>
    <s v="MJ"/>
    <s v="1000001236"/>
    <s v="AU1072"/>
    <n v="1000214854"/>
    <s v="S002"/>
    <s v="30"/>
    <s v="30"/>
    <s v="5300006667"/>
    <n v="54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36"/>
    <s v="600002862"/>
    <x v="0"/>
    <s v="AA53.LN2.B0252"/>
    <s v="GAS LIQUEFACTION TRAIN 2"/>
    <s v="AA01"/>
    <n v="30"/>
    <s v="Issue Detected, please check Message log(Orchestration / Derivation)(29.02.2024)"/>
    <x v="40"/>
    <x v="40"/>
    <n v="2"/>
    <s v="EA"/>
    <n v="13"/>
    <n v="8"/>
    <n v="5"/>
    <n v="2"/>
    <s v="EA"/>
    <x v="38"/>
    <s v="Supply for Order 600002862, Item 28 cannot be changed 180017143 item 80 already exists"/>
    <s v="Materials handed over to w/ Maintenance"/>
    <s v="SP12"/>
    <s v="Stock at Base"/>
    <n v="0"/>
    <s v="AA02"/>
    <s v="5300006667"/>
    <n v="110"/>
    <m/>
    <n v="14"/>
    <m/>
    <n v="0"/>
    <m/>
    <m/>
    <m/>
    <n v="0"/>
    <n v="0"/>
    <s v="EA"/>
    <m/>
    <m/>
    <m/>
    <s v="180017143"/>
    <s v="9002109"/>
    <s v="07"/>
    <s v="Execution"/>
    <x v="0"/>
    <x v="43"/>
    <n v="0"/>
    <s v="EA"/>
    <s v="102000000003632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2"/>
    <m/>
    <d v="2024-04-11T00:00:00"/>
    <s v="4900045283_2024_0015"/>
    <d v="2024-11-01T00:00:00"/>
    <m/>
    <s v="5000058191_2024_0008"/>
    <n v="0"/>
    <n v="2"/>
    <n v="0"/>
    <s v="90006343"/>
    <n v="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04"/>
    <s v="GASKET;SWCI,250MM,CL300,316L/GR/316"/>
    <d v="2024-02-29T00:00:00"/>
    <s v="W"/>
    <m/>
    <s v="0010"/>
    <s v="IC Mech Fitter"/>
    <s v="INT"/>
    <s v="IC Mech Fitter"/>
    <m/>
    <m/>
    <s v="9002109_01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28"/>
    <m/>
    <n v="0"/>
    <m/>
    <s v="24SDLN2C"/>
    <s v="MJ"/>
    <s v="1000001236"/>
    <s v="AU1072"/>
    <n v="1000214854"/>
    <s v="S002"/>
    <s v="30"/>
    <s v="30"/>
    <s v="5300006667"/>
    <n v="110"/>
    <m/>
    <m/>
    <n v="0"/>
    <n v="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37"/>
    <s v="600002862"/>
    <x v="0"/>
    <s v="AA53.LN2.B0252"/>
    <s v="GAS LIQUEFACTION TRAIN 2"/>
    <s v="AA01"/>
    <n v="30"/>
    <s v="Issue Detected, please check Message log(Orchestration / Derivation)(29.02.2024)"/>
    <x v="41"/>
    <x v="41"/>
    <n v="1"/>
    <s v="EA"/>
    <n v="3"/>
    <n v="0"/>
    <n v="10"/>
    <n v="1"/>
    <s v="EA"/>
    <x v="20"/>
    <s v="Supply for Order 600002862, Item 29 cannot be changed 180017143 item 90 already exists"/>
    <s v="Materials handed over to w/ Maintenance"/>
    <s v="SP12"/>
    <s v="Stock at Base"/>
    <n v="0"/>
    <s v="AA02"/>
    <s v="5300006667"/>
    <n v="120"/>
    <m/>
    <n v="14"/>
    <m/>
    <n v="0"/>
    <m/>
    <m/>
    <m/>
    <n v="0"/>
    <n v="0"/>
    <s v="EA"/>
    <m/>
    <m/>
    <m/>
    <s v="180017143"/>
    <s v="9002109"/>
    <s v="07"/>
    <s v="Execution"/>
    <x v="0"/>
    <x v="44"/>
    <n v="0"/>
    <s v="EA"/>
    <s v="102000000003625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1"/>
    <m/>
    <d v="2024-04-11T00:00:00"/>
    <s v="4900045283_2024_0017"/>
    <d v="2024-11-01T00:00:00"/>
    <m/>
    <s v="5000058191_2024_0009"/>
    <n v="0"/>
    <n v="2"/>
    <n v="0"/>
    <s v="90006343"/>
    <n v="1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05"/>
    <s v="GASKET;SWCI,300MM,CL300,316L/GR/316"/>
    <d v="2024-02-29T00:00:00"/>
    <s v="W"/>
    <m/>
    <s v="0010"/>
    <s v="IC Mech Fitter"/>
    <s v="INT"/>
    <s v="IC Mech Fitter"/>
    <m/>
    <m/>
    <s v="9002109_01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29"/>
    <m/>
    <n v="0"/>
    <m/>
    <s v="24SDLN2C"/>
    <s v="MJ"/>
    <s v="1000001236"/>
    <s v="AU1072"/>
    <n v="1000214854"/>
    <s v="S002"/>
    <s v="30"/>
    <s v="30"/>
    <s v="5300006667"/>
    <n v="120"/>
    <m/>
    <m/>
    <n v="0"/>
    <n v="1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5"/>
    <s v="600002862"/>
    <x v="0"/>
    <s v="AA53.LN2.B0252"/>
    <s v="GAS LIQUEFACTION TRAIN 2"/>
    <s v="AA01"/>
    <n v="30"/>
    <s v="Maintenance Order material has been deleted"/>
    <x v="42"/>
    <x v="42"/>
    <n v="4"/>
    <s v="EA"/>
    <n v="11"/>
    <n v="0"/>
    <n v="8"/>
    <n v="4"/>
    <s v="EA"/>
    <x v="39"/>
    <s v="Supply for Order 600002862, Item 30 cannot be changed 180017143 item 100 already exists"/>
    <s v="Materials handed over to w/ Maintenance"/>
    <s v="SP12"/>
    <s v="Stock at Base"/>
    <n v="0"/>
    <s v="AA02"/>
    <s v="5300006667"/>
    <n v="130"/>
    <m/>
    <n v="14"/>
    <m/>
    <n v="0"/>
    <m/>
    <m/>
    <m/>
    <n v="0"/>
    <n v="0"/>
    <s v="EA"/>
    <m/>
    <m/>
    <m/>
    <s v="180017143"/>
    <s v="9002109"/>
    <s v="07"/>
    <s v="Execution"/>
    <x v="0"/>
    <x v="45"/>
    <n v="1"/>
    <s v="EA"/>
    <s v="102000000003634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m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4"/>
    <m/>
    <d v="2024-04-11T00:00:00"/>
    <s v="4900045283_2024_0019"/>
    <d v="2024-11-01T00:00:00"/>
    <m/>
    <s v="5000058191_2024_0010"/>
    <n v="0"/>
    <n v="2"/>
    <n v="0"/>
    <s v="90006343"/>
    <n v="4"/>
    <n v="0"/>
    <s v="180017143"/>
    <s v="1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06"/>
    <s v="GASKET;SWCI,350MM,CL300,316L/GR/316"/>
    <d v="2024-02-29T00:00:00"/>
    <s v="W"/>
    <m/>
    <s v="0010"/>
    <s v="IC Mech Fitter"/>
    <s v="INT"/>
    <s v="IC Mech Fitter"/>
    <m/>
    <m/>
    <s v="9002109_01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30"/>
    <m/>
    <n v="0"/>
    <m/>
    <s v="24SDLN2C"/>
    <s v="MJ"/>
    <s v="1000001236"/>
    <s v="AU1072"/>
    <n v="1000214854"/>
    <s v="S002"/>
    <s v="30"/>
    <s v="30"/>
    <s v="5300006667"/>
    <n v="13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10T00:00:00"/>
    <d v="2024-10-20T00:00:00"/>
    <d v="2025-05-08T00:00:00"/>
    <s v="MECH"/>
    <x v="0"/>
    <x v="1"/>
    <x v="38"/>
    <s v="600002862"/>
    <x v="0"/>
    <s v="AA53.LN2.B0252"/>
    <s v="GAS LIQUEFACTION TRAIN 2"/>
    <s v="AA01"/>
    <n v="30"/>
    <s v="Issue Detected, please check Message log(Orchestration / Derivation)(04.10.2024)"/>
    <x v="42"/>
    <x v="42"/>
    <n v="4"/>
    <s v="EA"/>
    <n v="11"/>
    <n v="0"/>
    <n v="8"/>
    <n v="4"/>
    <s v="EA"/>
    <x v="5"/>
    <s v="Supply for Order 600002862, Item 130 cannot be changed 180083292 item 10 already exists"/>
    <s v="Material Consumed"/>
    <s v="SP12"/>
    <s v="Stock at Base"/>
    <n v="0"/>
    <s v="AA02"/>
    <s v="5300006667"/>
    <n v="1210"/>
    <m/>
    <n v="14"/>
    <m/>
    <n v="0"/>
    <m/>
    <m/>
    <m/>
    <n v="0"/>
    <n v="0"/>
    <s v="EA"/>
    <m/>
    <m/>
    <m/>
    <s v="180083292"/>
    <s v="90021285"/>
    <s v="07"/>
    <s v="Execution"/>
    <x v="0"/>
    <x v="46"/>
    <n v="0"/>
    <s v="EA"/>
    <s v="102000000021301"/>
    <m/>
    <s v="107000000000076"/>
    <m/>
    <m/>
    <m/>
    <s v="STATIC-CAGE"/>
    <s v="WorkPackLink"/>
    <s v="P07-WAREHOUSE"/>
    <m/>
    <n v="0"/>
    <m/>
    <n v="0"/>
    <n v="0"/>
    <m/>
    <n v="4"/>
    <n v="0"/>
    <m/>
    <m/>
    <s v="Y"/>
    <s v="1001"/>
    <d v="2024-02-16T00:00:00"/>
    <m/>
    <n v="0"/>
    <n v="0"/>
    <n v="0"/>
    <n v="0"/>
    <m/>
    <d v="2024-10-13T00:00:00"/>
    <x v="0"/>
    <d v="2024-10-21T00:00:00"/>
    <m/>
    <m/>
    <d v="2024-10-15T00:00:00"/>
    <m/>
    <m/>
    <s v="100000035929"/>
    <s v="1020"/>
    <d v="2024-12-31T00:00:00"/>
    <n v="4"/>
    <m/>
    <d v="2024-10-18T00:00:00"/>
    <s v="4900154888_2024_0001"/>
    <d v="2024-10-15T00:00:00"/>
    <m/>
    <s v="5000248724_2024_0001"/>
    <n v="0"/>
    <n v="2"/>
    <n v="0"/>
    <s v="90021285"/>
    <n v="4"/>
    <n v="0"/>
    <s v="180083292"/>
    <s v="2"/>
    <n v="0"/>
    <n v="0"/>
    <s v="X"/>
    <s v="L"/>
    <s v="4900154888"/>
    <n v="2024"/>
    <m/>
    <s v="5000248724"/>
    <n v="2024"/>
    <n v="0"/>
    <m/>
    <d v="2024-10-10T00:00:00"/>
    <m/>
    <s v="AA53"/>
    <s v="KGP Karratha Gas Plant-NWS GAS"/>
    <s v="AA53"/>
    <s v="KGP Karratha Gas Plant-NWS GAS"/>
    <s v="5001"/>
    <s v="10060906"/>
    <s v="GASKET;SWCI,350MM,CL300,316L/GR/316"/>
    <d v="2024-10-04T00:00:00"/>
    <s v="W"/>
    <m/>
    <s v="0010"/>
    <s v="IC Mech Fitter"/>
    <s v="INT"/>
    <s v="IC Mech Fitter"/>
    <m/>
    <m/>
    <s v="90021285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30"/>
    <m/>
    <n v="0"/>
    <m/>
    <s v="24SDLN2C"/>
    <s v="MJ"/>
    <m/>
    <s v="AU1072"/>
    <n v="1000214854"/>
    <s v="S002"/>
    <s v="30"/>
    <s v="30"/>
    <s v="5300006667"/>
    <n v="1210"/>
    <m/>
    <m/>
    <n v="0"/>
    <n v="4"/>
    <s v="EA"/>
    <s v="2001"/>
    <s v="AA02"/>
    <d v="2024-10-10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13"/>
    <s v="600002862"/>
    <x v="0"/>
    <s v="AA53.LN2.B0252"/>
    <s v="GAS LIQUEFACTION TRAIN 2"/>
    <s v="AA01"/>
    <n v="30"/>
    <s v="Issue Detected, please check Message log(Orchestration / Derivation)(29.02.2024)"/>
    <x v="43"/>
    <x v="43"/>
    <n v="8"/>
    <s v="EA"/>
    <n v="7"/>
    <n v="0"/>
    <n v="12"/>
    <n v="8"/>
    <s v="EA"/>
    <x v="40"/>
    <s v="Supply for Order 600002862, Item 31 cannot be changed 180017143 item 110 already exists"/>
    <s v="Materials handed over to w/ Maintenance"/>
    <s v="SP12"/>
    <s v="Stock at Base"/>
    <n v="0"/>
    <s v="AA02"/>
    <s v="5300006667"/>
    <n v="140"/>
    <m/>
    <n v="14"/>
    <m/>
    <n v="0"/>
    <m/>
    <m/>
    <m/>
    <n v="0"/>
    <n v="0"/>
    <s v="EA"/>
    <m/>
    <m/>
    <m/>
    <s v="180017143"/>
    <s v="9002109"/>
    <s v="07"/>
    <s v="Execution"/>
    <x v="0"/>
    <x v="47"/>
    <n v="0"/>
    <s v="EA"/>
    <s v="102000000003637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8"/>
    <m/>
    <d v="2024-04-11T00:00:00"/>
    <s v="4900045283_2024_0021"/>
    <d v="2024-11-01T00:00:00"/>
    <m/>
    <s v="5000058191_2024_0011"/>
    <n v="0"/>
    <n v="2"/>
    <n v="0"/>
    <s v="90006343"/>
    <n v="8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07"/>
    <s v="GASKET;SWCI,400MM,CL300,SS316L/GR/316"/>
    <d v="2024-02-29T00:00:00"/>
    <s v="W"/>
    <m/>
    <s v="0010"/>
    <s v="IC Mech Fitter"/>
    <s v="INT"/>
    <s v="IC Mech Fitter"/>
    <m/>
    <m/>
    <s v="9002109_01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31"/>
    <m/>
    <n v="0"/>
    <m/>
    <s v="24SDLN2C"/>
    <s v="MJ"/>
    <s v="1000001236"/>
    <s v="AU1072"/>
    <n v="1000214854"/>
    <s v="S002"/>
    <s v="30"/>
    <s v="30"/>
    <s v="5300006667"/>
    <n v="140"/>
    <m/>
    <m/>
    <n v="0"/>
    <n v="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6"/>
    <s v="600002862"/>
    <x v="0"/>
    <s v="AA53.LN2.B0252"/>
    <s v="GAS LIQUEFACTION TRAIN 2"/>
    <s v="AA01"/>
    <n v="30"/>
    <s v="Issue Detected, please check Message log(Orchestration / Derivation)(29.02.2024)"/>
    <x v="44"/>
    <x v="44"/>
    <n v="12"/>
    <s v="EA"/>
    <n v="223"/>
    <n v="20"/>
    <n v="513"/>
    <n v="12"/>
    <s v="EA"/>
    <x v="41"/>
    <s v="Supply for Order 600002862, Item 32 cannot be changed 180017143 item 120 already exists"/>
    <s v="Materials handed over to w/ Maintenance"/>
    <s v="SP12"/>
    <s v="Stock at Base"/>
    <n v="0"/>
    <s v="AA02"/>
    <s v="5300006667"/>
    <n v="150"/>
    <m/>
    <n v="14"/>
    <m/>
    <n v="0"/>
    <m/>
    <m/>
    <m/>
    <n v="0"/>
    <n v="0"/>
    <s v="EA"/>
    <m/>
    <m/>
    <m/>
    <s v="180017143"/>
    <s v="9002109"/>
    <s v="07"/>
    <s v="Execution"/>
    <x v="0"/>
    <x v="48"/>
    <n v="0"/>
    <s v="EA"/>
    <s v="102000000003646"/>
    <s v="102000000003636"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12"/>
    <m/>
    <d v="2024-04-11T00:00:00"/>
    <s v="4900045283_2024_0023"/>
    <d v="2024-11-01T00:00:00"/>
    <m/>
    <s v="5000058191_2024_0012"/>
    <n v="0"/>
    <n v="2"/>
    <n v="0"/>
    <s v="90006343"/>
    <n v="1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19"/>
    <s v="GASKET;SWCI,50MM,CL300/600,316L/GR/316"/>
    <d v="2024-02-29T00:00:00"/>
    <s v="W"/>
    <m/>
    <s v="0010"/>
    <s v="IC Mech Fitter"/>
    <s v="INT"/>
    <s v="IC Mech Fitter"/>
    <m/>
    <m/>
    <s v="9002109_01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32"/>
    <m/>
    <n v="0"/>
    <m/>
    <s v="24SDLN2C"/>
    <s v="MJ"/>
    <s v="1000001236"/>
    <s v="AU1072"/>
    <n v="1000214854"/>
    <s v="S002"/>
    <s v="30"/>
    <s v="30"/>
    <s v="5300006667"/>
    <n v="150"/>
    <m/>
    <m/>
    <n v="0"/>
    <n v="1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1-01T00:00:00"/>
    <d v="2024-10-29T00:00:00"/>
    <d v="2024-10-20T00:00:00"/>
    <d v="2025-05-08T00:00:00"/>
    <s v="MECH"/>
    <x v="0"/>
    <x v="1"/>
    <x v="39"/>
    <s v="600002862"/>
    <x v="0"/>
    <s v="AA53.LN2.B0252"/>
    <s v="GAS LIQUEFACTION TRAIN 2"/>
    <s v="AA01"/>
    <n v="30"/>
    <s v="Maintenance Order material has been deleted"/>
    <x v="45"/>
    <x v="45"/>
    <n v="4"/>
    <s v="EA"/>
    <n v="0"/>
    <n v="3"/>
    <n v="8"/>
    <n v="4"/>
    <s v="EA"/>
    <x v="42"/>
    <s v="Supply for Order 600002862, Item 33 cannot be changed 180017143 item 130 already exists"/>
    <s v="Materials handed over to w/ Maintenance"/>
    <s v="SP12"/>
    <s v="Stock at Base"/>
    <n v="0"/>
    <s v="AA02"/>
    <s v="5300006667"/>
    <n v="160"/>
    <m/>
    <n v="14"/>
    <m/>
    <n v="0"/>
    <m/>
    <m/>
    <m/>
    <n v="0"/>
    <n v="0"/>
    <s v="EA"/>
    <m/>
    <m/>
    <m/>
    <s v="180017143"/>
    <s v="9002109"/>
    <s v="07"/>
    <s v="Execution"/>
    <x v="0"/>
    <x v="49"/>
    <n v="1"/>
    <s v="EA"/>
    <s v="102000000003646"/>
    <s v="102000000003622"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m/>
    <s v="1001"/>
    <d v="2024-02-16T00:00:00"/>
    <s v="GRST-5000058191_2024"/>
    <n v="0"/>
    <n v="0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4"/>
    <m/>
    <d v="2024-04-11T00:00:00"/>
    <s v="4900045283_2024_0025"/>
    <d v="2024-11-01T00:00:00"/>
    <m/>
    <s v="5000058191_2024_0013"/>
    <n v="0"/>
    <n v="2"/>
    <n v="0"/>
    <s v="90006343"/>
    <n v="4"/>
    <n v="0"/>
    <s v="180017143"/>
    <s v="1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20"/>
    <s v="GASKET:RF/&gt;WSE10305744,80mm,4.5mm,316L,C"/>
    <d v="2024-02-29T00:00:00"/>
    <s v="W"/>
    <m/>
    <s v="0010"/>
    <s v="IC Mech Fitter"/>
    <s v="INT"/>
    <s v="IC Mech Fitter"/>
    <m/>
    <m/>
    <s v="9002109_01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33"/>
    <m/>
    <n v="0"/>
    <m/>
    <s v="24SDLN2C"/>
    <s v="MJ"/>
    <s v="1000001236"/>
    <s v="AU1072"/>
    <n v="1000214854"/>
    <s v="S002"/>
    <s v="74"/>
    <s v="74"/>
    <s v="5300006667"/>
    <n v="16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40"/>
    <s v="600002862"/>
    <x v="0"/>
    <s v="AA53.LN2.B0252"/>
    <s v="GAS LIQUEFACTION TRAIN 2"/>
    <s v="AA01"/>
    <n v="30"/>
    <s v="Issue Detected, please check Message log(Orchestration / Derivation)(29.02.2024)"/>
    <x v="46"/>
    <x v="46"/>
    <n v="4"/>
    <s v="EA"/>
    <n v="102"/>
    <n v="0"/>
    <n v="83"/>
    <n v="4"/>
    <s v="EA"/>
    <x v="43"/>
    <s v="Supply for Order 600002862, Item 34 cannot be changed 180017143 item 140 already exists"/>
    <s v="Materials handed over to w/ Maintenance"/>
    <s v="SP12"/>
    <s v="Stock at Base"/>
    <n v="0"/>
    <s v="AA02"/>
    <s v="5300006667"/>
    <n v="170"/>
    <m/>
    <n v="14"/>
    <m/>
    <n v="0"/>
    <m/>
    <m/>
    <m/>
    <n v="0"/>
    <n v="0"/>
    <s v="EA"/>
    <m/>
    <m/>
    <m/>
    <s v="180017143"/>
    <s v="9002109"/>
    <s v="07"/>
    <s v="Execution"/>
    <x v="0"/>
    <x v="50"/>
    <n v="0"/>
    <s v="EA"/>
    <s v="102000000003646"/>
    <s v="102000000003624"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4"/>
    <m/>
    <d v="2024-04-11T00:00:00"/>
    <s v="4900045283_2024_0027"/>
    <d v="2024-11-01T00:00:00"/>
    <m/>
    <s v="5000058191_2024_0014"/>
    <n v="0"/>
    <n v="2"/>
    <n v="0"/>
    <s v="90006343"/>
    <n v="4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32"/>
    <s v="GASKET;SWCI,100MM,CL600,316L/GR/316"/>
    <d v="2024-02-29T00:00:00"/>
    <s v="W"/>
    <m/>
    <s v="0010"/>
    <s v="IC Mech Fitter"/>
    <s v="INT"/>
    <s v="IC Mech Fitter"/>
    <m/>
    <m/>
    <s v="9002109_01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34"/>
    <m/>
    <n v="0"/>
    <m/>
    <s v="24SDLN2C"/>
    <s v="MJ"/>
    <s v="1000001236"/>
    <s v="AU1072"/>
    <n v="1000214854"/>
    <s v="S002"/>
    <s v="30"/>
    <s v="30"/>
    <s v="5300006667"/>
    <n v="17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1-22T00:00:00"/>
    <d v="2024-11-22T00:00:00"/>
    <d v="2024-10-20T00:00:00"/>
    <d v="2025-05-08T00:00:00"/>
    <s v="MECH"/>
    <x v="0"/>
    <x v="0"/>
    <x v="37"/>
    <s v="600002862"/>
    <x v="0"/>
    <s v="AA53.LN2.B0252"/>
    <s v="GAS LIQUEFACTION TRAIN 2"/>
    <s v="AA01"/>
    <n v="30"/>
    <s v="Issue Detected, please check Message log(Orchestration / Derivation)(31.10.2024)"/>
    <x v="46"/>
    <x v="46"/>
    <n v="6"/>
    <s v="EA"/>
    <n v="102"/>
    <n v="0"/>
    <n v="83"/>
    <n v="0"/>
    <m/>
    <x v="5"/>
    <s v="Supply for Order 600002862, Item 134 cannot be changed 90025334 item 10 already exists"/>
    <s v="Awaiting picking @AA02"/>
    <s v="SP12"/>
    <s v="Stock at Base"/>
    <n v="0"/>
    <s v="AA02"/>
    <s v="5300006667"/>
    <n v="1240"/>
    <m/>
    <n v="14"/>
    <m/>
    <n v="0"/>
    <m/>
    <m/>
    <m/>
    <n v="0"/>
    <n v="0"/>
    <s v="EA"/>
    <m/>
    <m/>
    <m/>
    <m/>
    <s v="90025334"/>
    <s v="07"/>
    <s v="Execution"/>
    <x v="0"/>
    <x v="51"/>
    <n v="0"/>
    <m/>
    <m/>
    <m/>
    <m/>
    <m/>
    <m/>
    <m/>
    <m/>
    <s v="WorkPackLink"/>
    <m/>
    <s v=" P07 - LNG2"/>
    <n v="0"/>
    <m/>
    <n v="0"/>
    <n v="0"/>
    <m/>
    <n v="0"/>
    <n v="6"/>
    <m/>
    <m/>
    <s v="Y"/>
    <s v="1001"/>
    <d v="2024-02-16T00:00:00"/>
    <s v="ODST-0090025334_0010"/>
    <n v="0"/>
    <n v="5"/>
    <n v="0"/>
    <n v="0"/>
    <m/>
    <d v="2024-11-20T00:00:00"/>
    <x v="0"/>
    <d v="2024-11-22T00:00:00"/>
    <m/>
    <m/>
    <d v="2024-11-27T00:00:00"/>
    <m/>
    <m/>
    <m/>
    <m/>
    <d v="2024-12-31T00:00:00"/>
    <n v="0"/>
    <m/>
    <d v="2024-11-22T00:00:00"/>
    <m/>
    <d v="2024-11-27T00:00:00"/>
    <m/>
    <m/>
    <n v="0"/>
    <n v="2"/>
    <n v="0"/>
    <s v="90025334"/>
    <n v="0"/>
    <n v="0"/>
    <m/>
    <s v="2"/>
    <n v="0"/>
    <n v="0"/>
    <s v="X"/>
    <s v="L"/>
    <m/>
    <n v="0"/>
    <m/>
    <m/>
    <n v="0"/>
    <n v="0"/>
    <m/>
    <d v="2024-11-22T00:00:00"/>
    <m/>
    <s v="AA53"/>
    <s v="KGP Karratha Gas Plant-NWS GAS"/>
    <s v="AA53"/>
    <s v="KGP Karratha Gas Plant-NWS GAS"/>
    <s v="5001"/>
    <s v="10060932"/>
    <s v="GASKET;SWCI,100MM,CL600,316L/GR/316"/>
    <d v="2024-10-31T00:00:00"/>
    <s v="W"/>
    <m/>
    <s v="0081"/>
    <s v="2C1101 Spade"/>
    <s v="INT"/>
    <s v="2C1101 Spade"/>
    <m/>
    <m/>
    <s v="90025334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34"/>
    <m/>
    <n v="0"/>
    <m/>
    <s v="24SDLN2C"/>
    <s v="MJ"/>
    <m/>
    <s v="AU1072"/>
    <n v="1000214854"/>
    <s v="S002"/>
    <s v="30"/>
    <s v="30"/>
    <s v="5300006667"/>
    <n v="1240"/>
    <m/>
    <m/>
    <n v="0"/>
    <n v="6"/>
    <s v="EA"/>
    <s v="2001"/>
    <s v="AA02"/>
    <d v="2024-11-22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41"/>
    <s v="600002862"/>
    <x v="0"/>
    <s v="AA53.LN2.B0252"/>
    <s v="GAS LIQUEFACTION TRAIN 2"/>
    <s v="AA01"/>
    <n v="30"/>
    <s v="Issue Detected, please check Message log(Orchestration / Derivation)(29.02.2024)"/>
    <x v="47"/>
    <x v="47"/>
    <n v="2"/>
    <s v="EA"/>
    <n v="5"/>
    <n v="8"/>
    <n v="0"/>
    <n v="2"/>
    <s v="EA"/>
    <x v="44"/>
    <s v="Supply for Order 600002862, Item 35 cannot be changed 180017143 item 150 already exists"/>
    <s v="Material Consumed"/>
    <s v="SP12"/>
    <s v="Stock at Base"/>
    <n v="0"/>
    <s v="AA02"/>
    <s v="5300006667"/>
    <n v="180"/>
    <m/>
    <n v="14"/>
    <m/>
    <n v="0"/>
    <m/>
    <m/>
    <m/>
    <n v="0"/>
    <n v="0"/>
    <s v="EA"/>
    <m/>
    <m/>
    <m/>
    <s v="180017143"/>
    <s v="9002109"/>
    <s v="07"/>
    <s v="Execution"/>
    <x v="0"/>
    <x v="52"/>
    <n v="0"/>
    <s v="EA"/>
    <s v="102000000003646"/>
    <s v="102000000003629"/>
    <s v="102000000003666"/>
    <s v="01-Road"/>
    <m/>
    <s v="3-In Transit"/>
    <s v="24SDLN2C - CAGED PALLET"/>
    <s v="WorkPackLink"/>
    <s v="P07WH-R2FL"/>
    <m/>
    <n v="0"/>
    <m/>
    <n v="0"/>
    <n v="0"/>
    <m/>
    <n v="2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2"/>
    <m/>
    <d v="2024-04-11T00:00:00"/>
    <s v="4900045283_2024_0029"/>
    <d v="2024-11-01T00:00:00"/>
    <m/>
    <s v="5000058191_2024_0015"/>
    <n v="0"/>
    <n v="2"/>
    <n v="0"/>
    <s v="90006343"/>
    <n v="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34"/>
    <s v="GASKET;SWCI,200MM,CL600,316L/GR/316"/>
    <d v="2024-02-29T00:00:00"/>
    <s v="W"/>
    <m/>
    <s v="0010"/>
    <s v="IC Mech Fitter"/>
    <s v="INT"/>
    <s v="IC Mech Fitter"/>
    <m/>
    <m/>
    <s v="9002109_01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35"/>
    <m/>
    <n v="0"/>
    <m/>
    <s v="24SDLN2C"/>
    <s v="MJ"/>
    <s v="1000001236"/>
    <s v="AU1072"/>
    <n v="1000214854"/>
    <s v="S002"/>
    <m/>
    <s v="30"/>
    <s v="5300006667"/>
    <n v="180"/>
    <m/>
    <m/>
    <n v="0"/>
    <n v="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42"/>
    <s v="600002862"/>
    <x v="0"/>
    <s v="AA53.LN2.B0252"/>
    <s v="GAS LIQUEFACTION TRAIN 2"/>
    <s v="AA01"/>
    <n v="30"/>
    <s v="Issue Detected, please check Message log(Orchestration / Derivation)(29.02.2024)"/>
    <x v="48"/>
    <x v="48"/>
    <n v="12"/>
    <s v="EA"/>
    <n v="6"/>
    <n v="0"/>
    <n v="0"/>
    <n v="12"/>
    <s v="EA"/>
    <x v="45"/>
    <s v="Supply for Order 600002862, Item 71 cannot be changed 180017143 item 290 already exists"/>
    <s v="Material Consumed"/>
    <s v="SP12"/>
    <s v="Stock at Base"/>
    <n v="0"/>
    <s v="AA02"/>
    <s v="5300006667"/>
    <n v="330"/>
    <m/>
    <n v="14"/>
    <m/>
    <n v="0"/>
    <m/>
    <m/>
    <m/>
    <n v="0"/>
    <n v="0"/>
    <s v="EA"/>
    <m/>
    <m/>
    <m/>
    <s v="180017143"/>
    <s v="9002109"/>
    <s v="07"/>
    <s v="Execution"/>
    <x v="0"/>
    <x v="53"/>
    <n v="0"/>
    <s v="EA"/>
    <s v="102000000003628"/>
    <m/>
    <s v="102000000003666"/>
    <s v="01-Road"/>
    <m/>
    <s v="3-In Transit"/>
    <s v="24SDLN2C - CAGED PALLET"/>
    <s v="WorkPackLink"/>
    <s v="P07WH-R2FL"/>
    <m/>
    <n v="0"/>
    <m/>
    <n v="0"/>
    <n v="0"/>
    <m/>
    <n v="12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12"/>
    <m/>
    <d v="2024-04-11T00:00:00"/>
    <s v="4900045283_2024_0057"/>
    <d v="2024-11-01T00:00:00"/>
    <m/>
    <s v="5000058191_2024_0029"/>
    <n v="0"/>
    <n v="2"/>
    <n v="0"/>
    <s v="90006343"/>
    <n v="1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39"/>
    <s v="GASKET;SWCI,450MM,CL600,316L/GR/316"/>
    <d v="2024-02-29T00:00:00"/>
    <s v="W"/>
    <m/>
    <s v="0010"/>
    <s v="IC Mech Fitter"/>
    <s v="INT"/>
    <s v="IC Mech Fitter"/>
    <m/>
    <m/>
    <s v="9002109_03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71"/>
    <m/>
    <n v="0"/>
    <m/>
    <s v="24SDLN2C"/>
    <s v="MJ"/>
    <s v="1000001236"/>
    <s v="AU1072"/>
    <n v="1000214854"/>
    <s v="S002"/>
    <s v="30"/>
    <s v="30"/>
    <s v="5300006667"/>
    <n v="330"/>
    <m/>
    <m/>
    <n v="0"/>
    <n v="1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43"/>
    <s v="600002862"/>
    <x v="0"/>
    <s v="AA53.LN2.B0252"/>
    <s v="GAS LIQUEFACTION TRAIN 2"/>
    <s v="AA01"/>
    <n v="30"/>
    <s v="Issue Detected, please check Message log(Orchestration / Derivation)(29.02.2024)"/>
    <x v="49"/>
    <x v="49"/>
    <n v="6"/>
    <s v="EA"/>
    <n v="29"/>
    <n v="0"/>
    <n v="9"/>
    <n v="6"/>
    <s v="EA"/>
    <x v="20"/>
    <s v="Supply for Order 600002862, Item 72 cannot be changed 180017143 item 300 already exists"/>
    <s v="Materials handed over to w/ Maintenance"/>
    <s v="SP12"/>
    <s v="Stock at Base"/>
    <n v="0"/>
    <s v="AA02"/>
    <s v="5300006667"/>
    <n v="340"/>
    <m/>
    <n v="14"/>
    <m/>
    <n v="0"/>
    <m/>
    <m/>
    <m/>
    <n v="0"/>
    <n v="0"/>
    <s v="EA"/>
    <m/>
    <m/>
    <m/>
    <s v="180017143"/>
    <s v="9002109"/>
    <s v="07"/>
    <s v="Execution"/>
    <x v="0"/>
    <x v="54"/>
    <n v="0"/>
    <s v="EA"/>
    <s v="102000000003627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6"/>
    <m/>
    <d v="2024-04-11T00:00:00"/>
    <s v="4900045283_2024_0059"/>
    <d v="2024-11-01T00:00:00"/>
    <m/>
    <s v="5000058191_2024_0030"/>
    <n v="0"/>
    <n v="2"/>
    <n v="0"/>
    <s v="90006343"/>
    <n v="6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41"/>
    <s v="GASKET;SWCI,600MM,CL600,316L/GR/316"/>
    <d v="2024-02-29T00:00:00"/>
    <s v="W"/>
    <m/>
    <s v="0010"/>
    <s v="IC Mech Fitter"/>
    <s v="INT"/>
    <s v="IC Mech Fitter"/>
    <m/>
    <m/>
    <s v="9002109_03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72"/>
    <m/>
    <n v="0"/>
    <m/>
    <s v="24SDLN2C"/>
    <s v="MJ"/>
    <s v="1000001236"/>
    <s v="AU1072"/>
    <n v="1000214854"/>
    <s v="S002"/>
    <s v="30"/>
    <s v="30"/>
    <s v="5300006667"/>
    <n v="340"/>
    <m/>
    <m/>
    <n v="0"/>
    <n v="6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44"/>
    <s v="600002862"/>
    <x v="0"/>
    <s v="AA53.LN2.B0252"/>
    <s v="GAS LIQUEFACTION TRAIN 2"/>
    <s v="AA01"/>
    <n v="30"/>
    <s v="Issue Detected, please check Message log(Orchestration / Derivation)(29.02.2024)"/>
    <x v="49"/>
    <x v="49"/>
    <n v="1"/>
    <s v="EA"/>
    <n v="29"/>
    <n v="0"/>
    <n v="9"/>
    <n v="1"/>
    <s v="EA"/>
    <x v="46"/>
    <s v="Supply for Order 600002862, Item 36 cannot be changed 180017143 item 160 already exists"/>
    <s v="Materials handed over to w/ Maintenance"/>
    <s v="SP12"/>
    <s v="Stock at Base"/>
    <n v="0"/>
    <s v="AA02"/>
    <s v="5300006667"/>
    <n v="190"/>
    <m/>
    <n v="14"/>
    <m/>
    <n v="0"/>
    <m/>
    <m/>
    <m/>
    <n v="0"/>
    <n v="0"/>
    <s v="EA"/>
    <m/>
    <m/>
    <m/>
    <s v="180017143"/>
    <s v="9002109"/>
    <s v="07"/>
    <s v="Execution"/>
    <x v="0"/>
    <x v="55"/>
    <n v="0"/>
    <s v="EA"/>
    <s v="102000000003626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1"/>
    <m/>
    <d v="2024-04-11T00:00:00"/>
    <s v="4900045283_2024_0031"/>
    <d v="2024-11-01T00:00:00"/>
    <m/>
    <s v="5000058191_2024_0016"/>
    <n v="0"/>
    <n v="2"/>
    <n v="0"/>
    <s v="90006343"/>
    <n v="1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0941"/>
    <s v="GASKET;SWCI,600MM,CL600,316L/GR/316"/>
    <d v="2024-02-29T00:00:00"/>
    <s v="W"/>
    <m/>
    <s v="0010"/>
    <s v="IC Mech Fitter"/>
    <s v="INT"/>
    <s v="IC Mech Fitter"/>
    <m/>
    <m/>
    <s v="9002109_01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36"/>
    <m/>
    <n v="0"/>
    <m/>
    <s v="24SDLN2C"/>
    <s v="MJ"/>
    <s v="1000001236"/>
    <s v="AU1072"/>
    <n v="1000214854"/>
    <s v="S002"/>
    <s v="30"/>
    <s v="30"/>
    <s v="5300006667"/>
    <n v="190"/>
    <m/>
    <m/>
    <n v="0"/>
    <n v="1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45"/>
    <s v="600002862"/>
    <x v="0"/>
    <s v="AA53.LN2.B0252"/>
    <s v="GAS LIQUEFACTION TRAIN 2"/>
    <s v="AA01"/>
    <n v="30"/>
    <s v="Issue Detected, please check Message log(Orchestration / Derivation)(29.02.2024)"/>
    <x v="50"/>
    <x v="50"/>
    <n v="2"/>
    <s v="EA"/>
    <n v="4"/>
    <n v="0"/>
    <n v="0"/>
    <n v="2"/>
    <s v="EA"/>
    <x v="47"/>
    <s v="Supply for Order 600002862, Item 37 cannot be changed 180017143 item 170 already exists"/>
    <s v="Material Consumed"/>
    <s v="SP12"/>
    <s v="Stock at Base"/>
    <n v="0"/>
    <s v="AA02"/>
    <s v="5300006667"/>
    <n v="200"/>
    <m/>
    <n v="14"/>
    <m/>
    <n v="0"/>
    <m/>
    <m/>
    <m/>
    <n v="0"/>
    <n v="0"/>
    <s v="EA"/>
    <m/>
    <m/>
    <m/>
    <s v="180017143"/>
    <s v="9002109"/>
    <s v="07"/>
    <s v="Execution"/>
    <x v="0"/>
    <x v="56"/>
    <n v="0"/>
    <s v="EA"/>
    <m/>
    <m/>
    <s v="102000000003630"/>
    <s v="01-Road"/>
    <m/>
    <s v="3-In Transit"/>
    <m/>
    <s v="WorkPackLink"/>
    <s v="KSF-KGP P07P08 LRG"/>
    <m/>
    <n v="0"/>
    <m/>
    <n v="0"/>
    <n v="0"/>
    <m/>
    <n v="2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2"/>
    <m/>
    <d v="2024-04-11T00:00:00"/>
    <s v="4900045283_2024_0033"/>
    <d v="2024-11-01T00:00:00"/>
    <m/>
    <s v="5000058191_2024_0017"/>
    <n v="0"/>
    <n v="2"/>
    <n v="0"/>
    <s v="90006343"/>
    <n v="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061003"/>
    <s v="GASKET;SWCI,1050MM,CL150,316L/GR/316"/>
    <d v="2024-02-29T00:00:00"/>
    <s v="W"/>
    <m/>
    <s v="0010"/>
    <s v="IC Mech Fitter"/>
    <s v="INT"/>
    <s v="IC Mech Fitter"/>
    <m/>
    <m/>
    <s v="9002109_020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37"/>
    <m/>
    <n v="0"/>
    <m/>
    <s v="24SDLN2C"/>
    <s v="MJ"/>
    <s v="1000001236"/>
    <s v="AU1072"/>
    <n v="1000214854"/>
    <s v="S002"/>
    <m/>
    <s v="30"/>
    <s v="5300006667"/>
    <n v="200"/>
    <m/>
    <m/>
    <n v="0"/>
    <n v="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5-03-17T00:00:00"/>
    <d v="2025-03-17T00:00:00"/>
    <d v="2024-10-20T00:00:00"/>
    <d v="2025-05-08T00:00:00"/>
    <s v="MECH"/>
    <x v="0"/>
    <x v="0"/>
    <x v="46"/>
    <s v="600002862"/>
    <x v="0"/>
    <s v="AA53.LN2.B0252"/>
    <s v="GAS LIQUEFACTION TRAIN 2"/>
    <m/>
    <n v="30"/>
    <s v="Issue Detected, please check Message log(Orchestration / Derivation)(03.10.2024)"/>
    <x v="51"/>
    <x v="51"/>
    <n v="2"/>
    <s v="CYL"/>
    <n v="0"/>
    <n v="0"/>
    <n v="2"/>
    <n v="2"/>
    <s v="CYL"/>
    <x v="48"/>
    <s v="Supply for Order 600002862, Item 128 cannot be changed 9016849 item 40 already exists"/>
    <s v="Material work-packed @AA53"/>
    <s v="SP14"/>
    <s v="Directs (Inventory)"/>
    <n v="2"/>
    <s v="AA02"/>
    <s v="5300006667"/>
    <n v="1190"/>
    <s v="CPT"/>
    <n v="14"/>
    <s v="1000020500"/>
    <n v="128"/>
    <s v="30000395"/>
    <s v="BOC LIMITED"/>
    <s v="4500031439"/>
    <n v="10"/>
    <n v="2"/>
    <s v="CYL"/>
    <d v="2024-10-18T00:00:00"/>
    <m/>
    <s v="180083823/180083823/"/>
    <s v="180083825"/>
    <s v="9016849"/>
    <s v="07"/>
    <s v="Execution"/>
    <x v="0"/>
    <x v="57"/>
    <n v="0"/>
    <s v="CYL"/>
    <m/>
    <m/>
    <s v="102000000021412"/>
    <s v="01-Road"/>
    <m/>
    <s v="3-In Transit"/>
    <m/>
    <s v="WorkPackLink"/>
    <s v="KSF-P07-SD-LRG"/>
    <s v="P07 - LNG2 COP"/>
    <n v="0"/>
    <m/>
    <n v="0"/>
    <n v="0"/>
    <m/>
    <n v="0"/>
    <n v="0"/>
    <m/>
    <m/>
    <s v="Y"/>
    <s v="1001"/>
    <d v="2024-02-16T00:00:00"/>
    <s v="GRST-5000249608_2024"/>
    <n v="0"/>
    <n v="5"/>
    <n v="0"/>
    <n v="0"/>
    <d v="2025-03-15T00:00:00"/>
    <d v="2025-03-20T00:00:00"/>
    <x v="0"/>
    <d v="2024-11-22T00:00:00"/>
    <m/>
    <m/>
    <d v="2025-03-22T00:00:00"/>
    <m/>
    <d v="2025-03-17T00:00:00"/>
    <s v="100000036129"/>
    <s v="1020"/>
    <d v="2024-12-31T00:00:00"/>
    <n v="2"/>
    <s v="5000249607_2024_0001"/>
    <d v="2024-10-19T00:00:00"/>
    <s v="4900155774_2024_0001"/>
    <d v="2024-10-19T00:00:00"/>
    <m/>
    <s v="5000249608_2024_0001"/>
    <n v="0"/>
    <n v="2"/>
    <n v="2"/>
    <s v="90022091"/>
    <n v="2"/>
    <n v="2"/>
    <s v="180083825"/>
    <s v="2"/>
    <n v="0"/>
    <n v="0"/>
    <s v="X"/>
    <s v="L"/>
    <s v="4900155774"/>
    <n v="2024"/>
    <s v="5000249607"/>
    <s v="5000249608"/>
    <n v="2024"/>
    <n v="2024"/>
    <s v="180083823"/>
    <d v="2025-03-17T00:00:00"/>
    <m/>
    <s v="AA53"/>
    <s v="KGP Karratha Gas Plant-NWS GAS"/>
    <s v="AA53"/>
    <s v="KGP Karratha Gas Plant-NWS GAS"/>
    <s v="5001"/>
    <s v="10062985"/>
    <s v="AIR,MEDICAL,DRY,COMPRESSED,SIZE G CYL"/>
    <d v="2024-10-03T00:00:00"/>
    <s v="W"/>
    <m/>
    <s v="0081"/>
    <s v="2C1101 Spade"/>
    <s v="INT"/>
    <s v="2C1101 Spade"/>
    <m/>
    <m/>
    <s v="9016849_004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53"/>
    <d v="2025-02-08T00:00:00"/>
    <n v="30"/>
    <m/>
    <d v="2025-03-17T00:00:00"/>
    <n v="128"/>
    <m/>
    <n v="31522"/>
    <m/>
    <s v="24SDLN2C"/>
    <s v="MJ"/>
    <s v="1000003773"/>
    <s v="AU1072"/>
    <n v="1000214854"/>
    <s v="S002"/>
    <s v="30"/>
    <s v="30"/>
    <s v="5300006667"/>
    <n v="1190"/>
    <m/>
    <m/>
    <n v="0"/>
    <n v="2"/>
    <s v="CYL"/>
    <s v="2001"/>
    <s v="AA02"/>
    <d v="2025-03-17T00:00:00"/>
    <m/>
    <m/>
    <d v="2024-10-24T00:00:00"/>
    <s v="AU00"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07T00:00:00"/>
    <d v="2024-10-02T00:00:00"/>
    <d v="2024-10-20T00:00:00"/>
    <d v="2025-05-08T00:00:00"/>
    <s v="MECH"/>
    <x v="0"/>
    <x v="0"/>
    <x v="30"/>
    <s v="600002862"/>
    <x v="0"/>
    <s v="AA53.LN2.B0252"/>
    <s v="GAS LIQUEFACTION TRAIN 2"/>
    <s v="AA01"/>
    <n v="30"/>
    <s v="Issue Detected, please check Message log(Orchestration / Derivation)(20.09.2024)"/>
    <x v="52"/>
    <x v="52"/>
    <n v="6"/>
    <s v="M"/>
    <n v="0"/>
    <n v="0"/>
    <n v="24"/>
    <n v="6"/>
    <s v="M"/>
    <x v="49"/>
    <s v="Supply for Order 600002862, Item 120 cannot be changed 180082339 item 10 already exists"/>
    <s v="Material work-packed @AA53"/>
    <s v="SP12"/>
    <s v="Stock at Base"/>
    <n v="0"/>
    <s v="AA02"/>
    <s v="5300006667"/>
    <n v="1120"/>
    <m/>
    <n v="14"/>
    <m/>
    <n v="0"/>
    <m/>
    <m/>
    <m/>
    <n v="0"/>
    <n v="0"/>
    <s v="M"/>
    <m/>
    <m/>
    <m/>
    <s v="180082339"/>
    <s v="9016521"/>
    <s v="07"/>
    <s v="Execution"/>
    <x v="0"/>
    <x v="58"/>
    <n v="0"/>
    <s v="M"/>
    <m/>
    <m/>
    <s v="101000000099762"/>
    <s v="01-Road"/>
    <m/>
    <s v="3-In Transit"/>
    <m/>
    <s v="WorkPackLink"/>
    <s v="KSF-P07-SD-LRG"/>
    <s v="P07 - LNG2 COP"/>
    <n v="0"/>
    <m/>
    <n v="0"/>
    <n v="0"/>
    <m/>
    <n v="0"/>
    <n v="0"/>
    <m/>
    <m/>
    <s v="Y"/>
    <s v="1001"/>
    <d v="2024-02-16T00:00:00"/>
    <s v="GRST-5000245932_2024"/>
    <n v="0"/>
    <n v="0"/>
    <n v="0"/>
    <n v="0"/>
    <m/>
    <d v="2024-10-05T00:00:00"/>
    <x v="0"/>
    <d v="2024-11-22T00:00:00"/>
    <m/>
    <m/>
    <d v="2024-10-07T00:00:00"/>
    <m/>
    <m/>
    <s v="100000035354"/>
    <s v="1020"/>
    <d v="2024-12-31T00:00:00"/>
    <n v="6"/>
    <m/>
    <d v="2024-10-16T00:00:00"/>
    <s v="4900153423_2024_0001"/>
    <d v="2024-10-07T00:00:00"/>
    <m/>
    <s v="5000245932_2024_0001"/>
    <n v="0"/>
    <n v="2"/>
    <n v="0"/>
    <s v="90020228"/>
    <n v="6"/>
    <n v="0"/>
    <s v="180082339"/>
    <s v="2"/>
    <n v="0"/>
    <n v="0"/>
    <s v="X"/>
    <s v="L"/>
    <s v="4900153423"/>
    <n v="2024"/>
    <m/>
    <s v="5000245932"/>
    <n v="2024"/>
    <n v="0"/>
    <m/>
    <d v="2024-10-02T00:00:00"/>
    <m/>
    <s v="AA53"/>
    <s v="KGP Karratha Gas Plant-NWS GAS"/>
    <s v="AA53"/>
    <s v="KGP Karratha Gas Plant-NWS GAS"/>
    <s v="5001"/>
    <s v="10202323"/>
    <s v="PIPE:SML,50mm,CS,A106 GR B,SCH40"/>
    <d v="2024-09-20T00:00:00"/>
    <s v="W"/>
    <m/>
    <s v="0081"/>
    <s v="2C1101 Spade"/>
    <s v="INT"/>
    <s v="2C1101 Spade"/>
    <m/>
    <m/>
    <s v="9016521_00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20"/>
    <m/>
    <n v="0"/>
    <m/>
    <s v="24SDLN2C"/>
    <s v="MJ"/>
    <s v="1000003724"/>
    <s v="AU1072"/>
    <n v="1000214854"/>
    <s v="S002"/>
    <s v="30"/>
    <s v="30"/>
    <s v="5300006667"/>
    <n v="1120"/>
    <m/>
    <m/>
    <n v="0"/>
    <n v="6"/>
    <s v="M"/>
    <s v="2001"/>
    <s v="AA02"/>
    <d v="2024-10-02T00:00:00"/>
    <m/>
    <m/>
    <d v="2024-10-19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47"/>
    <s v="600002862"/>
    <x v="0"/>
    <s v="AA53.LN2.B0252"/>
    <s v="GAS LIQUEFACTION TRAIN 2"/>
    <s v="AA01"/>
    <n v="30"/>
    <s v="Issue Detected, please check Message log(Orchestration / Derivation)(29.02.2024)"/>
    <x v="52"/>
    <x v="52"/>
    <n v="6"/>
    <s v="M"/>
    <n v="0"/>
    <n v="0"/>
    <n v="24"/>
    <n v="6"/>
    <s v="M"/>
    <x v="50"/>
    <s v="Supply for Order 600002862, Item 70 cannot be changed 180082338 item 10 already exists"/>
    <s v="Material work-packed @AA53"/>
    <s v="SP12"/>
    <s v="Stock at Base"/>
    <n v="0"/>
    <s v="AA02"/>
    <s v="5300006667"/>
    <n v="320"/>
    <m/>
    <n v="14"/>
    <m/>
    <n v="0"/>
    <m/>
    <m/>
    <m/>
    <n v="0"/>
    <n v="0"/>
    <s v="M"/>
    <m/>
    <m/>
    <m/>
    <s v="180082338"/>
    <s v="9016520"/>
    <s v="07"/>
    <s v="Execution"/>
    <x v="0"/>
    <x v="59"/>
    <n v="0"/>
    <s v="M"/>
    <m/>
    <m/>
    <s v="101000000056226"/>
    <s v="01-Road"/>
    <m/>
    <s v="1-Not Started"/>
    <m/>
    <s v="WorkPackLink"/>
    <s v="KSF-P07-SD-LRG"/>
    <m/>
    <n v="0"/>
    <m/>
    <n v="0"/>
    <n v="0"/>
    <m/>
    <n v="0"/>
    <n v="0"/>
    <m/>
    <m/>
    <s v="Y"/>
    <s v="1001"/>
    <d v="2024-02-16T00:00:00"/>
    <s v="GRST-5000245960_2024"/>
    <n v="0"/>
    <n v="17"/>
    <n v="0"/>
    <n v="0"/>
    <m/>
    <d v="2024-10-30T00:00:00"/>
    <x v="0"/>
    <d v="2024-10-21T00:00:00"/>
    <m/>
    <m/>
    <d v="2024-11-01T00:00:00"/>
    <m/>
    <m/>
    <s v="100000035353"/>
    <s v="1020"/>
    <d v="2024-12-31T00:00:00"/>
    <n v="6"/>
    <m/>
    <d v="2024-10-16T00:00:00"/>
    <s v="4900153435_2024_0001"/>
    <d v="2024-11-01T00:00:00"/>
    <m/>
    <s v="5000245960_2024_0001"/>
    <n v="0"/>
    <n v="2"/>
    <n v="0"/>
    <s v="90006343"/>
    <n v="6"/>
    <n v="0"/>
    <s v="180082338"/>
    <s v="2"/>
    <n v="0"/>
    <n v="0"/>
    <s v="X"/>
    <s v="L"/>
    <s v="4900153435"/>
    <n v="2024"/>
    <m/>
    <s v="5000245960"/>
    <n v="2024"/>
    <n v="0"/>
    <m/>
    <d v="2024-10-29T00:00:00"/>
    <m/>
    <s v="AA53"/>
    <s v="KGP Karratha Gas Plant-NWS GAS"/>
    <s v="AA53"/>
    <s v="KGP Karratha Gas Plant-NWS GAS"/>
    <s v="5001"/>
    <s v="10202323"/>
    <s v="PIPE:SML,50mm,CS,A106 GR B,SCH40"/>
    <d v="2024-02-29T00:00:00"/>
    <s v="W"/>
    <m/>
    <s v="0010"/>
    <s v="IC Mech Fitter"/>
    <s v="INT"/>
    <s v="IC Mech Fitter"/>
    <m/>
    <m/>
    <s v="9016520_03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70"/>
    <m/>
    <n v="0"/>
    <m/>
    <s v="24SDLN2C"/>
    <s v="MJ"/>
    <s v="1000003713"/>
    <s v="AU1072"/>
    <n v="1000214854"/>
    <s v="S002"/>
    <s v="30"/>
    <s v="30"/>
    <s v="5300006667"/>
    <n v="320"/>
    <m/>
    <m/>
    <n v="0"/>
    <n v="6"/>
    <s v="M"/>
    <s v="2001"/>
    <s v="AA02"/>
    <d v="2024-10-29T00:00:00"/>
    <m/>
    <m/>
    <d v="2024-10-19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1-22T00:00:00"/>
    <d v="2024-11-19T00:00:00"/>
    <d v="2024-10-20T00:00:00"/>
    <d v="2025-05-08T00:00:00"/>
    <s v="MECH"/>
    <x v="0"/>
    <x v="0"/>
    <x v="39"/>
    <s v="600002862"/>
    <x v="0"/>
    <s v="AA53.LN2.B0252"/>
    <s v="GAS LIQUEFACTION TRAIN 2"/>
    <s v="AA01"/>
    <n v="30"/>
    <s v="Voyage arrived: too late to meet planned Reqmt Date"/>
    <x v="53"/>
    <x v="53"/>
    <n v="10"/>
    <s v="EA"/>
    <n v="0"/>
    <n v="0"/>
    <n v="11"/>
    <n v="1"/>
    <s v="EA"/>
    <x v="5"/>
    <s v="Supply for Order 600002862, Item 139 cannot be changed 9019099 item 20 already exists"/>
    <s v="Materials handed over to w/ Maintenance"/>
    <s v="SP12"/>
    <s v="Stock at Base"/>
    <n v="0"/>
    <s v="AA02"/>
    <s v="5300006667"/>
    <n v="1290"/>
    <m/>
    <n v="14"/>
    <m/>
    <n v="0"/>
    <m/>
    <m/>
    <m/>
    <n v="0"/>
    <n v="0"/>
    <s v="EA"/>
    <m/>
    <m/>
    <m/>
    <s v="180096309"/>
    <s v="9019099"/>
    <s v="07"/>
    <s v="Execution"/>
    <x v="0"/>
    <x v="60"/>
    <n v="0"/>
    <s v="EA"/>
    <m/>
    <m/>
    <s v="101000000113529"/>
    <s v="06-Air Passenger"/>
    <m/>
    <s v="5-Completed"/>
    <m/>
    <s v="WorkPackLink"/>
    <s v="KSF-POP-JOB-BENCH"/>
    <s v="P07 - LNG2 COP"/>
    <n v="0"/>
    <m/>
    <n v="0"/>
    <n v="0"/>
    <m/>
    <n v="0"/>
    <n v="0"/>
    <d v="2024-11-21T00:00:00"/>
    <d v="2024-11-21T00:00:00"/>
    <s v="Y"/>
    <s v="1001"/>
    <d v="2024-02-16T00:00:00"/>
    <s v="GRST-5000288419_2024"/>
    <n v="0"/>
    <n v="2"/>
    <n v="0"/>
    <n v="0"/>
    <m/>
    <d v="2024-11-20T00:00:00"/>
    <x v="0"/>
    <d v="2024-11-22T00:00:00"/>
    <m/>
    <m/>
    <d v="2024-11-24T00:00:00"/>
    <m/>
    <m/>
    <s v="100000042344"/>
    <s v="1020"/>
    <d v="2024-12-31T00:00:00"/>
    <n v="10"/>
    <m/>
    <d v="2024-11-21T00:00:00"/>
    <s v="4900176570_2024_0001"/>
    <d v="2024-11-24T00:00:00"/>
    <m/>
    <s v="5000288419_2024_0001"/>
    <n v="0"/>
    <n v="2"/>
    <n v="0"/>
    <s v="90024832"/>
    <n v="10"/>
    <n v="0"/>
    <s v="180096308/180096309"/>
    <s v="1"/>
    <n v="0"/>
    <n v="0"/>
    <s v="X"/>
    <s v="L"/>
    <s v="4900176570"/>
    <n v="2024"/>
    <m/>
    <s v="5000288419"/>
    <n v="2024"/>
    <n v="0"/>
    <m/>
    <d v="2024-11-19T00:00:00"/>
    <m/>
    <s v="AA53"/>
    <s v="KGP Karratha Gas Plant-NWS GAS"/>
    <s v="AA53"/>
    <s v="KGP Karratha Gas Plant-NWS GAS"/>
    <s v="5001"/>
    <s v="10202329"/>
    <s v="FLANGE,BLIND;100MM,CL150,RF,CS,A105N"/>
    <d v="2024-11-19T00:00:00"/>
    <s v="W"/>
    <m/>
    <s v="0081"/>
    <s v="2C1101 Spade"/>
    <s v="INT"/>
    <s v="2C1101 Spade"/>
    <m/>
    <m/>
    <s v="9019099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39"/>
    <m/>
    <n v="0"/>
    <m/>
    <s v="24SDLN2C"/>
    <s v="MJ"/>
    <s v="1000004175"/>
    <s v="AU1072"/>
    <n v="1000214854"/>
    <s v="S002"/>
    <s v="30"/>
    <s v="30"/>
    <s v="5300006667"/>
    <n v="1290"/>
    <m/>
    <m/>
    <n v="0"/>
    <n v="10"/>
    <s v="EA"/>
    <s v="2001"/>
    <s v="AA02"/>
    <d v="2024-11-19T00:00:00"/>
    <m/>
    <m/>
    <d v="2024-11-2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1-22T00:00:00"/>
    <d v="2024-11-19T00:00:00"/>
    <d v="2024-10-20T00:00:00"/>
    <d v="2025-05-08T00:00:00"/>
    <s v="MECH"/>
    <x v="0"/>
    <x v="0"/>
    <x v="39"/>
    <s v="600002862"/>
    <x v="0"/>
    <s v="AA53.LN2.B0252"/>
    <s v="GAS LIQUEFACTION TRAIN 2"/>
    <s v="AA01"/>
    <n v="30"/>
    <s v="Voyage arrived: too late to meet planned Reqmt Date"/>
    <x v="53"/>
    <x v="53"/>
    <n v="10"/>
    <s v="EA"/>
    <n v="0"/>
    <n v="0"/>
    <n v="11"/>
    <n v="2"/>
    <s v="EA"/>
    <x v="5"/>
    <s v="Supply for Order 600002862, Item 139 cannot be changed 9019099 item 20 already exists"/>
    <s v="Materials handed over to w/ Maintenance"/>
    <s v="SP12"/>
    <s v="Stock at Base"/>
    <n v="0"/>
    <s v="AA02"/>
    <s v="5300006667"/>
    <n v="1290"/>
    <m/>
    <n v="14"/>
    <m/>
    <n v="0"/>
    <m/>
    <m/>
    <m/>
    <n v="0"/>
    <n v="0"/>
    <s v="EA"/>
    <m/>
    <m/>
    <m/>
    <s v="180096309"/>
    <s v="9019099"/>
    <s v="07"/>
    <s v="Execution"/>
    <x v="0"/>
    <x v="60"/>
    <n v="0"/>
    <s v="EA"/>
    <m/>
    <m/>
    <s v="101000000113788"/>
    <s v="06-Air Passenger"/>
    <m/>
    <s v="5-Completed"/>
    <m/>
    <s v="WorkPackLink"/>
    <s v="KSF-POP-JOB-BENCH"/>
    <s v="P07 - LNG2 COP"/>
    <n v="0"/>
    <m/>
    <n v="0"/>
    <n v="0"/>
    <m/>
    <n v="0"/>
    <n v="0"/>
    <d v="2024-11-21T00:00:00"/>
    <d v="2024-11-21T00:00:00"/>
    <s v="Y"/>
    <s v="1001"/>
    <d v="2024-02-16T00:00:00"/>
    <s v="GRST-5000288419_2024"/>
    <n v="0"/>
    <n v="2"/>
    <n v="0"/>
    <n v="0"/>
    <m/>
    <d v="2024-11-20T00:00:00"/>
    <x v="0"/>
    <d v="2024-11-22T00:00:00"/>
    <m/>
    <m/>
    <d v="2024-11-24T00:00:00"/>
    <m/>
    <m/>
    <s v="100000042344"/>
    <s v="1020"/>
    <d v="2024-12-31T00:00:00"/>
    <n v="10"/>
    <m/>
    <d v="2024-11-21T00:00:00"/>
    <s v="4900176570_2024_0001"/>
    <d v="2024-11-24T00:00:00"/>
    <m/>
    <s v="5000288419_2024_0001"/>
    <n v="0"/>
    <n v="2"/>
    <n v="0"/>
    <s v="90024832"/>
    <n v="10"/>
    <n v="0"/>
    <s v="180096308/180096309"/>
    <s v="1"/>
    <n v="0"/>
    <n v="0"/>
    <s v="X"/>
    <s v="L"/>
    <s v="4900176570"/>
    <n v="2024"/>
    <m/>
    <s v="5000288419"/>
    <n v="2024"/>
    <n v="0"/>
    <m/>
    <d v="2024-11-19T00:00:00"/>
    <m/>
    <s v="AA53"/>
    <s v="KGP Karratha Gas Plant-NWS GAS"/>
    <s v="AA53"/>
    <s v="KGP Karratha Gas Plant-NWS GAS"/>
    <s v="5001"/>
    <s v="10202329"/>
    <s v="FLANGE,BLIND;100MM,CL150,RF,CS,A105N"/>
    <d v="2024-11-19T00:00:00"/>
    <s v="W"/>
    <m/>
    <s v="0081"/>
    <s v="2C1101 Spade"/>
    <s v="INT"/>
    <s v="2C1101 Spade"/>
    <m/>
    <m/>
    <s v="9019099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39"/>
    <m/>
    <n v="0"/>
    <m/>
    <s v="24SDLN2C"/>
    <s v="MJ"/>
    <s v="1000004175"/>
    <s v="AU1072"/>
    <n v="1000214854"/>
    <s v="S002"/>
    <s v="30"/>
    <s v="30"/>
    <s v="5300006667"/>
    <n v="1290"/>
    <m/>
    <m/>
    <n v="0"/>
    <n v="10"/>
    <s v="EA"/>
    <s v="2001"/>
    <s v="AA02"/>
    <d v="2024-11-19T00:00:00"/>
    <m/>
    <m/>
    <d v="2024-11-2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1-22T00:00:00"/>
    <d v="2024-11-19T00:00:00"/>
    <d v="2024-10-20T00:00:00"/>
    <d v="2025-05-08T00:00:00"/>
    <s v="MECH"/>
    <x v="0"/>
    <x v="0"/>
    <x v="39"/>
    <s v="600002862"/>
    <x v="0"/>
    <s v="AA53.LN2.B0252"/>
    <s v="GAS LIQUEFACTION TRAIN 2"/>
    <s v="AA01"/>
    <n v="30"/>
    <s v="Voyage arrived: too late to meet planned Reqmt Date"/>
    <x v="53"/>
    <x v="53"/>
    <n v="10"/>
    <s v="EA"/>
    <n v="0"/>
    <n v="0"/>
    <n v="11"/>
    <n v="2"/>
    <s v="EA"/>
    <x v="5"/>
    <s v="Supply for Order 600002862, Item 139 cannot be changed 9019099 item 20 already exists"/>
    <s v="Materials handed over to w/ Maintenance"/>
    <s v="SP12"/>
    <s v="Stock at Base"/>
    <n v="0"/>
    <s v="AA02"/>
    <s v="5300006667"/>
    <n v="1290"/>
    <m/>
    <n v="14"/>
    <m/>
    <n v="0"/>
    <m/>
    <m/>
    <m/>
    <n v="0"/>
    <n v="0"/>
    <s v="EA"/>
    <m/>
    <m/>
    <m/>
    <s v="180096309"/>
    <s v="9019099"/>
    <s v="07"/>
    <s v="Execution"/>
    <x v="0"/>
    <x v="60"/>
    <n v="0"/>
    <s v="EA"/>
    <m/>
    <m/>
    <s v="101000000113971"/>
    <s v="06-Air Passenger"/>
    <m/>
    <s v="5-Completed"/>
    <m/>
    <s v="WorkPackLink"/>
    <s v="KSF-POP-JOB-BENCH"/>
    <s v="P07 - LNG2 COP"/>
    <n v="0"/>
    <m/>
    <n v="0"/>
    <n v="0"/>
    <m/>
    <n v="0"/>
    <n v="0"/>
    <d v="2024-11-21T00:00:00"/>
    <d v="2024-11-21T00:00:00"/>
    <s v="Y"/>
    <s v="1001"/>
    <d v="2024-02-16T00:00:00"/>
    <s v="GRST-5000288419_2024"/>
    <n v="0"/>
    <n v="2"/>
    <n v="0"/>
    <n v="0"/>
    <m/>
    <d v="2024-11-20T00:00:00"/>
    <x v="0"/>
    <d v="2024-11-22T00:00:00"/>
    <m/>
    <m/>
    <d v="2024-11-24T00:00:00"/>
    <m/>
    <m/>
    <s v="100000042344"/>
    <s v="1020"/>
    <d v="2024-12-31T00:00:00"/>
    <n v="10"/>
    <m/>
    <d v="2024-11-21T00:00:00"/>
    <s v="4900176570_2024_0001"/>
    <d v="2024-11-24T00:00:00"/>
    <m/>
    <s v="5000288419_2024_0001"/>
    <n v="0"/>
    <n v="2"/>
    <n v="0"/>
    <s v="90024832"/>
    <n v="10"/>
    <n v="0"/>
    <s v="180096308/180096309"/>
    <s v="1"/>
    <n v="0"/>
    <n v="0"/>
    <s v="X"/>
    <s v="L"/>
    <s v="4900176570"/>
    <n v="2024"/>
    <m/>
    <s v="5000288419"/>
    <n v="2024"/>
    <n v="0"/>
    <m/>
    <d v="2024-11-19T00:00:00"/>
    <m/>
    <s v="AA53"/>
    <s v="KGP Karratha Gas Plant-NWS GAS"/>
    <s v="AA53"/>
    <s v="KGP Karratha Gas Plant-NWS GAS"/>
    <s v="5001"/>
    <s v="10202329"/>
    <s v="FLANGE,BLIND;100MM,CL150,RF,CS,A105N"/>
    <d v="2024-11-19T00:00:00"/>
    <s v="W"/>
    <m/>
    <s v="0081"/>
    <s v="2C1101 Spade"/>
    <s v="INT"/>
    <s v="2C1101 Spade"/>
    <m/>
    <m/>
    <s v="9019099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39"/>
    <m/>
    <n v="0"/>
    <m/>
    <s v="24SDLN2C"/>
    <s v="MJ"/>
    <s v="1000004175"/>
    <s v="AU1072"/>
    <n v="1000214854"/>
    <s v="S002"/>
    <s v="30"/>
    <s v="30"/>
    <s v="5300006667"/>
    <n v="1290"/>
    <m/>
    <m/>
    <n v="0"/>
    <n v="10"/>
    <s v="EA"/>
    <s v="2001"/>
    <s v="AA02"/>
    <d v="2024-11-19T00:00:00"/>
    <m/>
    <m/>
    <d v="2024-11-2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1-22T00:00:00"/>
    <d v="2024-11-19T00:00:00"/>
    <d v="2024-10-20T00:00:00"/>
    <d v="2025-05-08T00:00:00"/>
    <s v="MECH"/>
    <x v="0"/>
    <x v="0"/>
    <x v="39"/>
    <s v="600002862"/>
    <x v="0"/>
    <s v="AA53.LN2.B0252"/>
    <s v="GAS LIQUEFACTION TRAIN 2"/>
    <s v="AA01"/>
    <n v="30"/>
    <s v="Voyage arrived: too late to meet planned Reqmt Date"/>
    <x v="53"/>
    <x v="53"/>
    <n v="10"/>
    <s v="EA"/>
    <n v="0"/>
    <n v="0"/>
    <n v="11"/>
    <n v="2"/>
    <s v="EA"/>
    <x v="5"/>
    <s v="Supply for Order 600002862, Item 139 cannot be changed 9019099 item 20 already exists"/>
    <s v="Materials handed over to w/ Maintenance"/>
    <s v="SP12"/>
    <s v="Stock at Base"/>
    <n v="0"/>
    <s v="AA02"/>
    <s v="5300006667"/>
    <n v="1290"/>
    <m/>
    <n v="14"/>
    <m/>
    <n v="0"/>
    <m/>
    <m/>
    <m/>
    <n v="0"/>
    <n v="0"/>
    <s v="EA"/>
    <m/>
    <m/>
    <m/>
    <s v="180096309"/>
    <s v="9019099"/>
    <s v="07"/>
    <s v="Execution"/>
    <x v="0"/>
    <x v="60"/>
    <n v="0"/>
    <s v="EA"/>
    <m/>
    <m/>
    <s v="101000000114000"/>
    <s v="06-Air Passenger"/>
    <m/>
    <s v="5-Completed"/>
    <m/>
    <s v="WorkPackLink"/>
    <s v="KSF-POP-JOB-BENCH"/>
    <s v="P07 - LNG2 COP"/>
    <n v="0"/>
    <m/>
    <n v="0"/>
    <n v="0"/>
    <m/>
    <n v="0"/>
    <n v="0"/>
    <d v="2024-11-21T00:00:00"/>
    <d v="2024-11-21T00:00:00"/>
    <s v="Y"/>
    <s v="1001"/>
    <d v="2024-02-16T00:00:00"/>
    <s v="GRST-5000288419_2024"/>
    <n v="0"/>
    <n v="2"/>
    <n v="0"/>
    <n v="0"/>
    <m/>
    <d v="2024-11-20T00:00:00"/>
    <x v="0"/>
    <d v="2024-11-22T00:00:00"/>
    <m/>
    <m/>
    <d v="2024-11-24T00:00:00"/>
    <m/>
    <m/>
    <s v="100000042344"/>
    <s v="1020"/>
    <d v="2024-12-31T00:00:00"/>
    <n v="10"/>
    <m/>
    <d v="2024-11-21T00:00:00"/>
    <s v="4900176570_2024_0001"/>
    <d v="2024-11-24T00:00:00"/>
    <m/>
    <s v="5000288419_2024_0001"/>
    <n v="0"/>
    <n v="2"/>
    <n v="0"/>
    <s v="90024832"/>
    <n v="10"/>
    <n v="0"/>
    <s v="180096308/180096309"/>
    <s v="1"/>
    <n v="0"/>
    <n v="0"/>
    <s v="X"/>
    <s v="L"/>
    <s v="4900176570"/>
    <n v="2024"/>
    <m/>
    <s v="5000288419"/>
    <n v="2024"/>
    <n v="0"/>
    <m/>
    <d v="2024-11-19T00:00:00"/>
    <m/>
    <s v="AA53"/>
    <s v="KGP Karratha Gas Plant-NWS GAS"/>
    <s v="AA53"/>
    <s v="KGP Karratha Gas Plant-NWS GAS"/>
    <s v="5001"/>
    <s v="10202329"/>
    <s v="FLANGE,BLIND;100MM,CL150,RF,CS,A105N"/>
    <d v="2024-11-19T00:00:00"/>
    <s v="W"/>
    <m/>
    <s v="0081"/>
    <s v="2C1101 Spade"/>
    <s v="INT"/>
    <s v="2C1101 Spade"/>
    <m/>
    <m/>
    <s v="9019099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39"/>
    <m/>
    <n v="0"/>
    <m/>
    <s v="24SDLN2C"/>
    <s v="MJ"/>
    <s v="1000004175"/>
    <s v="AU1072"/>
    <n v="1000214854"/>
    <s v="S002"/>
    <s v="30"/>
    <s v="30"/>
    <s v="5300006667"/>
    <n v="1290"/>
    <m/>
    <m/>
    <n v="0"/>
    <n v="10"/>
    <s v="EA"/>
    <s v="2001"/>
    <s v="AA02"/>
    <d v="2024-11-19T00:00:00"/>
    <m/>
    <m/>
    <d v="2024-11-2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1-22T00:00:00"/>
    <d v="2024-11-19T00:00:00"/>
    <d v="2024-10-20T00:00:00"/>
    <d v="2025-05-08T00:00:00"/>
    <s v="MECH"/>
    <x v="0"/>
    <x v="0"/>
    <x v="39"/>
    <s v="600002862"/>
    <x v="0"/>
    <s v="AA53.LN2.B0252"/>
    <s v="GAS LIQUEFACTION TRAIN 2"/>
    <s v="AA01"/>
    <n v="30"/>
    <s v="Voyage arrived: too late to meet planned Reqmt Date"/>
    <x v="53"/>
    <x v="53"/>
    <n v="10"/>
    <s v="EA"/>
    <n v="0"/>
    <n v="0"/>
    <n v="11"/>
    <n v="1"/>
    <s v="EA"/>
    <x v="5"/>
    <s v="Supply for Order 600002862, Item 139 cannot be changed 9019099 item 20 already exists"/>
    <s v="Materials handed over to w/ Maintenance"/>
    <s v="SP12"/>
    <s v="Stock at Base"/>
    <n v="0"/>
    <s v="AA02"/>
    <s v="5300006667"/>
    <n v="1290"/>
    <m/>
    <n v="14"/>
    <m/>
    <n v="0"/>
    <m/>
    <m/>
    <m/>
    <n v="0"/>
    <n v="0"/>
    <s v="EA"/>
    <m/>
    <m/>
    <m/>
    <s v="180096309"/>
    <s v="9019099"/>
    <s v="07"/>
    <s v="Execution"/>
    <x v="0"/>
    <x v="60"/>
    <n v="0"/>
    <s v="EA"/>
    <m/>
    <m/>
    <s v="101000000113698"/>
    <s v="06-Air Passenger"/>
    <m/>
    <s v="5-Completed"/>
    <m/>
    <s v="WorkPackLink"/>
    <s v="KSF-POP-JOB-BENCH"/>
    <s v="P07 - LNG2 COP"/>
    <n v="0"/>
    <m/>
    <n v="0"/>
    <n v="0"/>
    <m/>
    <n v="0"/>
    <n v="0"/>
    <d v="2024-11-21T00:00:00"/>
    <d v="2024-11-21T00:00:00"/>
    <s v="Y"/>
    <s v="1001"/>
    <d v="2024-02-16T00:00:00"/>
    <s v="GRST-5000288419_2024"/>
    <n v="0"/>
    <n v="2"/>
    <n v="0"/>
    <n v="0"/>
    <m/>
    <d v="2024-11-20T00:00:00"/>
    <x v="0"/>
    <d v="2024-11-22T00:00:00"/>
    <m/>
    <m/>
    <d v="2024-11-24T00:00:00"/>
    <m/>
    <m/>
    <s v="100000042344"/>
    <s v="1020"/>
    <d v="2024-12-31T00:00:00"/>
    <n v="10"/>
    <m/>
    <d v="2024-11-21T00:00:00"/>
    <s v="4900176570_2024_0001"/>
    <d v="2024-11-24T00:00:00"/>
    <m/>
    <s v="5000288419_2024_0001"/>
    <n v="0"/>
    <n v="2"/>
    <n v="0"/>
    <s v="90024832"/>
    <n v="10"/>
    <n v="0"/>
    <s v="180096308/180096309"/>
    <s v="1"/>
    <n v="0"/>
    <n v="0"/>
    <s v="X"/>
    <s v="L"/>
    <s v="4900176570"/>
    <n v="2024"/>
    <m/>
    <s v="5000288419"/>
    <n v="2024"/>
    <n v="0"/>
    <m/>
    <d v="2024-11-19T00:00:00"/>
    <m/>
    <s v="AA53"/>
    <s v="KGP Karratha Gas Plant-NWS GAS"/>
    <s v="AA53"/>
    <s v="KGP Karratha Gas Plant-NWS GAS"/>
    <s v="5001"/>
    <s v="10202329"/>
    <s v="FLANGE,BLIND;100MM,CL150,RF,CS,A105N"/>
    <d v="2024-11-19T00:00:00"/>
    <s v="W"/>
    <m/>
    <s v="0081"/>
    <s v="2C1101 Spade"/>
    <s v="INT"/>
    <s v="2C1101 Spade"/>
    <m/>
    <m/>
    <s v="9019099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39"/>
    <m/>
    <n v="0"/>
    <m/>
    <s v="24SDLN2C"/>
    <s v="MJ"/>
    <s v="1000004175"/>
    <s v="AU1072"/>
    <n v="1000214854"/>
    <s v="S002"/>
    <s v="30"/>
    <s v="30"/>
    <s v="5300006667"/>
    <n v="1290"/>
    <m/>
    <m/>
    <n v="0"/>
    <n v="10"/>
    <s v="EA"/>
    <s v="2001"/>
    <s v="AA02"/>
    <d v="2024-11-19T00:00:00"/>
    <m/>
    <m/>
    <d v="2024-11-2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1-22T00:00:00"/>
    <d v="2024-11-19T00:00:00"/>
    <d v="2024-10-20T00:00:00"/>
    <d v="2025-05-08T00:00:00"/>
    <s v="MECH"/>
    <x v="0"/>
    <x v="0"/>
    <x v="39"/>
    <s v="600002862"/>
    <x v="0"/>
    <s v="AA53.LN2.B0252"/>
    <s v="GAS LIQUEFACTION TRAIN 2"/>
    <s v="AA01"/>
    <n v="30"/>
    <s v="Voyage arrived: too late to meet planned Reqmt Date"/>
    <x v="53"/>
    <x v="53"/>
    <n v="10"/>
    <s v="EA"/>
    <n v="0"/>
    <n v="0"/>
    <n v="11"/>
    <n v="2"/>
    <s v="EA"/>
    <x v="5"/>
    <s v="Supply for Order 600002862, Item 139 cannot be changed 9019099 item 20 already exists"/>
    <s v="Materials handed over to w/ Maintenance"/>
    <s v="SP12"/>
    <s v="Stock at Base"/>
    <n v="0"/>
    <s v="AA02"/>
    <s v="5300006667"/>
    <n v="1290"/>
    <m/>
    <n v="14"/>
    <m/>
    <n v="0"/>
    <m/>
    <m/>
    <m/>
    <n v="0"/>
    <n v="0"/>
    <s v="EA"/>
    <m/>
    <m/>
    <m/>
    <s v="180096309"/>
    <s v="9019099"/>
    <s v="07"/>
    <s v="Execution"/>
    <x v="0"/>
    <x v="60"/>
    <n v="0"/>
    <s v="EA"/>
    <m/>
    <m/>
    <s v="101000000114001"/>
    <s v="06-Air Passenger"/>
    <m/>
    <s v="5-Completed"/>
    <m/>
    <s v="WorkPackLink"/>
    <s v="KSF-POP-JOB-BENCH"/>
    <s v="P07 - LNG2 COP"/>
    <n v="0"/>
    <m/>
    <n v="0"/>
    <n v="0"/>
    <m/>
    <n v="0"/>
    <n v="0"/>
    <d v="2024-11-21T00:00:00"/>
    <d v="2024-11-21T00:00:00"/>
    <s v="Y"/>
    <s v="1001"/>
    <d v="2024-02-16T00:00:00"/>
    <s v="GRST-5000288419_2024"/>
    <n v="0"/>
    <n v="2"/>
    <n v="0"/>
    <n v="0"/>
    <m/>
    <d v="2024-11-20T00:00:00"/>
    <x v="0"/>
    <d v="2024-11-22T00:00:00"/>
    <m/>
    <m/>
    <d v="2024-11-24T00:00:00"/>
    <m/>
    <m/>
    <s v="100000042344"/>
    <s v="1020"/>
    <d v="2024-12-31T00:00:00"/>
    <n v="10"/>
    <m/>
    <d v="2024-11-21T00:00:00"/>
    <s v="4900176570_2024_0001"/>
    <d v="2024-11-24T00:00:00"/>
    <m/>
    <s v="5000288419_2024_0001"/>
    <n v="0"/>
    <n v="2"/>
    <n v="0"/>
    <s v="90024832"/>
    <n v="10"/>
    <n v="0"/>
    <s v="180096308/180096309"/>
    <s v="1"/>
    <n v="0"/>
    <n v="0"/>
    <s v="X"/>
    <s v="L"/>
    <s v="4900176570"/>
    <n v="2024"/>
    <m/>
    <s v="5000288419"/>
    <n v="2024"/>
    <n v="0"/>
    <m/>
    <d v="2024-11-19T00:00:00"/>
    <m/>
    <s v="AA53"/>
    <s v="KGP Karratha Gas Plant-NWS GAS"/>
    <s v="AA53"/>
    <s v="KGP Karratha Gas Plant-NWS GAS"/>
    <s v="5001"/>
    <s v="10202329"/>
    <s v="FLANGE,BLIND;100MM,CL150,RF,CS,A105N"/>
    <d v="2024-11-19T00:00:00"/>
    <s v="W"/>
    <m/>
    <s v="0081"/>
    <s v="2C1101 Spade"/>
    <s v="INT"/>
    <s v="2C1101 Spade"/>
    <m/>
    <m/>
    <s v="9019099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39"/>
    <m/>
    <n v="0"/>
    <m/>
    <s v="24SDLN2C"/>
    <s v="MJ"/>
    <s v="1000004175"/>
    <s v="AU1072"/>
    <n v="1000214854"/>
    <s v="S002"/>
    <s v="30"/>
    <s v="30"/>
    <s v="5300006667"/>
    <n v="1290"/>
    <m/>
    <m/>
    <n v="0"/>
    <n v="10"/>
    <s v="EA"/>
    <s v="2001"/>
    <s v="AA02"/>
    <d v="2024-11-19T00:00:00"/>
    <m/>
    <m/>
    <d v="2024-11-2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10T00:00:00"/>
    <d v="2024-10-20T00:00:00"/>
    <d v="2025-05-08T00:00:00"/>
    <s v="MECH"/>
    <x v="0"/>
    <x v="0"/>
    <x v="22"/>
    <s v="600002862"/>
    <x v="0"/>
    <s v="AA53.LN2.B0252"/>
    <s v="GAS LIQUEFACTION TRAIN 2"/>
    <s v="AA01"/>
    <n v="30"/>
    <s v="Issue Detected, please check Message log(Orchestration / Derivation)(31.08.2024)"/>
    <x v="54"/>
    <x v="54"/>
    <n v="1"/>
    <s v="EA"/>
    <n v="0"/>
    <n v="0"/>
    <n v="1"/>
    <n v="1"/>
    <s v="EA"/>
    <x v="51"/>
    <s v="Supply for Order 600002862, Item 111 cannot be changed 180078491 item 30 already exists"/>
    <s v="Material work-packed @AA53"/>
    <s v="SP12"/>
    <s v="Stock at Base"/>
    <n v="0"/>
    <s v="AA02"/>
    <s v="5300006667"/>
    <n v="1030"/>
    <m/>
    <n v="14"/>
    <m/>
    <n v="0"/>
    <m/>
    <m/>
    <m/>
    <n v="0"/>
    <n v="0"/>
    <s v="EA"/>
    <m/>
    <m/>
    <m/>
    <s v="180078491"/>
    <s v="9015168"/>
    <s v="07"/>
    <s v="Execution"/>
    <x v="0"/>
    <x v="61"/>
    <n v="0"/>
    <s v="EA"/>
    <s v="101000000096802"/>
    <m/>
    <s v="107000000000418"/>
    <m/>
    <m/>
    <m/>
    <s v="P07YRDBY11"/>
    <s v="WorkPackLink"/>
    <s v="P07YRDBY11"/>
    <s v="P07 - LNG2 COP"/>
    <n v="0"/>
    <m/>
    <n v="0"/>
    <n v="0"/>
    <m/>
    <n v="0"/>
    <n v="0"/>
    <m/>
    <m/>
    <s v="Y"/>
    <s v="1001"/>
    <d v="2024-02-16T00:00:00"/>
    <s v="GRST-5000234665_2024"/>
    <n v="0"/>
    <n v="0"/>
    <n v="0"/>
    <n v="0"/>
    <m/>
    <d v="2024-10-13T00:00:00"/>
    <x v="0"/>
    <d v="2024-11-22T00:00:00"/>
    <m/>
    <m/>
    <d v="2024-10-15T00:00:00"/>
    <m/>
    <m/>
    <s v="100000033635"/>
    <s v="1020"/>
    <d v="2024-12-31T00:00:00"/>
    <n v="1"/>
    <m/>
    <d v="2024-10-07T00:00:00"/>
    <s v="4900147491_2024_0005"/>
    <d v="2024-10-15T00:00:00"/>
    <m/>
    <s v="5000234665_2024_0001"/>
    <n v="0"/>
    <n v="2"/>
    <n v="0"/>
    <s v="90020227"/>
    <n v="1"/>
    <n v="0"/>
    <s v="180078491"/>
    <s v="2"/>
    <n v="0"/>
    <n v="0"/>
    <s v="X"/>
    <s v="L"/>
    <s v="4900147491"/>
    <n v="2024"/>
    <m/>
    <s v="5000234665"/>
    <n v="2024"/>
    <n v="0"/>
    <m/>
    <d v="2024-10-10T00:00:00"/>
    <m/>
    <s v="AA53"/>
    <s v="KGP Karratha Gas Plant-NWS GAS"/>
    <s v="AA53"/>
    <s v="KGP Karratha Gas Plant-NWS GAS"/>
    <s v="5001"/>
    <s v="10202334"/>
    <s v="FLANGE,BLIND;350MM,CL150,RF,CS,A105N"/>
    <d v="2024-08-31T00:00:00"/>
    <s v="W"/>
    <m/>
    <s v="0081"/>
    <s v="2C1101 Spade"/>
    <s v="INT"/>
    <s v="2C1101 Spade"/>
    <m/>
    <m/>
    <s v="9015168_00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11"/>
    <m/>
    <n v="0"/>
    <m/>
    <s v="24SDLN2C"/>
    <s v="MJ"/>
    <m/>
    <s v="AU1072"/>
    <n v="1000214854"/>
    <s v="S002"/>
    <m/>
    <s v="30"/>
    <s v="5300006667"/>
    <n v="1030"/>
    <m/>
    <m/>
    <n v="0"/>
    <n v="1"/>
    <s v="EA"/>
    <s v="2001"/>
    <s v="AA02"/>
    <d v="2024-10-10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07T00:00:00"/>
    <d v="2024-10-02T00:00:00"/>
    <d v="2024-10-20T00:00:00"/>
    <d v="2025-05-08T00:00:00"/>
    <s v="MECH"/>
    <x v="0"/>
    <x v="0"/>
    <x v="29"/>
    <s v="600002862"/>
    <x v="0"/>
    <s v="AA53.LN2.B0252"/>
    <s v="GAS LIQUEFACTION TRAIN 2"/>
    <s v="AA01"/>
    <n v="30"/>
    <s v="Issue Detected, please check Message log(Orchestration / Derivation)(20.09.2024)"/>
    <x v="55"/>
    <x v="55"/>
    <n v="4"/>
    <s v="EA"/>
    <n v="0"/>
    <n v="0"/>
    <n v="8"/>
    <n v="4"/>
    <s v="EA"/>
    <x v="52"/>
    <s v="Supply for Order 600002862, Item 117 cannot be changed 180085321 item 10 already exists"/>
    <s v="Material work-packed @AA53"/>
    <s v="SP12"/>
    <s v="Stock at Base"/>
    <n v="0"/>
    <s v="AA02"/>
    <s v="5300006667"/>
    <n v="1090"/>
    <m/>
    <n v="14"/>
    <m/>
    <n v="0"/>
    <m/>
    <m/>
    <m/>
    <n v="0"/>
    <n v="0"/>
    <s v="EA"/>
    <m/>
    <m/>
    <m/>
    <s v="180085321"/>
    <s v="9017445"/>
    <s v="07"/>
    <s v="Execution"/>
    <x v="0"/>
    <x v="62"/>
    <n v="0"/>
    <s v="EA"/>
    <s v="101000000097682"/>
    <m/>
    <s v="102000000021840"/>
    <s v="01-Road"/>
    <m/>
    <s v="3-In Transit"/>
    <m/>
    <s v="WorkPackLink"/>
    <s v="KSF-P07-SD-SML"/>
    <s v="P07 - LNG2 COP"/>
    <n v="0"/>
    <m/>
    <n v="0"/>
    <n v="0"/>
    <m/>
    <n v="0"/>
    <n v="0"/>
    <m/>
    <m/>
    <s v="Y"/>
    <s v="1001"/>
    <d v="2024-02-16T00:00:00"/>
    <s v="GRST-5000255250_2024"/>
    <n v="0"/>
    <n v="0"/>
    <n v="0"/>
    <n v="0"/>
    <m/>
    <d v="2024-10-05T00:00:00"/>
    <x v="0"/>
    <d v="2024-11-22T00:00:00"/>
    <m/>
    <m/>
    <d v="2024-10-07T00:00:00"/>
    <m/>
    <m/>
    <s v="100000036571"/>
    <s v="1020"/>
    <d v="2024-12-31T00:00:00"/>
    <n v="4"/>
    <m/>
    <d v="2024-10-24T00:00:00"/>
    <s v="4900158458_2024_0001"/>
    <d v="2024-10-07T00:00:00"/>
    <m/>
    <s v="5000255250_2024_0001"/>
    <n v="0"/>
    <n v="2"/>
    <n v="0"/>
    <s v="90020228"/>
    <n v="4"/>
    <n v="0"/>
    <s v="180085321"/>
    <s v="2"/>
    <n v="0"/>
    <n v="0"/>
    <s v="X"/>
    <s v="L"/>
    <s v="4900158458"/>
    <n v="2024"/>
    <m/>
    <s v="5000255250"/>
    <n v="2024"/>
    <n v="0"/>
    <m/>
    <d v="2024-10-02T00:00:00"/>
    <m/>
    <s v="AA53"/>
    <s v="KGP Karratha Gas Plant-NWS GAS"/>
    <s v="AA53"/>
    <s v="KGP Karratha Gas Plant-NWS GAS"/>
    <s v="5001"/>
    <s v="10202343"/>
    <s v="FLANGE,WN;50MM,CL300,RF,A105N,SCH 40"/>
    <d v="2024-09-20T00:00:00"/>
    <s v="W"/>
    <m/>
    <s v="0081"/>
    <s v="2C1101 Spade"/>
    <s v="INT"/>
    <s v="2C1101 Spade"/>
    <m/>
    <m/>
    <s v="9017445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17"/>
    <m/>
    <n v="0"/>
    <m/>
    <s v="24SDLN2C"/>
    <s v="MJ"/>
    <s v="1000003809"/>
    <s v="AU1072"/>
    <n v="1000214854"/>
    <s v="S002"/>
    <s v="30"/>
    <s v="30"/>
    <s v="5300006667"/>
    <n v="1090"/>
    <m/>
    <m/>
    <n v="0"/>
    <n v="4"/>
    <s v="EA"/>
    <s v="2001"/>
    <s v="AA02"/>
    <d v="2024-10-02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48"/>
    <s v="600002862"/>
    <x v="0"/>
    <s v="AA53.LN2.B0252"/>
    <s v="GAS LIQUEFACTION TRAIN 2"/>
    <s v="AA01"/>
    <n v="30"/>
    <s v="Issue Detected, please check Message log(Orchestration / Derivation)(29.02.2024)"/>
    <x v="55"/>
    <x v="55"/>
    <n v="4"/>
    <s v="EA"/>
    <n v="0"/>
    <n v="0"/>
    <n v="8"/>
    <n v="4"/>
    <s v="EA"/>
    <x v="6"/>
    <s v="Supply for Order 600002862, Item 68 cannot be changed 180083185 item 10 already exists"/>
    <s v="Material work-packed @AA53"/>
    <s v="SP12"/>
    <s v="Stock at Base"/>
    <n v="0"/>
    <s v="AA02"/>
    <s v="5300006667"/>
    <n v="350"/>
    <m/>
    <n v="14"/>
    <m/>
    <n v="0"/>
    <m/>
    <m/>
    <m/>
    <n v="0"/>
    <n v="0"/>
    <s v="EA"/>
    <m/>
    <m/>
    <m/>
    <s v="180083185"/>
    <s v="9016679"/>
    <s v="07"/>
    <s v="Execution"/>
    <x v="0"/>
    <x v="63"/>
    <n v="0"/>
    <s v="EA"/>
    <s v="101000000094149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4"/>
    <m/>
    <d v="2024-10-18T00:00:00"/>
    <s v="4900154759_2024_0001"/>
    <d v="2024-11-01T00:00:00"/>
    <m/>
    <s v="5000248569_2024_0001"/>
    <n v="0"/>
    <n v="2"/>
    <n v="0"/>
    <s v="90006343"/>
    <n v="4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02343"/>
    <s v="FLANGE,WN;50MM,CL300,RF,A105N,SCH 40"/>
    <d v="2024-02-29T00:00:00"/>
    <s v="W"/>
    <m/>
    <s v="0010"/>
    <s v="IC Mech Fitter"/>
    <s v="INT"/>
    <s v="IC Mech Fitter"/>
    <m/>
    <m/>
    <s v="9016679_03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68"/>
    <m/>
    <n v="0"/>
    <m/>
    <s v="24SDLN2C"/>
    <s v="MJ"/>
    <s v="1000003732"/>
    <s v="AU1072"/>
    <n v="1000214854"/>
    <s v="S002"/>
    <s v="30"/>
    <s v="30"/>
    <s v="5300006667"/>
    <n v="350"/>
    <m/>
    <m/>
    <n v="0"/>
    <n v="4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10T00:00:00"/>
    <d v="2024-10-20T00:00:00"/>
    <d v="2025-05-08T00:00:00"/>
    <s v="MECH"/>
    <x v="0"/>
    <x v="0"/>
    <x v="21"/>
    <s v="600002862"/>
    <x v="0"/>
    <s v="AA53.LN2.B0252"/>
    <s v="GAS LIQUEFACTION TRAIN 2"/>
    <s v="AA01"/>
    <n v="30"/>
    <s v="Issue Detected, please check Message log(Orchestration / Derivation)(31.08.2024)"/>
    <x v="56"/>
    <x v="56"/>
    <n v="1"/>
    <s v="EA"/>
    <n v="0"/>
    <n v="0"/>
    <n v="0"/>
    <n v="1"/>
    <s v="EA"/>
    <x v="13"/>
    <s v="Supply for Order 600002862, Item 108 cannot be changed 180078364 item 10 already exists"/>
    <s v="Material Consumed"/>
    <s v="SP12"/>
    <s v="Stock at Base"/>
    <n v="0"/>
    <s v="AA02"/>
    <s v="5300006667"/>
    <n v="1000"/>
    <m/>
    <n v="14"/>
    <m/>
    <n v="0"/>
    <m/>
    <m/>
    <m/>
    <n v="0"/>
    <n v="0"/>
    <s v="EA"/>
    <m/>
    <m/>
    <m/>
    <s v="180078364"/>
    <s v="9015654"/>
    <s v="07"/>
    <s v="Execution"/>
    <x v="0"/>
    <x v="64"/>
    <n v="0"/>
    <s v="EA"/>
    <m/>
    <m/>
    <s v="102000000020025"/>
    <s v="01-Road"/>
    <m/>
    <s v="3-In Transit"/>
    <m/>
    <s v="WorkPackLink"/>
    <s v="KSF-KGP P07P08 LRG"/>
    <s v="P07 - LNG2 COP"/>
    <n v="0"/>
    <m/>
    <n v="0"/>
    <n v="0"/>
    <m/>
    <n v="1"/>
    <n v="0"/>
    <m/>
    <m/>
    <s v="Y"/>
    <s v="1001"/>
    <d v="2024-02-16T00:00:00"/>
    <m/>
    <n v="0"/>
    <n v="0"/>
    <n v="0"/>
    <n v="0"/>
    <m/>
    <d v="2024-10-13T00:00:00"/>
    <x v="0"/>
    <d v="2024-11-22T00:00:00"/>
    <m/>
    <m/>
    <d v="2024-10-15T00:00:00"/>
    <m/>
    <m/>
    <s v="100000033542"/>
    <s v="1020"/>
    <d v="2024-12-31T00:00:00"/>
    <n v="1"/>
    <m/>
    <d v="2024-10-06T00:00:00"/>
    <s v="4900146886_2024_0001"/>
    <d v="2024-10-15T00:00:00"/>
    <m/>
    <s v="5000233769_2024_0001"/>
    <n v="0"/>
    <n v="2"/>
    <n v="0"/>
    <s v="90020227"/>
    <n v="1"/>
    <n v="0"/>
    <s v="180078364"/>
    <s v="2"/>
    <n v="0"/>
    <n v="0"/>
    <s v="X"/>
    <s v="L"/>
    <s v="4900146886"/>
    <n v="2024"/>
    <m/>
    <s v="5000233769"/>
    <n v="2024"/>
    <n v="0"/>
    <m/>
    <d v="2024-10-10T00:00:00"/>
    <m/>
    <s v="AA53"/>
    <s v="KGP Karratha Gas Plant-NWS GAS"/>
    <s v="AA53"/>
    <s v="KGP Karratha Gas Plant-NWS GAS"/>
    <s v="5001"/>
    <s v="10202352"/>
    <s v="SPADE BLIND,450MM,CL150,CS,A285 GR.C"/>
    <d v="2024-08-31T00:00:00"/>
    <s v="W"/>
    <m/>
    <s v="0081"/>
    <s v="2C1101 Spade"/>
    <s v="INT"/>
    <s v="2C1101 Spade"/>
    <m/>
    <m/>
    <s v="9015654_00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08"/>
    <m/>
    <n v="0"/>
    <m/>
    <s v="24SDLN2C"/>
    <s v="MJ"/>
    <s v="1000003519"/>
    <s v="AU1072"/>
    <n v="1000214854"/>
    <s v="S002"/>
    <m/>
    <s v="30"/>
    <s v="5300006667"/>
    <n v="1000"/>
    <m/>
    <m/>
    <n v="0"/>
    <n v="1"/>
    <s v="EA"/>
    <s v="2001"/>
    <s v="AA02"/>
    <d v="2024-10-10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49"/>
    <s v="600002862"/>
    <x v="0"/>
    <s v="AA53.LN2.B0252"/>
    <s v="GAS LIQUEFACTION TRAIN 2"/>
    <s v="AA01"/>
    <n v="30"/>
    <s v="Issue Detected, please check Message log(Orchestration / Derivation)(01.03.2024)"/>
    <x v="56"/>
    <x v="56"/>
    <n v="1"/>
    <s v="EA"/>
    <n v="0"/>
    <n v="0"/>
    <n v="0"/>
    <n v="0"/>
    <m/>
    <x v="53"/>
    <s v="Supply for Order 600002862, Item 76 cannot be changed 90006343 item 770 already exists"/>
    <s v="Awaiting picking (check stock levels) @AA02"/>
    <s v="SP12"/>
    <s v="Stock at Base"/>
    <n v="0"/>
    <s v="AA02"/>
    <s v="5300006667"/>
    <n v="770"/>
    <m/>
    <n v="14"/>
    <m/>
    <n v="0"/>
    <m/>
    <m/>
    <m/>
    <n v="0"/>
    <n v="0"/>
    <s v="EA"/>
    <m/>
    <m/>
    <m/>
    <m/>
    <s v="90006343"/>
    <s v="07"/>
    <s v="Execution"/>
    <x v="0"/>
    <x v="65"/>
    <n v="0"/>
    <m/>
    <m/>
    <m/>
    <m/>
    <m/>
    <m/>
    <m/>
    <m/>
    <s v="WorkPackLink"/>
    <m/>
    <m/>
    <n v="0"/>
    <m/>
    <n v="0"/>
    <n v="0"/>
    <m/>
    <n v="0"/>
    <n v="1"/>
    <m/>
    <m/>
    <s v="Y"/>
    <s v="1001"/>
    <d v="2024-02-16T00:00:00"/>
    <s v="ODST-0090006343_0770"/>
    <n v="0"/>
    <n v="17"/>
    <n v="0"/>
    <n v="0"/>
    <m/>
    <d v="2024-10-30T00:00:00"/>
    <x v="0"/>
    <d v="2024-10-21T00:00:00"/>
    <m/>
    <m/>
    <d v="2024-11-01T00:00:00"/>
    <m/>
    <m/>
    <m/>
    <m/>
    <d v="2024-12-31T00:00:00"/>
    <n v="0"/>
    <m/>
    <d v="2024-10-29T00:00:00"/>
    <m/>
    <d v="2024-11-01T00:00:00"/>
    <m/>
    <m/>
    <n v="0"/>
    <n v="2"/>
    <n v="0"/>
    <s v="90006343"/>
    <n v="0"/>
    <n v="0"/>
    <m/>
    <s v="2"/>
    <n v="0"/>
    <n v="0"/>
    <s v="X"/>
    <s v="L"/>
    <m/>
    <n v="0"/>
    <m/>
    <m/>
    <n v="0"/>
    <n v="0"/>
    <m/>
    <d v="2024-10-29T00:00:00"/>
    <m/>
    <s v="AA53"/>
    <s v="KGP Karratha Gas Plant-NWS GAS"/>
    <s v="AA53"/>
    <s v="KGP Karratha Gas Plant-NWS GAS"/>
    <s v="5001"/>
    <s v="10202352"/>
    <s v="SPADE BLIND,450MM,CL150,CS,A285 GR.C"/>
    <d v="2024-03-01T00:00:00"/>
    <s v="W"/>
    <m/>
    <s v="0010"/>
    <s v="IC Mech Fitter"/>
    <s v="INT"/>
    <s v="IC Mech Fitter"/>
    <m/>
    <m/>
    <s v="90006343_07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76"/>
    <m/>
    <n v="0"/>
    <m/>
    <s v="24SDLN2C"/>
    <s v="MJ"/>
    <m/>
    <s v="AU1072"/>
    <n v="1000214854"/>
    <s v="S002"/>
    <m/>
    <s v="30"/>
    <s v="5300006667"/>
    <n v="770"/>
    <m/>
    <m/>
    <n v="0"/>
    <n v="1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50"/>
    <s v="600002862"/>
    <x v="0"/>
    <s v="AA53.LN2.B0252"/>
    <s v="GAS LIQUEFACTION TRAIN 2"/>
    <s v="AA01"/>
    <n v="30"/>
    <s v="Issue Detected, please check Message log(Orchestration / Derivation)(29.02.2024)"/>
    <x v="57"/>
    <x v="57"/>
    <n v="12"/>
    <s v="EA"/>
    <n v="44"/>
    <n v="0"/>
    <n v="21"/>
    <n v="12"/>
    <s v="EA"/>
    <x v="54"/>
    <s v="Supply for Order 600002862, Item 38 cannot be changed 180017143 item 180 already exists"/>
    <s v="Materials handed over to w/ Maintenance"/>
    <s v="SP12"/>
    <s v="Stock at Base"/>
    <n v="0"/>
    <s v="AA02"/>
    <s v="5300006667"/>
    <n v="210"/>
    <m/>
    <n v="14"/>
    <m/>
    <n v="0"/>
    <m/>
    <m/>
    <m/>
    <n v="0"/>
    <n v="0"/>
    <s v="EA"/>
    <m/>
    <m/>
    <m/>
    <s v="180017143"/>
    <s v="9002109"/>
    <s v="07"/>
    <s v="Execution"/>
    <x v="0"/>
    <x v="66"/>
    <n v="0"/>
    <s v="EA"/>
    <s v="102000000003638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12"/>
    <m/>
    <d v="2024-04-11T00:00:00"/>
    <s v="4900045283_2024_0035"/>
    <d v="2024-11-01T00:00:00"/>
    <m/>
    <s v="5000058191_2024_0018"/>
    <n v="0"/>
    <n v="2"/>
    <n v="0"/>
    <s v="90006343"/>
    <n v="1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18613"/>
    <s v="STUDBOLT;0.625&quot; X 110MM,L7,ZN+XYLAN"/>
    <d v="2024-02-29T00:00:00"/>
    <s v="W"/>
    <m/>
    <s v="0010"/>
    <s v="IC Mech Fitter"/>
    <s v="INT"/>
    <s v="IC Mech Fitter"/>
    <m/>
    <m/>
    <s v="9002109_02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38"/>
    <m/>
    <n v="0"/>
    <m/>
    <s v="24SDLN2C"/>
    <s v="MJ"/>
    <s v="1000001236"/>
    <s v="AU1072"/>
    <n v="1000214854"/>
    <s v="S002"/>
    <s v="30"/>
    <s v="30"/>
    <s v="5300006667"/>
    <n v="210"/>
    <m/>
    <m/>
    <n v="0"/>
    <n v="1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51"/>
    <s v="600002862"/>
    <x v="0"/>
    <s v="AA53.LN2.B0252"/>
    <s v="GAS LIQUEFACTION TRAIN 2"/>
    <s v="AA01"/>
    <n v="30"/>
    <s v="Issue Detected, please check Message log(Orchestration / Derivation)(29.02.2024)"/>
    <x v="58"/>
    <x v="58"/>
    <n v="48"/>
    <s v="EA"/>
    <n v="4"/>
    <n v="0"/>
    <n v="40"/>
    <n v="48"/>
    <s v="EA"/>
    <x v="55"/>
    <s v="Supply for Order 600002862, Item 39 cannot be changed 180017143 item 190 already exists"/>
    <s v="Material Consumed"/>
    <s v="SP12"/>
    <s v="Stock at Base"/>
    <n v="0"/>
    <s v="AA02"/>
    <s v="5300006667"/>
    <n v="220"/>
    <m/>
    <n v="14"/>
    <m/>
    <n v="0"/>
    <m/>
    <m/>
    <m/>
    <n v="0"/>
    <n v="0"/>
    <s v="EA"/>
    <m/>
    <m/>
    <m/>
    <s v="180017143"/>
    <s v="9002109"/>
    <s v="07"/>
    <s v="Execution"/>
    <x v="0"/>
    <x v="67"/>
    <n v="0"/>
    <s v="EA"/>
    <s v="102000000003639"/>
    <m/>
    <s v="102000000003666"/>
    <s v="01-Road"/>
    <m/>
    <s v="3-In Transit"/>
    <s v="24SDLN2C - CAGED PALLET"/>
    <s v="WorkPackLink"/>
    <s v="P07WH-R2FL"/>
    <m/>
    <n v="0"/>
    <m/>
    <n v="0"/>
    <n v="0"/>
    <m/>
    <n v="48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48"/>
    <m/>
    <d v="2024-04-11T00:00:00"/>
    <s v="4900045283_2024_0037"/>
    <d v="2024-11-01T00:00:00"/>
    <m/>
    <s v="5000058191_2024_0019"/>
    <n v="0"/>
    <n v="2"/>
    <n v="0"/>
    <s v="90006343"/>
    <n v="48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18617"/>
    <s v="STUDBOLT;0.625&quot;X120MM,L7,CAD+XYLAN"/>
    <d v="2024-02-29T00:00:00"/>
    <s v="W"/>
    <m/>
    <s v="0010"/>
    <s v="IC Mech Fitter"/>
    <s v="INT"/>
    <s v="IC Mech Fitter"/>
    <m/>
    <m/>
    <s v="9002109_02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39"/>
    <m/>
    <n v="0"/>
    <m/>
    <s v="24SDLN2C"/>
    <s v="MJ"/>
    <s v="1000001236"/>
    <s v="AU1072"/>
    <n v="1000214854"/>
    <s v="S002"/>
    <s v="30"/>
    <s v="30"/>
    <s v="5300006667"/>
    <n v="220"/>
    <m/>
    <m/>
    <n v="0"/>
    <n v="4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52"/>
    <s v="600002862"/>
    <x v="0"/>
    <s v="AA53.LN2.B0252"/>
    <s v="GAS LIQUEFACTION TRAIN 2"/>
    <s v="AA01"/>
    <n v="30"/>
    <s v="Issue Detected, please check Message log(Orchestration / Derivation)(29.02.2024)"/>
    <x v="59"/>
    <x v="59"/>
    <n v="8"/>
    <s v="EA"/>
    <n v="72"/>
    <n v="8"/>
    <n v="8"/>
    <n v="8"/>
    <s v="EA"/>
    <x v="56"/>
    <s v="Supply for Order 600002862, Item 40 cannot be changed 180017143 item 200 already exists"/>
    <s v="Materials handed over to w/ Maintenance"/>
    <s v="SP12"/>
    <s v="Stock at Base"/>
    <n v="0"/>
    <s v="AA02"/>
    <s v="5300006667"/>
    <n v="230"/>
    <m/>
    <n v="14"/>
    <m/>
    <n v="0"/>
    <m/>
    <m/>
    <m/>
    <n v="0"/>
    <n v="0"/>
    <s v="EA"/>
    <m/>
    <m/>
    <m/>
    <s v="180017143"/>
    <s v="9002109"/>
    <s v="07"/>
    <s v="Execution"/>
    <x v="0"/>
    <x v="68"/>
    <n v="0"/>
    <s v="EA"/>
    <s v="102000000003640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8"/>
    <m/>
    <d v="2024-04-11T00:00:00"/>
    <s v="4900045283_2024_0039"/>
    <d v="2024-11-01T00:00:00"/>
    <m/>
    <s v="5000058191_2024_0020"/>
    <n v="0"/>
    <n v="2"/>
    <n v="0"/>
    <s v="90006343"/>
    <n v="8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18625"/>
    <s v="STUDBOLT;0.750&quot;X110MM,L7,CAD+XYLAN"/>
    <d v="2024-02-29T00:00:00"/>
    <s v="W"/>
    <m/>
    <s v="0010"/>
    <s v="IC Mech Fitter"/>
    <s v="INT"/>
    <s v="IC Mech Fitter"/>
    <m/>
    <m/>
    <s v="9002109_02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40"/>
    <m/>
    <n v="0"/>
    <m/>
    <s v="24SDLN2C"/>
    <s v="MJ"/>
    <s v="1000001236"/>
    <s v="AU1072"/>
    <n v="1000214854"/>
    <s v="S002"/>
    <s v="30"/>
    <s v="30"/>
    <s v="5300006667"/>
    <n v="230"/>
    <m/>
    <m/>
    <n v="0"/>
    <n v="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53"/>
    <s v="600002862"/>
    <x v="0"/>
    <s v="AA53.LN2.B0252"/>
    <s v="GAS LIQUEFACTION TRAIN 2"/>
    <s v="AA01"/>
    <n v="30"/>
    <s v="Issue Detected, please check Message log(Orchestration / Derivation)(29.02.2024)"/>
    <x v="60"/>
    <x v="60"/>
    <n v="48"/>
    <s v="EA"/>
    <n v="104"/>
    <n v="0"/>
    <n v="28"/>
    <n v="48"/>
    <s v="EA"/>
    <x v="57"/>
    <s v="Supply for Order 600002862, Item 41 cannot be changed 180017143 item 210 already exists"/>
    <s v="Materials handed over to w/ Maintenance"/>
    <s v="SP12"/>
    <s v="Stock at Base"/>
    <n v="0"/>
    <s v="AA02"/>
    <s v="5300006667"/>
    <n v="240"/>
    <m/>
    <n v="14"/>
    <m/>
    <n v="0"/>
    <m/>
    <m/>
    <m/>
    <n v="0"/>
    <n v="0"/>
    <s v="EA"/>
    <m/>
    <m/>
    <m/>
    <s v="180017143"/>
    <s v="9002109"/>
    <s v="07"/>
    <s v="Execution"/>
    <x v="0"/>
    <x v="69"/>
    <n v="0"/>
    <s v="EA"/>
    <s v="102000000003641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48"/>
    <m/>
    <d v="2024-04-11T00:00:00"/>
    <s v="4900045283_2024_0041"/>
    <d v="2024-11-01T00:00:00"/>
    <m/>
    <s v="5000058191_2024_0021"/>
    <n v="0"/>
    <n v="2"/>
    <n v="0"/>
    <s v="90006343"/>
    <n v="48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18626"/>
    <s v="STUDBOLT;0.750&quot;X120MM,L7,CAD+XYLAN"/>
    <d v="2024-02-29T00:00:00"/>
    <s v="W"/>
    <m/>
    <s v="0010"/>
    <s v="IC Mech Fitter"/>
    <s v="INT"/>
    <s v="IC Mech Fitter"/>
    <m/>
    <m/>
    <s v="9002109_02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41"/>
    <m/>
    <n v="0"/>
    <m/>
    <s v="24SDLN2C"/>
    <s v="MJ"/>
    <s v="1000001236"/>
    <s v="AU1072"/>
    <n v="1000214854"/>
    <s v="S002"/>
    <s v="30"/>
    <s v="30"/>
    <s v="5300006667"/>
    <n v="240"/>
    <m/>
    <m/>
    <n v="0"/>
    <n v="4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54"/>
    <s v="600002862"/>
    <x v="0"/>
    <s v="AA53.LN2.B0252"/>
    <s v="GAS LIQUEFACTION TRAIN 2"/>
    <s v="AA01"/>
    <n v="30"/>
    <s v="Issue Detected, please check Message log(Orchestration / Derivation)(29.02.2024)"/>
    <x v="61"/>
    <x v="61"/>
    <n v="32"/>
    <s v="EA"/>
    <n v="0"/>
    <n v="0"/>
    <n v="80"/>
    <n v="32"/>
    <s v="EA"/>
    <x v="58"/>
    <s v="Supply for Order 600002862, Item 42 cannot be changed 180017143 item 220 already exists"/>
    <s v="Materials handed over to w/ Maintenance"/>
    <s v="SP12"/>
    <s v="Stock at Base"/>
    <n v="0"/>
    <s v="AA02"/>
    <s v="5300006667"/>
    <n v="250"/>
    <m/>
    <n v="14"/>
    <m/>
    <n v="0"/>
    <m/>
    <m/>
    <m/>
    <n v="0"/>
    <n v="0"/>
    <s v="EA"/>
    <m/>
    <m/>
    <m/>
    <s v="180017143"/>
    <s v="9002109"/>
    <s v="07"/>
    <s v="Execution"/>
    <x v="0"/>
    <x v="70"/>
    <n v="0"/>
    <s v="EA"/>
    <s v="102000000003642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32"/>
    <m/>
    <d v="2024-04-11T00:00:00"/>
    <s v="4900045283_2024_0043"/>
    <d v="2024-11-01T00:00:00"/>
    <m/>
    <s v="5000058191_2024_0022"/>
    <n v="0"/>
    <n v="2"/>
    <n v="0"/>
    <s v="90006343"/>
    <n v="32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18627"/>
    <s v="STUDBOLT;0.750&quot;X130MM,L7,CAD+XYLAN"/>
    <d v="2024-02-29T00:00:00"/>
    <s v="W"/>
    <m/>
    <s v="0010"/>
    <s v="IC Mech Fitter"/>
    <s v="INT"/>
    <s v="IC Mech Fitter"/>
    <m/>
    <m/>
    <s v="9002109_02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42"/>
    <m/>
    <n v="0"/>
    <m/>
    <s v="24SDLN2C"/>
    <s v="MJ"/>
    <s v="1000001236"/>
    <s v="AU1072"/>
    <n v="1000214854"/>
    <s v="S002"/>
    <s v="30"/>
    <s v="30"/>
    <s v="5300006667"/>
    <n v="250"/>
    <m/>
    <m/>
    <n v="0"/>
    <n v="3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55"/>
    <s v="600002862"/>
    <x v="0"/>
    <s v="AA53.LN2.B0252"/>
    <s v="GAS LIQUEFACTION TRAIN 2"/>
    <s v="AA01"/>
    <n v="30"/>
    <s v="Issue Detected, please check Message log(Orchestration / Derivation)(29.02.2024)"/>
    <x v="62"/>
    <x v="62"/>
    <n v="20"/>
    <s v="EA"/>
    <n v="20"/>
    <n v="24"/>
    <n v="32"/>
    <n v="20"/>
    <s v="EA"/>
    <x v="59"/>
    <s v="Supply for Order 600002862, Item 43 cannot be changed 180017143 item 230 already exists"/>
    <s v="Materials handed over to w/ Maintenance"/>
    <s v="SP12"/>
    <s v="Stock at Base"/>
    <n v="0"/>
    <s v="AA02"/>
    <s v="5300006667"/>
    <n v="260"/>
    <m/>
    <n v="14"/>
    <m/>
    <n v="0"/>
    <m/>
    <m/>
    <m/>
    <n v="0"/>
    <n v="0"/>
    <s v="EA"/>
    <m/>
    <m/>
    <m/>
    <s v="180017143"/>
    <s v="9002109"/>
    <s v="07"/>
    <s v="Execution"/>
    <x v="0"/>
    <x v="71"/>
    <n v="0"/>
    <s v="EA"/>
    <s v="102000000003643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20"/>
    <m/>
    <d v="2024-04-11T00:00:00"/>
    <s v="4900045283_2024_0045"/>
    <d v="2024-11-01T00:00:00"/>
    <m/>
    <s v="5000058191_2024_0023"/>
    <n v="0"/>
    <n v="2"/>
    <n v="0"/>
    <s v="90006343"/>
    <n v="20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18628"/>
    <s v="STUDBOLT;0.750&quot;X140MM,L7,CAD+XYLAN"/>
    <d v="2024-02-29T00:00:00"/>
    <s v="W"/>
    <m/>
    <s v="0010"/>
    <s v="IC Mech Fitter"/>
    <s v="INT"/>
    <s v="IC Mech Fitter"/>
    <m/>
    <m/>
    <s v="9002109_02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43"/>
    <m/>
    <n v="0"/>
    <m/>
    <s v="24SDLN2C"/>
    <s v="MJ"/>
    <s v="1000001236"/>
    <s v="AU1072"/>
    <n v="1000214854"/>
    <s v="S002"/>
    <s v="30"/>
    <s v="30"/>
    <s v="5300006667"/>
    <n v="260"/>
    <m/>
    <m/>
    <n v="0"/>
    <n v="20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56"/>
    <s v="600002862"/>
    <x v="0"/>
    <s v="AA53.LN2.B0252"/>
    <s v="GAS LIQUEFACTION TRAIN 2"/>
    <s v="AA01"/>
    <n v="30"/>
    <s v="Issue Detected, please check Message log(Orchestration / Derivation)(01.03.2024)"/>
    <x v="63"/>
    <x v="63"/>
    <n v="60"/>
    <s v="EA"/>
    <n v="60"/>
    <n v="0"/>
    <n v="48"/>
    <n v="24"/>
    <s v="EA"/>
    <x v="60"/>
    <s v="Supply for Order 600002862, Item 44 cannot be changed 180083185 item 70 already exists"/>
    <s v="Material work-packed @AA53"/>
    <s v="SP12"/>
    <s v="Stock at Base"/>
    <n v="0"/>
    <s v="AA02"/>
    <s v="5300006667"/>
    <n v="550"/>
    <m/>
    <n v="14"/>
    <m/>
    <n v="0"/>
    <m/>
    <m/>
    <m/>
    <n v="0"/>
    <n v="0"/>
    <s v="EA"/>
    <m/>
    <m/>
    <m/>
    <s v="180083185"/>
    <s v="9016679"/>
    <s v="07"/>
    <s v="Execution"/>
    <x v="0"/>
    <x v="72"/>
    <n v="0"/>
    <s v="EA"/>
    <m/>
    <m/>
    <s v="102000000016304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60"/>
    <m/>
    <d v="2024-10-18T00:00:00"/>
    <s v="4900154759_2024_0013/4900138157_2024_0001/4900045283_2024_0067"/>
    <d v="2024-11-01T00:00:00"/>
    <m/>
    <s v="5000248569_2024_0007/5000218662_2024_0001/5000058191_2024_0034"/>
    <n v="0"/>
    <n v="2"/>
    <n v="0"/>
    <s v="90006343"/>
    <n v="60"/>
    <n v="0"/>
    <s v="180083185/180073289/180017143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18632"/>
    <s v="STUDBOLT;0.875&quot;X130MM,L7,CAD+XYLAN"/>
    <d v="2024-03-01T00:00:00"/>
    <s v="W"/>
    <m/>
    <s v="0010"/>
    <s v="IC Mech Fitter"/>
    <s v="INT"/>
    <s v="IC Mech Fitter"/>
    <m/>
    <m/>
    <s v="9016679_0550/9013491_0550/9002109_05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44"/>
    <m/>
    <n v="0"/>
    <m/>
    <s v="24SDLN2C"/>
    <s v="MJ"/>
    <s v="1000003470"/>
    <s v="AU1072"/>
    <n v="1000214854"/>
    <s v="S002"/>
    <s v="30"/>
    <s v="30"/>
    <s v="5300006667"/>
    <n v="550"/>
    <m/>
    <m/>
    <n v="0"/>
    <n v="60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56"/>
    <s v="600002862"/>
    <x v="0"/>
    <s v="AA53.LN2.B0252"/>
    <s v="GAS LIQUEFACTION TRAIN 2"/>
    <s v="AA01"/>
    <n v="30"/>
    <s v="Issue Detected, please check Message log(Orchestration / Derivation)(01.03.2024)"/>
    <x v="63"/>
    <x v="63"/>
    <n v="60"/>
    <s v="EA"/>
    <n v="60"/>
    <n v="0"/>
    <n v="48"/>
    <n v="12"/>
    <s v="EA"/>
    <x v="60"/>
    <s v="Supply for Order 600002862, Item 44 cannot be changed 180083185 item 70 already exists"/>
    <s v="Materials handed over to w/ Maintenance"/>
    <s v="SP12"/>
    <s v="Stock at Base"/>
    <n v="0"/>
    <s v="AA02"/>
    <s v="5300006667"/>
    <n v="550"/>
    <m/>
    <n v="14"/>
    <m/>
    <n v="0"/>
    <m/>
    <m/>
    <m/>
    <n v="0"/>
    <n v="0"/>
    <s v="EA"/>
    <m/>
    <m/>
    <m/>
    <s v="180083185"/>
    <s v="9016679"/>
    <s v="07"/>
    <s v="Execution"/>
    <x v="0"/>
    <x v="72"/>
    <n v="0"/>
    <s v="EA"/>
    <s v="102000000003617"/>
    <m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60"/>
    <m/>
    <d v="2024-10-18T00:00:00"/>
    <s v="4900154759_2024_0013/4900138157_2024_0001/4900045283_2024_0067"/>
    <d v="2024-11-01T00:00:00"/>
    <m/>
    <s v="5000248569_2024_0007/5000218662_2024_0001/5000058191_2024_0034"/>
    <n v="0"/>
    <n v="2"/>
    <n v="0"/>
    <s v="90006343"/>
    <n v="60"/>
    <n v="0"/>
    <s v="180083185/180073289/180017143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18632"/>
    <s v="STUDBOLT;0.875&quot;X130MM,L7,CAD+XYLAN"/>
    <d v="2024-03-01T00:00:00"/>
    <s v="W"/>
    <m/>
    <s v="0010"/>
    <s v="IC Mech Fitter"/>
    <s v="INT"/>
    <s v="IC Mech Fitter"/>
    <m/>
    <m/>
    <s v="9016679_0550/9013491_0550/9002109_05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44"/>
    <m/>
    <n v="0"/>
    <m/>
    <s v="24SDLN2C"/>
    <s v="MJ"/>
    <s v="1000001236"/>
    <s v="AU1072"/>
    <n v="1000214854"/>
    <s v="S002"/>
    <s v="30"/>
    <s v="30"/>
    <s v="5300006667"/>
    <n v="550"/>
    <m/>
    <m/>
    <n v="0"/>
    <n v="60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56"/>
    <s v="600002862"/>
    <x v="0"/>
    <s v="AA53.LN2.B0252"/>
    <s v="GAS LIQUEFACTION TRAIN 2"/>
    <s v="AA01"/>
    <n v="30"/>
    <s v="Issue Detected, please check Message log(Orchestration / Derivation)(01.03.2024)"/>
    <x v="63"/>
    <x v="63"/>
    <n v="60"/>
    <s v="EA"/>
    <n v="60"/>
    <n v="0"/>
    <n v="48"/>
    <n v="24"/>
    <s v="EA"/>
    <x v="60"/>
    <s v="Supply for Order 600002862, Item 44 cannot be changed 180083185 item 70 already exists"/>
    <s v="Material work-packed @AA53"/>
    <s v="SP12"/>
    <s v="Stock at Base"/>
    <n v="0"/>
    <s v="AA02"/>
    <s v="5300006667"/>
    <n v="550"/>
    <m/>
    <n v="14"/>
    <m/>
    <n v="0"/>
    <m/>
    <m/>
    <m/>
    <n v="0"/>
    <n v="0"/>
    <s v="EA"/>
    <m/>
    <m/>
    <m/>
    <s v="180083185"/>
    <s v="9016679"/>
    <s v="07"/>
    <s v="Execution"/>
    <x v="0"/>
    <x v="72"/>
    <n v="0"/>
    <s v="EA"/>
    <s v="101000000094408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60"/>
    <m/>
    <d v="2024-10-18T00:00:00"/>
    <s v="4900154759_2024_0013/4900138157_2024_0001/4900045283_2024_0067"/>
    <d v="2024-11-01T00:00:00"/>
    <m/>
    <s v="5000248569_2024_0007/5000218662_2024_0001/5000058191_2024_0034"/>
    <n v="0"/>
    <n v="2"/>
    <n v="0"/>
    <s v="90006343"/>
    <n v="60"/>
    <n v="0"/>
    <s v="180083185/180073289/180017143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18632"/>
    <s v="STUDBOLT;0.875&quot;X130MM,L7,CAD+XYLAN"/>
    <d v="2024-03-01T00:00:00"/>
    <s v="W"/>
    <m/>
    <s v="0010"/>
    <s v="IC Mech Fitter"/>
    <s v="INT"/>
    <s v="IC Mech Fitter"/>
    <m/>
    <m/>
    <s v="9016679_0550/9013491_0550/9002109_05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44"/>
    <m/>
    <n v="0"/>
    <m/>
    <s v="24SDLN2C"/>
    <s v="MJ"/>
    <s v="1000003732"/>
    <s v="AU1072"/>
    <n v="1000214854"/>
    <s v="S002"/>
    <s v="30"/>
    <s v="30"/>
    <s v="5300006667"/>
    <n v="550"/>
    <m/>
    <m/>
    <n v="0"/>
    <n v="60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30T00:00:00"/>
    <d v="2024-10-20T00:00:00"/>
    <d v="2025-05-08T00:00:00"/>
    <s v="MECH"/>
    <x v="0"/>
    <x v="1"/>
    <x v="57"/>
    <s v="600002862"/>
    <x v="0"/>
    <s v="AA53.LN2.B0252"/>
    <s v="GAS LIQUEFACTION TRAIN 2"/>
    <s v="AA01"/>
    <n v="30"/>
    <s v="Issue Detected, please check Message log(Orchestration / Derivation)(01.03.2024)"/>
    <x v="64"/>
    <x v="64"/>
    <n v="8"/>
    <s v="EA"/>
    <n v="12"/>
    <n v="0"/>
    <n v="12"/>
    <n v="8"/>
    <s v="EA"/>
    <x v="6"/>
    <s v="Supply for Order 600002862, Item 45 cannot be changed 180083185 item 80 already exists"/>
    <s v="Material work-packed @AA53"/>
    <s v="SP12"/>
    <s v="Stock at Base"/>
    <n v="0"/>
    <s v="AA02"/>
    <s v="5300006667"/>
    <n v="560"/>
    <m/>
    <n v="14"/>
    <m/>
    <n v="0"/>
    <m/>
    <m/>
    <m/>
    <n v="0"/>
    <n v="0"/>
    <s v="EA"/>
    <m/>
    <m/>
    <m/>
    <s v="180083185"/>
    <s v="9016679"/>
    <s v="07"/>
    <s v="Execution"/>
    <x v="0"/>
    <x v="73"/>
    <n v="0"/>
    <s v="EA"/>
    <s v="101000000094430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8"/>
    <m/>
    <d v="2024-10-18T00:00:00"/>
    <s v="4900154759_2024_0015"/>
    <d v="2024-11-01T00:00:00"/>
    <m/>
    <s v="5000248569_2024_0008"/>
    <n v="0"/>
    <n v="2"/>
    <n v="0"/>
    <s v="90006343"/>
    <n v="8"/>
    <n v="0"/>
    <s v="180083185"/>
    <s v="2"/>
    <n v="0"/>
    <n v="0"/>
    <s v="X"/>
    <s v="L"/>
    <s v="4900154759"/>
    <n v="2024"/>
    <m/>
    <s v="5000248569"/>
    <n v="2024"/>
    <n v="0"/>
    <m/>
    <d v="2024-10-30T00:00:00"/>
    <m/>
    <s v="AA53"/>
    <s v="KGP Karratha Gas Plant-NWS GAS"/>
    <s v="AA53"/>
    <s v="KGP Karratha Gas Plant-NWS GAS"/>
    <s v="5001"/>
    <s v="10218636"/>
    <s v="STUDBOLT;0.875&quot;X180MM,L7,CAD+XYLAN"/>
    <d v="2024-03-01T00:00:00"/>
    <s v="W"/>
    <m/>
    <s v="0010"/>
    <s v="IC Mech Fitter"/>
    <s v="INT"/>
    <s v="IC Mech Fitter"/>
    <m/>
    <m/>
    <s v="9016679_05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45"/>
    <m/>
    <n v="0"/>
    <m/>
    <s v="24SDLN2C"/>
    <s v="MJ"/>
    <s v="1000003732"/>
    <m/>
    <n v="1000214854"/>
    <s v="S002"/>
    <s v="30"/>
    <s v="30"/>
    <s v="5300006667"/>
    <n v="560"/>
    <m/>
    <m/>
    <n v="0"/>
    <n v="8"/>
    <s v="EA"/>
    <s v="2001"/>
    <s v="AA02"/>
    <d v="2024-10-30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58"/>
    <s v="600002862"/>
    <x v="0"/>
    <s v="AA53.LN2.B0252"/>
    <s v="GAS LIQUEFACTION TRAIN 2"/>
    <s v="AA01"/>
    <n v="30"/>
    <s v="Issue Detected, please check Message log(Orchestration / Derivation)(01.03.2024)"/>
    <x v="65"/>
    <x v="65"/>
    <n v="16"/>
    <s v="EA"/>
    <n v="0"/>
    <n v="0"/>
    <n v="16"/>
    <n v="16"/>
    <s v="EA"/>
    <x v="61"/>
    <s v="Supply for Order 600002862, Item 46 cannot be changed 180083185 item 90 already exists"/>
    <s v="Material work-packed @AA53"/>
    <s v="SP12"/>
    <s v="Stock at Base"/>
    <n v="0"/>
    <s v="AA02"/>
    <s v="5300006667"/>
    <n v="570"/>
    <m/>
    <n v="14"/>
    <m/>
    <n v="0"/>
    <m/>
    <m/>
    <m/>
    <n v="0"/>
    <n v="0"/>
    <s v="EA"/>
    <m/>
    <m/>
    <m/>
    <s v="180083185"/>
    <s v="9016679"/>
    <s v="07"/>
    <s v="Execution"/>
    <x v="0"/>
    <x v="74"/>
    <n v="0"/>
    <s v="EA"/>
    <s v="101000000094366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16"/>
    <m/>
    <d v="2024-10-18T00:00:00"/>
    <s v="4900154759_2024_0017"/>
    <d v="2024-11-01T00:00:00"/>
    <m/>
    <s v="5000248569_2024_0009"/>
    <n v="0"/>
    <n v="2"/>
    <n v="0"/>
    <s v="90006343"/>
    <n v="16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18652"/>
    <s v="STUDBOLT;1.125&quot;X190MM,L7,CAD+XYLAN"/>
    <d v="2024-03-01T00:00:00"/>
    <s v="W"/>
    <m/>
    <s v="0010"/>
    <s v="IC Mech Fitter"/>
    <s v="INT"/>
    <s v="IC Mech Fitter"/>
    <m/>
    <m/>
    <s v="9016679_05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46"/>
    <m/>
    <n v="0"/>
    <m/>
    <s v="24SDLN2C"/>
    <s v="MJ"/>
    <s v="1000003732"/>
    <s v="AU1072"/>
    <n v="1000214854"/>
    <s v="S002"/>
    <s v="30"/>
    <s v="30"/>
    <s v="5300006667"/>
    <n v="570"/>
    <m/>
    <m/>
    <n v="0"/>
    <n v="16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59"/>
    <s v="600002862"/>
    <x v="0"/>
    <s v="AA53.LN2.B0252"/>
    <s v="GAS LIQUEFACTION TRAIN 2"/>
    <s v="AA01"/>
    <n v="30"/>
    <s v="Issue Detected, please check Message log(Orchestration / Derivation)(29.02.2024)"/>
    <x v="66"/>
    <x v="66"/>
    <n v="40"/>
    <s v="EA"/>
    <n v="100"/>
    <n v="0"/>
    <n v="0"/>
    <n v="40"/>
    <s v="EA"/>
    <x v="62"/>
    <s v="Supply for Order 600002862, Item 47 cannot be changed 180017143 item 240 already exists"/>
    <s v="Material Consumed"/>
    <s v="SP12"/>
    <s v="Stock at Base"/>
    <n v="0"/>
    <s v="AA02"/>
    <s v="5300006667"/>
    <n v="270"/>
    <m/>
    <n v="14"/>
    <m/>
    <n v="0"/>
    <m/>
    <m/>
    <m/>
    <n v="0"/>
    <n v="0"/>
    <s v="EA"/>
    <m/>
    <m/>
    <m/>
    <s v="180017143"/>
    <s v="9002109"/>
    <s v="07"/>
    <s v="Execution"/>
    <x v="0"/>
    <x v="75"/>
    <n v="0"/>
    <s v="EA"/>
    <s v="102000000003614"/>
    <m/>
    <s v="102000000003666"/>
    <s v="01-Road"/>
    <m/>
    <s v="3-In Transit"/>
    <s v="24SDLN2C - CAGED PALLET"/>
    <s v="WorkPackLink"/>
    <s v="P07WH-R2FL"/>
    <m/>
    <n v="0"/>
    <m/>
    <n v="0"/>
    <n v="0"/>
    <m/>
    <n v="40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40"/>
    <m/>
    <d v="2024-04-11T00:00:00"/>
    <s v="4900045283_2024_0047"/>
    <d v="2024-11-01T00:00:00"/>
    <m/>
    <s v="5000058191_2024_0024"/>
    <n v="0"/>
    <n v="2"/>
    <n v="0"/>
    <s v="90006343"/>
    <n v="40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18657"/>
    <s v="STUDBOLT;1.125&quot;X230MM,L7,CAD+XYLAN"/>
    <d v="2024-02-29T00:00:00"/>
    <s v="W"/>
    <m/>
    <s v="0010"/>
    <s v="IC Mech Fitter"/>
    <s v="INT"/>
    <s v="IC Mech Fitter"/>
    <m/>
    <m/>
    <s v="9002109_02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47"/>
    <m/>
    <n v="0"/>
    <m/>
    <s v="24SDLN2C"/>
    <s v="MJ"/>
    <s v="1000001236"/>
    <s v="AU1072"/>
    <n v="1000214854"/>
    <s v="S002"/>
    <s v="30"/>
    <s v="30"/>
    <s v="5300006667"/>
    <n v="270"/>
    <m/>
    <m/>
    <n v="0"/>
    <n v="40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60"/>
    <s v="600002862"/>
    <x v="0"/>
    <s v="AA53.LN2.B0252"/>
    <s v="GAS LIQUEFACTION TRAIN 2"/>
    <s v="AA01"/>
    <n v="30"/>
    <s v="Issue Detected, please check Message log(Orchestration / Derivation)(01.03.2024)"/>
    <x v="67"/>
    <x v="67"/>
    <n v="8"/>
    <s v="EA"/>
    <n v="52"/>
    <n v="0"/>
    <n v="8"/>
    <n v="8"/>
    <s v="EA"/>
    <x v="63"/>
    <s v="Supply for Order 600002862, Item 48 cannot be changed 180083185 item 100 already exists"/>
    <s v="Material work-packed @AA53"/>
    <s v="SP12"/>
    <s v="Stock at Base"/>
    <n v="0"/>
    <s v="AA02"/>
    <s v="5300006667"/>
    <n v="580"/>
    <m/>
    <n v="14"/>
    <m/>
    <n v="0"/>
    <m/>
    <m/>
    <m/>
    <n v="0"/>
    <n v="0"/>
    <s v="EA"/>
    <m/>
    <m/>
    <m/>
    <s v="180083185"/>
    <s v="9016679"/>
    <s v="07"/>
    <s v="Execution"/>
    <x v="0"/>
    <x v="76"/>
    <n v="0"/>
    <s v="EA"/>
    <s v="101000000093107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8"/>
    <m/>
    <d v="2024-10-18T00:00:00"/>
    <s v="4900154759_2024_0019"/>
    <d v="2024-11-01T00:00:00"/>
    <m/>
    <s v="5000248569_2024_0010"/>
    <n v="0"/>
    <n v="2"/>
    <n v="0"/>
    <s v="90006343"/>
    <n v="8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19526"/>
    <s v="STUDBOLT;0.750&quot;X160MM,L7,CAD+XYLAN"/>
    <d v="2024-03-01T00:00:00"/>
    <s v="W"/>
    <m/>
    <s v="0010"/>
    <s v="IC Mech Fitter"/>
    <s v="INT"/>
    <s v="IC Mech Fitter"/>
    <m/>
    <m/>
    <s v="9016679_05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48"/>
    <m/>
    <n v="0"/>
    <m/>
    <s v="24SDLN2C"/>
    <s v="MJ"/>
    <s v="1000003732"/>
    <s v="AU1072"/>
    <n v="1000214854"/>
    <s v="S002"/>
    <s v="30"/>
    <s v="30"/>
    <s v="5300006667"/>
    <n v="580"/>
    <m/>
    <m/>
    <n v="0"/>
    <n v="8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61"/>
    <s v="600002862"/>
    <x v="0"/>
    <s v="AA53.LN2.B0252"/>
    <s v="GAS LIQUEFACTION TRAIN 2"/>
    <s v="AA01"/>
    <n v="30"/>
    <s v="Issue Detected, please check Message log(Orchestration / Derivation)(01.03.2024)"/>
    <x v="68"/>
    <x v="68"/>
    <n v="80"/>
    <s v="EA"/>
    <n v="0"/>
    <n v="0"/>
    <n v="80"/>
    <n v="80"/>
    <s v="EA"/>
    <x v="64"/>
    <s v="Supply for Order 600002862, Item 49 cannot be changed 180083185 item 110 already exists"/>
    <s v="Material work-packed @AA53"/>
    <s v="SP12"/>
    <s v="Stock at Base"/>
    <n v="0"/>
    <s v="AA02"/>
    <s v="5300006667"/>
    <n v="590"/>
    <m/>
    <n v="14"/>
    <m/>
    <n v="0"/>
    <m/>
    <m/>
    <m/>
    <n v="0"/>
    <n v="0"/>
    <s v="EA"/>
    <m/>
    <m/>
    <m/>
    <s v="180083185"/>
    <s v="9016679"/>
    <s v="07"/>
    <s v="Execution"/>
    <x v="0"/>
    <x v="77"/>
    <n v="0"/>
    <s v="EA"/>
    <s v="102000000019719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80"/>
    <m/>
    <d v="2024-10-18T00:00:00"/>
    <s v="4900154759_2024_0021"/>
    <d v="2024-11-01T00:00:00"/>
    <m/>
    <s v="5000248569_2024_0011"/>
    <n v="0"/>
    <n v="2"/>
    <n v="0"/>
    <s v="90006343"/>
    <n v="80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19538"/>
    <s v="STUDBOLT;1.250&quot;X250MM,L7,CAD+XYLAN"/>
    <d v="2024-03-01T00:00:00"/>
    <s v="W"/>
    <m/>
    <s v="0010"/>
    <s v="IC Mech Fitter"/>
    <s v="INT"/>
    <s v="IC Mech Fitter"/>
    <m/>
    <m/>
    <s v="9016679_05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49"/>
    <m/>
    <n v="0"/>
    <m/>
    <s v="24SDLN2C"/>
    <s v="MJ"/>
    <s v="1000003732"/>
    <s v="AU1072"/>
    <n v="1000214854"/>
    <s v="S002"/>
    <s v="30"/>
    <s v="30"/>
    <s v="5300006667"/>
    <n v="590"/>
    <m/>
    <m/>
    <n v="0"/>
    <n v="80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62"/>
    <s v="600002862"/>
    <x v="0"/>
    <s v="AA53.LN2.B0252"/>
    <s v="GAS LIQUEFACTION TRAIN 2"/>
    <s v="AA01"/>
    <n v="30"/>
    <s v="Issue Detected, please check Message log(Orchestration / Derivation)(01.03.2024)"/>
    <x v="69"/>
    <x v="69"/>
    <n v="12"/>
    <s v="EA"/>
    <n v="0"/>
    <n v="0"/>
    <n v="0"/>
    <n v="0"/>
    <m/>
    <x v="65"/>
    <s v="Supply for Order 600002862, Item 50 cannot be changed 90006343 item 600 already exists"/>
    <s v="Awaiting picking (check stock levels) @AA02"/>
    <s v="SP12"/>
    <s v="Stock at Base"/>
    <n v="0"/>
    <s v="AA02"/>
    <s v="5300006667"/>
    <n v="600"/>
    <m/>
    <n v="14"/>
    <m/>
    <n v="0"/>
    <m/>
    <m/>
    <m/>
    <n v="0"/>
    <n v="0"/>
    <s v="EA"/>
    <m/>
    <m/>
    <m/>
    <m/>
    <s v="90006343"/>
    <s v="07"/>
    <s v="Execution"/>
    <x v="0"/>
    <x v="78"/>
    <n v="0"/>
    <m/>
    <m/>
    <m/>
    <m/>
    <m/>
    <m/>
    <m/>
    <m/>
    <s v="WorkPackLink"/>
    <m/>
    <m/>
    <n v="0"/>
    <m/>
    <n v="0"/>
    <n v="0"/>
    <m/>
    <n v="0"/>
    <n v="12"/>
    <m/>
    <m/>
    <s v="Y"/>
    <s v="1001"/>
    <d v="2024-02-16T00:00:00"/>
    <s v="ODST-0090006343_0600"/>
    <n v="0"/>
    <n v="17"/>
    <n v="0"/>
    <n v="0"/>
    <m/>
    <d v="2024-10-30T00:00:00"/>
    <x v="0"/>
    <d v="2024-10-21T00:00:00"/>
    <m/>
    <m/>
    <d v="2024-11-01T00:00:00"/>
    <m/>
    <m/>
    <m/>
    <m/>
    <d v="2024-12-31T00:00:00"/>
    <n v="0"/>
    <m/>
    <d v="2024-10-29T00:00:00"/>
    <m/>
    <d v="2024-11-01T00:00:00"/>
    <m/>
    <m/>
    <n v="0"/>
    <n v="2"/>
    <n v="0"/>
    <s v="90006343"/>
    <n v="0"/>
    <n v="0"/>
    <m/>
    <s v="2"/>
    <n v="0"/>
    <n v="0"/>
    <s v="X"/>
    <s v="L"/>
    <m/>
    <n v="0"/>
    <m/>
    <m/>
    <n v="0"/>
    <n v="0"/>
    <m/>
    <d v="2024-10-29T00:00:00"/>
    <m/>
    <s v="AA53"/>
    <s v="KGP Karratha Gas Plant-NWS GAS"/>
    <s v="AA53"/>
    <s v="KGP Karratha Gas Plant-NWS GAS"/>
    <s v="5001"/>
    <s v="10219885"/>
    <s v="STUDBOLT;1.125&quot;X240MM,L7,CAD+XYLAN"/>
    <d v="2024-03-01T00:00:00"/>
    <s v="W"/>
    <m/>
    <s v="0010"/>
    <s v="IC Mech Fitter"/>
    <s v="INT"/>
    <s v="IC Mech Fitter"/>
    <m/>
    <m/>
    <s v="90006343_060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50"/>
    <m/>
    <n v="0"/>
    <m/>
    <s v="24SDLN2C"/>
    <s v="MJ"/>
    <m/>
    <s v="AU1072"/>
    <n v="1000214854"/>
    <s v="S002"/>
    <s v="30"/>
    <s v="30"/>
    <s v="5300006667"/>
    <n v="600"/>
    <m/>
    <m/>
    <n v="0"/>
    <n v="12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63"/>
    <s v="600002862"/>
    <x v="0"/>
    <s v="AA53.LN2.B0252"/>
    <s v="GAS LIQUEFACTION TRAIN 2"/>
    <s v="AA01"/>
    <n v="30"/>
    <s v="Issue Detected, please check Message log(Orchestration / Derivation)(29.02.2024)"/>
    <x v="70"/>
    <x v="70"/>
    <n v="24"/>
    <s v="EA"/>
    <n v="60"/>
    <n v="0"/>
    <n v="24"/>
    <n v="24"/>
    <s v="EA"/>
    <x v="66"/>
    <s v="Supply for Order 600002862, Item 51 cannot be changed 180017143 item 250 already exists"/>
    <s v="Material Consumed"/>
    <s v="SP12"/>
    <s v="Stock at Base"/>
    <n v="0"/>
    <s v="AA02"/>
    <s v="5300006667"/>
    <n v="280"/>
    <m/>
    <n v="14"/>
    <m/>
    <n v="0"/>
    <m/>
    <m/>
    <m/>
    <n v="0"/>
    <n v="0"/>
    <s v="EA"/>
    <m/>
    <m/>
    <m/>
    <s v="180017143"/>
    <s v="9002109"/>
    <s v="07"/>
    <s v="Execution"/>
    <x v="0"/>
    <x v="79"/>
    <n v="0"/>
    <s v="EA"/>
    <m/>
    <m/>
    <s v="102000000003644"/>
    <s v="01-Road"/>
    <m/>
    <s v="3-In Transit"/>
    <m/>
    <s v="WorkPackLink"/>
    <s v="KSF-KGP P07P08 LRG"/>
    <m/>
    <n v="0"/>
    <m/>
    <n v="0"/>
    <n v="0"/>
    <m/>
    <n v="24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24"/>
    <m/>
    <d v="2024-04-11T00:00:00"/>
    <s v="4900045283_2024_0049"/>
    <d v="2024-11-01T00:00:00"/>
    <m/>
    <s v="5000058191_2024_0025"/>
    <n v="0"/>
    <n v="2"/>
    <n v="0"/>
    <s v="90006343"/>
    <n v="24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19976"/>
    <s v="STUDBOLT;1.875&quot;X390MM,L7,CAD+XYLAN"/>
    <d v="2024-02-29T00:00:00"/>
    <s v="W"/>
    <m/>
    <s v="0010"/>
    <s v="IC Mech Fitter"/>
    <s v="INT"/>
    <s v="IC Mech Fitter"/>
    <m/>
    <m/>
    <s v="9002109_02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51"/>
    <m/>
    <n v="0"/>
    <m/>
    <s v="24SDLN2C"/>
    <s v="MJ"/>
    <s v="1000001236"/>
    <s v="AU1072"/>
    <n v="1000214854"/>
    <s v="S002"/>
    <s v="30"/>
    <s v="30"/>
    <s v="5300006667"/>
    <n v="280"/>
    <m/>
    <m/>
    <n v="0"/>
    <n v="2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21T00:00:00"/>
    <d v="2024-10-27T00:00:00"/>
    <d v="2024-10-20T00:00:00"/>
    <d v="2025-05-08T00:00:00"/>
    <s v="MECH"/>
    <x v="0"/>
    <x v="1"/>
    <x v="64"/>
    <s v="600002862"/>
    <x v="0"/>
    <s v="AA53.LN2.B0252"/>
    <s v="GAS LIQUEFACTION TRAIN 2"/>
    <s v="AA01"/>
    <n v="30"/>
    <s v="Issue Detected, please check Message log(Orchestration / Derivation)(26.10.2024)"/>
    <x v="70"/>
    <x v="70"/>
    <n v="24"/>
    <s v="EA"/>
    <n v="60"/>
    <n v="0"/>
    <n v="24"/>
    <n v="24"/>
    <s v="EA"/>
    <x v="67"/>
    <s v="Supply for Order 600002862, Item 133 cannot be changed 90022810 item 10 already exists"/>
    <s v="Materials handed over to w/ Maintenance"/>
    <s v="SP12"/>
    <s v="Stock at Base"/>
    <n v="0"/>
    <s v="AA02"/>
    <s v="5300006667"/>
    <n v="1230"/>
    <m/>
    <n v="14"/>
    <m/>
    <n v="0"/>
    <m/>
    <m/>
    <m/>
    <n v="0"/>
    <n v="0"/>
    <s v="EA"/>
    <m/>
    <m/>
    <m/>
    <s v="180086211"/>
    <s v="90022810"/>
    <s v="07"/>
    <s v="Execution"/>
    <x v="0"/>
    <x v="80"/>
    <n v="0"/>
    <s v="EA"/>
    <m/>
    <m/>
    <s v="102000000022091"/>
    <m/>
    <m/>
    <m/>
    <m/>
    <s v="WorkPackLink"/>
    <s v="P99PICKUPFROMWHSE"/>
    <m/>
    <n v="0"/>
    <m/>
    <n v="0"/>
    <n v="0"/>
    <m/>
    <n v="0"/>
    <n v="0"/>
    <m/>
    <m/>
    <s v="Y"/>
    <s v="1001"/>
    <d v="2024-02-16T00:00:00"/>
    <s v="GRST-5000258272_2024"/>
    <n v="0"/>
    <n v="11"/>
    <n v="0"/>
    <n v="0"/>
    <m/>
    <d v="2024-10-19T00:00:00"/>
    <x v="0"/>
    <d v="2024-10-21T00:00:00"/>
    <m/>
    <m/>
    <d v="2024-11-01T00:00:00"/>
    <m/>
    <m/>
    <s v="100000037359"/>
    <s v="1020"/>
    <d v="2024-12-31T00:00:00"/>
    <n v="24"/>
    <m/>
    <d v="2024-10-27T00:00:00"/>
    <s v="4900160002_2024_0001"/>
    <d v="2024-11-01T00:00:00"/>
    <m/>
    <s v="5000258272_2024_0001"/>
    <n v="0"/>
    <n v="2"/>
    <n v="0"/>
    <s v="90022810"/>
    <n v="24"/>
    <n v="0"/>
    <s v="180086211"/>
    <s v="2"/>
    <n v="0"/>
    <n v="0"/>
    <s v="X"/>
    <s v="L"/>
    <s v="4900160002"/>
    <n v="2024"/>
    <m/>
    <s v="5000258272"/>
    <n v="2024"/>
    <n v="0"/>
    <m/>
    <d v="2024-10-27T00:00:00"/>
    <m/>
    <s v="AA53"/>
    <s v="KGP Karratha Gas Plant-NWS GAS"/>
    <s v="AA53"/>
    <s v="KGP Karratha Gas Plant-NWS GAS"/>
    <s v="5001"/>
    <s v="10219976"/>
    <s v="STUDBOLT;1.875&quot;X390MM,L7,CAD+XYLAN"/>
    <d v="2024-10-26T00:00:00"/>
    <s v="W"/>
    <m/>
    <s v="0010"/>
    <s v="IC Mech Fitter"/>
    <s v="INT"/>
    <s v="IC Mech Fitter"/>
    <m/>
    <m/>
    <s v="90022810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33"/>
    <m/>
    <n v="0"/>
    <m/>
    <s v="24SDLN2C"/>
    <s v="MJ"/>
    <m/>
    <s v="AU1072"/>
    <n v="1000214854"/>
    <s v="S002"/>
    <s v="30"/>
    <s v="30"/>
    <s v="5300006667"/>
    <n v="1230"/>
    <m/>
    <m/>
    <n v="0"/>
    <n v="24"/>
    <s v="EA"/>
    <s v="2001"/>
    <s v="AA02"/>
    <d v="2024-10-27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65"/>
    <s v="600002862"/>
    <x v="0"/>
    <s v="AA53.LN2.B0252"/>
    <s v="GAS LIQUEFACTION TRAIN 2"/>
    <s v="AA01"/>
    <n v="30"/>
    <s v="Issue Detected, please check Message log(Orchestration / Derivation)(29.02.2024)"/>
    <x v="71"/>
    <x v="71"/>
    <n v="8"/>
    <s v="EA"/>
    <n v="16"/>
    <n v="0"/>
    <n v="0"/>
    <n v="8"/>
    <s v="EA"/>
    <x v="68"/>
    <s v="Supply for Order 600002862, Item 52 cannot be changed 180017143 item 260 already exists"/>
    <s v="Material Consumed"/>
    <s v="SP12"/>
    <s v="Stock at Base"/>
    <n v="0"/>
    <s v="AA02"/>
    <s v="5300006667"/>
    <n v="290"/>
    <m/>
    <n v="14"/>
    <m/>
    <n v="0"/>
    <m/>
    <m/>
    <m/>
    <n v="0"/>
    <n v="0"/>
    <s v="EA"/>
    <m/>
    <m/>
    <m/>
    <s v="180017143"/>
    <s v="9002109"/>
    <s v="07"/>
    <s v="Execution"/>
    <x v="0"/>
    <x v="81"/>
    <n v="0"/>
    <s v="EA"/>
    <s v="102000000003615"/>
    <m/>
    <s v="102000000003666"/>
    <s v="01-Road"/>
    <m/>
    <s v="3-In Transit"/>
    <s v="24SDLN2C - CAGED PALLET"/>
    <s v="WorkPackLink"/>
    <s v="P07WH-R2FL"/>
    <m/>
    <n v="0"/>
    <m/>
    <n v="0"/>
    <n v="0"/>
    <m/>
    <n v="8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8"/>
    <m/>
    <d v="2024-04-11T00:00:00"/>
    <s v="4900045283_2024_0051"/>
    <d v="2024-11-01T00:00:00"/>
    <m/>
    <s v="5000058191_2024_0026"/>
    <n v="0"/>
    <n v="2"/>
    <n v="0"/>
    <s v="90006343"/>
    <n v="8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20455"/>
    <s v="STUDBOLT;0.875&quot; X 180MM,A193 B8M CL2"/>
    <d v="2024-02-29T00:00:00"/>
    <s v="W"/>
    <m/>
    <s v="0010"/>
    <s v="IC Mech Fitter"/>
    <s v="INT"/>
    <s v="IC Mech Fitter"/>
    <m/>
    <m/>
    <s v="9002109_02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52"/>
    <m/>
    <n v="0"/>
    <m/>
    <s v="24SDLN2C"/>
    <s v="MJ"/>
    <s v="1000001236"/>
    <s v="AU1072"/>
    <n v="1000214854"/>
    <s v="S002"/>
    <s v="30"/>
    <s v="30"/>
    <s v="5300006667"/>
    <n v="290"/>
    <m/>
    <m/>
    <n v="0"/>
    <n v="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66"/>
    <s v="600002862"/>
    <x v="0"/>
    <s v="AA53.LN2.B0252"/>
    <s v="GAS LIQUEFACTION TRAIN 2"/>
    <s v="AA01"/>
    <n v="30"/>
    <s v="Issue Detected, please check Message log(Orchestration / Derivation)(01.03.2024)"/>
    <x v="72"/>
    <x v="72"/>
    <n v="6"/>
    <s v="EA"/>
    <n v="0"/>
    <n v="0"/>
    <n v="6"/>
    <n v="6"/>
    <s v="EA"/>
    <x v="69"/>
    <s v="Supply for Order 600002862, Item 53 cannot be changed 180083185 item 120 already exists"/>
    <s v="Material work-packed @AA53"/>
    <s v="SP12"/>
    <s v="Stock at Base"/>
    <n v="0"/>
    <s v="AA02"/>
    <s v="5300006667"/>
    <n v="610"/>
    <m/>
    <n v="14"/>
    <m/>
    <n v="0"/>
    <m/>
    <m/>
    <m/>
    <n v="0"/>
    <n v="0"/>
    <s v="EA"/>
    <m/>
    <m/>
    <m/>
    <s v="180083185"/>
    <s v="9016679"/>
    <s v="07"/>
    <s v="Execution"/>
    <x v="0"/>
    <x v="82"/>
    <n v="0"/>
    <s v="EA"/>
    <s v="101000000093007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6"/>
    <m/>
    <d v="2024-10-18T00:00:00"/>
    <s v="4900154759_2024_0023"/>
    <d v="2024-11-01T00:00:00"/>
    <m/>
    <s v="5000248569_2024_0012"/>
    <n v="0"/>
    <n v="2"/>
    <n v="0"/>
    <s v="90006343"/>
    <n v="6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22953"/>
    <s v="SPADE BLIND,50MM,CL300,RF,A516-60/70"/>
    <d v="2024-03-01T00:00:00"/>
    <s v="W"/>
    <m/>
    <s v="0010"/>
    <s v="IC Mech Fitter"/>
    <s v="INT"/>
    <s v="IC Mech Fitter"/>
    <m/>
    <m/>
    <s v="9016679_06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53"/>
    <m/>
    <n v="0"/>
    <m/>
    <s v="24SDLN2C"/>
    <s v="MJ"/>
    <s v="1000003732"/>
    <s v="AU1072"/>
    <n v="1000214854"/>
    <s v="S002"/>
    <s v="30"/>
    <s v="30"/>
    <s v="5300006667"/>
    <n v="610"/>
    <m/>
    <m/>
    <n v="0"/>
    <n v="6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67"/>
    <s v="600002862"/>
    <x v="0"/>
    <s v="AA53.LN2.B0252"/>
    <s v="GAS LIQUEFACTION TRAIN 2"/>
    <s v="AA01"/>
    <n v="30"/>
    <s v="Issue Detected, please check Message log(Orchestration / Derivation)(29.02.2024)"/>
    <x v="73"/>
    <x v="73"/>
    <n v="20"/>
    <s v="EA"/>
    <n v="32"/>
    <n v="4"/>
    <n v="24"/>
    <n v="20"/>
    <s v="EA"/>
    <x v="70"/>
    <s v="Supply for Order 600002862, Item 54 cannot be changed 180017143 item 270 already exists"/>
    <s v="Material Consumed"/>
    <s v="SP12"/>
    <s v="Stock at Base"/>
    <n v="0"/>
    <s v="AA02"/>
    <s v="5300006667"/>
    <n v="300"/>
    <m/>
    <n v="14"/>
    <m/>
    <n v="0"/>
    <m/>
    <m/>
    <m/>
    <n v="0"/>
    <n v="0"/>
    <s v="EA"/>
    <m/>
    <m/>
    <m/>
    <s v="180017143"/>
    <s v="9002109"/>
    <s v="07"/>
    <s v="Execution"/>
    <x v="0"/>
    <x v="83"/>
    <n v="0"/>
    <s v="EA"/>
    <s v="102000000003646"/>
    <s v="102000000003616"/>
    <s v="102000000003666"/>
    <s v="01-Road"/>
    <m/>
    <s v="3-In Transit"/>
    <s v="24SDLN2C - CAGED PALLET"/>
    <s v="WorkPackLink"/>
    <s v="P07WH-R2FL"/>
    <m/>
    <n v="0"/>
    <m/>
    <n v="0"/>
    <n v="0"/>
    <m/>
    <n v="20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20"/>
    <m/>
    <d v="2024-04-11T00:00:00"/>
    <s v="4900045283_2024_0053"/>
    <d v="2024-11-01T00:00:00"/>
    <m/>
    <s v="5000058191_2024_0027"/>
    <n v="0"/>
    <n v="2"/>
    <n v="0"/>
    <s v="90006343"/>
    <n v="20"/>
    <n v="0"/>
    <s v="180017143"/>
    <s v="2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223374"/>
    <s v="STUDBOLT;0.750&quot;X140MM,A193 B8M,CL2"/>
    <d v="2024-02-29T00:00:00"/>
    <s v="W"/>
    <m/>
    <s v="0010"/>
    <s v="IC Mech Fitter"/>
    <s v="INT"/>
    <s v="IC Mech Fitter"/>
    <m/>
    <m/>
    <s v="9002109_030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54"/>
    <m/>
    <n v="0"/>
    <m/>
    <s v="24SDLN2C"/>
    <s v="MJ"/>
    <s v="1000001236"/>
    <s v="AU1072"/>
    <n v="1000214854"/>
    <s v="S002"/>
    <s v="30"/>
    <s v="30"/>
    <s v="5300006667"/>
    <n v="300"/>
    <m/>
    <m/>
    <n v="0"/>
    <n v="20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68"/>
    <s v="600002862"/>
    <x v="0"/>
    <s v="AA53.LN2.B0252"/>
    <s v="GAS LIQUEFACTION TRAIN 2"/>
    <s v="AA01"/>
    <n v="30"/>
    <s v="Issue Detected, please check Message log(Orchestration / Derivation)(01.03.2024)"/>
    <x v="74"/>
    <x v="74"/>
    <n v="1"/>
    <s v="EA"/>
    <n v="0"/>
    <n v="0"/>
    <n v="1"/>
    <n v="1"/>
    <s v="EA"/>
    <x v="19"/>
    <s v="Supply for Order 600002862, Item 55 cannot be changed 180085320 item 60 already exists"/>
    <s v="Material work-packed @AA53"/>
    <s v="SP12"/>
    <s v="Stock at Base"/>
    <n v="0"/>
    <s v="AA02"/>
    <s v="5300006667"/>
    <n v="620"/>
    <m/>
    <n v="14"/>
    <m/>
    <n v="0"/>
    <m/>
    <m/>
    <m/>
    <n v="0"/>
    <n v="0"/>
    <s v="EA"/>
    <m/>
    <m/>
    <m/>
    <s v="180085320"/>
    <s v="9017444"/>
    <s v="07"/>
    <s v="Execution"/>
    <x v="0"/>
    <x v="84"/>
    <n v="0"/>
    <s v="EA"/>
    <s v="101000000101564"/>
    <m/>
    <s v="102000000021842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x v="0"/>
    <d v="2024-10-21T00:00:00"/>
    <m/>
    <m/>
    <d v="2024-11-01T00:00:00"/>
    <m/>
    <m/>
    <s v="100000036570"/>
    <s v="1020"/>
    <d v="2024-12-31T00:00:00"/>
    <n v="1"/>
    <m/>
    <d v="2024-10-24T00:00:00"/>
    <s v="4900158497_2024_0011"/>
    <d v="2024-11-01T00:00:00"/>
    <m/>
    <s v="5000255235_2024_0006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229938"/>
    <s v="SPADE BLIND,80MM,CL150,SS316"/>
    <d v="2024-03-01T00:00:00"/>
    <s v="W"/>
    <m/>
    <s v="0010"/>
    <s v="IC Mech Fitter"/>
    <s v="INT"/>
    <s v="IC Mech Fitter"/>
    <m/>
    <m/>
    <s v="9017444_06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55"/>
    <m/>
    <n v="0"/>
    <m/>
    <s v="24SDLN2C"/>
    <s v="MJ"/>
    <s v="1000003809"/>
    <s v="AU1072"/>
    <n v="1000214854"/>
    <s v="S002"/>
    <s v="30"/>
    <s v="30"/>
    <s v="5300006667"/>
    <n v="62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69"/>
    <s v="600002862"/>
    <x v="0"/>
    <s v="AA53.LN2.B0252"/>
    <s v="GAS LIQUEFACTION TRAIN 2"/>
    <s v="AA01"/>
    <n v="30"/>
    <s v="Issue Detected, please check Message log(Orchestration / Derivation)(01.03.2024)"/>
    <x v="75"/>
    <x v="75"/>
    <n v="1"/>
    <s v="EA"/>
    <n v="0"/>
    <n v="0"/>
    <n v="1"/>
    <n v="1"/>
    <s v="EA"/>
    <x v="71"/>
    <s v="Supply for Order 600002862, Item 79 cannot be changed 180083185 item 180 already exists"/>
    <s v="Material work-packed @AA53"/>
    <s v="SP12"/>
    <s v="Stock at Base"/>
    <n v="0"/>
    <s v="AA02"/>
    <s v="5300006667"/>
    <n v="800"/>
    <m/>
    <n v="14"/>
    <m/>
    <n v="0"/>
    <m/>
    <m/>
    <m/>
    <n v="0"/>
    <n v="0"/>
    <s v="EA"/>
    <m/>
    <m/>
    <m/>
    <s v="180083185"/>
    <s v="9016679"/>
    <s v="07"/>
    <s v="Execution"/>
    <x v="0"/>
    <x v="85"/>
    <n v="0"/>
    <s v="EA"/>
    <s v="101000000092975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1"/>
    <m/>
    <d v="2024-10-18T00:00:00"/>
    <s v="4900154759_2024_0035"/>
    <d v="2024-11-01T00:00:00"/>
    <m/>
    <s v="5000248569_2024_0018"/>
    <n v="0"/>
    <n v="2"/>
    <n v="0"/>
    <s v="90006343"/>
    <n v="1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229941"/>
    <s v="SPADE BLIND,50MM,CL600,SS316"/>
    <d v="2024-03-01T00:00:00"/>
    <s v="W"/>
    <m/>
    <s v="0010"/>
    <s v="IC Mech Fitter"/>
    <s v="INT"/>
    <s v="IC Mech Fitter"/>
    <m/>
    <m/>
    <s v="9016679_080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79"/>
    <m/>
    <n v="0"/>
    <m/>
    <s v="24SDLN2C"/>
    <s v="MJ"/>
    <s v="1000003732"/>
    <s v="AU1072"/>
    <n v="1000214854"/>
    <s v="S002"/>
    <s v="30"/>
    <s v="30"/>
    <s v="5300006667"/>
    <n v="800"/>
    <m/>
    <m/>
    <n v="0"/>
    <n v="1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70"/>
    <s v="600002862"/>
    <x v="0"/>
    <s v="AA53.LN2.B0252"/>
    <s v="GAS LIQUEFACTION TRAIN 2"/>
    <s v="AA01"/>
    <n v="30"/>
    <s v="Issue Detected, please check Message log(Orchestration / Derivation)(01.03.2024)"/>
    <x v="76"/>
    <x v="76"/>
    <n v="1"/>
    <s v="EA"/>
    <n v="0"/>
    <n v="0"/>
    <n v="1"/>
    <n v="1"/>
    <s v="EA"/>
    <x v="19"/>
    <s v="Supply for Order 600002862, Item 80 cannot be changed 180085320 item 160 already exists"/>
    <s v="Material work-packed @AA53"/>
    <s v="SP12"/>
    <s v="Stock at Base"/>
    <n v="0"/>
    <s v="AA02"/>
    <s v="5300006667"/>
    <n v="810"/>
    <m/>
    <n v="14"/>
    <m/>
    <n v="0"/>
    <m/>
    <m/>
    <m/>
    <n v="0"/>
    <n v="0"/>
    <s v="EA"/>
    <m/>
    <m/>
    <m/>
    <s v="180085320"/>
    <s v="9017444"/>
    <s v="07"/>
    <s v="Execution"/>
    <x v="0"/>
    <x v="86"/>
    <n v="0"/>
    <s v="EA"/>
    <s v="101000000101537"/>
    <m/>
    <s v="102000000021852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x v="0"/>
    <d v="2024-10-21T00:00:00"/>
    <m/>
    <m/>
    <d v="2024-11-01T00:00:00"/>
    <m/>
    <m/>
    <s v="100000036570"/>
    <s v="1020"/>
    <d v="2024-12-31T00:00:00"/>
    <n v="1"/>
    <m/>
    <d v="2024-10-24T00:00:00"/>
    <s v="4900158497_2024_0031"/>
    <d v="2024-11-01T00:00:00"/>
    <m/>
    <s v="5000255235_2024_0016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229942"/>
    <s v="SPADE BLIND,100MM,CL600,SS316"/>
    <d v="2024-03-01T00:00:00"/>
    <s v="W"/>
    <m/>
    <s v="0010"/>
    <s v="IC Mech Fitter"/>
    <s v="INT"/>
    <s v="IC Mech Fitter"/>
    <m/>
    <m/>
    <s v="9017444_08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80"/>
    <m/>
    <n v="0"/>
    <m/>
    <s v="24SDLN2C"/>
    <s v="MJ"/>
    <s v="1000003809"/>
    <s v="AU1072"/>
    <n v="1000214854"/>
    <s v="S002"/>
    <s v="30"/>
    <s v="30"/>
    <s v="5300006667"/>
    <n v="81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07T00:00:00"/>
    <d v="2024-10-02T00:00:00"/>
    <d v="2024-10-20T00:00:00"/>
    <d v="2025-05-08T00:00:00"/>
    <s v="MECH"/>
    <x v="0"/>
    <x v="0"/>
    <x v="31"/>
    <s v="600002862"/>
    <x v="0"/>
    <s v="AA53.LN2.B0252"/>
    <s v="GAS LIQUEFACTION TRAIN 2"/>
    <s v="AA01"/>
    <n v="30"/>
    <s v="Issue Detected, please check Message log(Orchestration / Derivation)(20.09.2024)"/>
    <x v="77"/>
    <x v="77"/>
    <n v="6"/>
    <s v="EA"/>
    <n v="0"/>
    <n v="0"/>
    <n v="5"/>
    <n v="4"/>
    <s v="EA"/>
    <x v="72"/>
    <s v="Supply for Order 600002862, Item 122 cannot be changed 180085864 item 10 already exists"/>
    <s v="Material Consumed"/>
    <s v="SP12"/>
    <s v="Stock at Base"/>
    <n v="0"/>
    <s v="AA02"/>
    <s v="5300006667"/>
    <n v="1140"/>
    <m/>
    <n v="14"/>
    <m/>
    <n v="0"/>
    <m/>
    <m/>
    <m/>
    <n v="0"/>
    <n v="0"/>
    <s v="EA"/>
    <m/>
    <m/>
    <m/>
    <s v="180085878"/>
    <s v="9017455"/>
    <s v="07"/>
    <s v="Execution"/>
    <x v="0"/>
    <x v="87"/>
    <n v="0"/>
    <s v="EA"/>
    <m/>
    <m/>
    <s v="102000000022072"/>
    <m/>
    <m/>
    <m/>
    <m/>
    <s v="WorkPackLink"/>
    <s v="P99PICKUPFROMWHSE"/>
    <s v="P07 - LNG2 COP"/>
    <n v="0"/>
    <m/>
    <n v="0"/>
    <n v="0"/>
    <m/>
    <n v="6"/>
    <n v="0"/>
    <m/>
    <m/>
    <s v="Y"/>
    <s v="1001"/>
    <d v="2024-02-16T00:00:00"/>
    <m/>
    <n v="0"/>
    <n v="0"/>
    <n v="0"/>
    <n v="0"/>
    <m/>
    <d v="2024-10-05T00:00:00"/>
    <x v="0"/>
    <d v="2024-11-22T00:00:00"/>
    <m/>
    <m/>
    <d v="2024-10-07T00:00:00"/>
    <m/>
    <m/>
    <s v="100000037617"/>
    <s v="1020"/>
    <d v="2024-12-31T00:00:00"/>
    <n v="6"/>
    <m/>
    <d v="2024-10-25T00:00:00"/>
    <s v="4900159260_2024_0001/4900159250_2024_0001"/>
    <d v="2024-10-07T00:00:00"/>
    <m/>
    <s v="5000257063_2024_0001/5000257056_2024_0001"/>
    <n v="0"/>
    <n v="2"/>
    <n v="0"/>
    <s v="90020228"/>
    <n v="6"/>
    <n v="0"/>
    <s v="180085864/180085878"/>
    <s v="2"/>
    <n v="0"/>
    <n v="0"/>
    <s v="X"/>
    <s v="L"/>
    <s v="4900159260"/>
    <n v="2024"/>
    <m/>
    <s v="5000257056"/>
    <n v="2024"/>
    <n v="0"/>
    <m/>
    <d v="2024-10-02T00:00:00"/>
    <m/>
    <s v="AA53"/>
    <s v="KGP Karratha Gas Plant-NWS GAS"/>
    <s v="AA53"/>
    <s v="KGP Karratha Gas Plant-NWS GAS"/>
    <s v="5001"/>
    <s v="10251654"/>
    <s v="ELBOW:LONG RADIUS,50mm,BW,90deg,CS,40,A2"/>
    <d v="2024-09-20T00:00:00"/>
    <s v="W"/>
    <m/>
    <s v="0081"/>
    <s v="2C1101 Spade"/>
    <s v="INT"/>
    <s v="2C1101 Spade"/>
    <m/>
    <m/>
    <s v="9017455_0060/9017453_00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22"/>
    <m/>
    <n v="0"/>
    <m/>
    <s v="24SDLN2C"/>
    <s v="MJ"/>
    <m/>
    <s v="AU1072"/>
    <n v="1000214854"/>
    <s v="S002"/>
    <s v="30"/>
    <s v="30"/>
    <s v="5300006667"/>
    <n v="1140"/>
    <m/>
    <m/>
    <n v="0"/>
    <n v="6"/>
    <s v="EA"/>
    <s v="2001"/>
    <s v="AA02"/>
    <d v="2024-10-02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m/>
    <d v="2024-10-20T00:00:00"/>
    <d v="2025-05-08T00:00:00"/>
    <s v="MECH"/>
    <x v="0"/>
    <x v="1"/>
    <x v="38"/>
    <s v="600002862"/>
    <x v="0"/>
    <s v="AA53.LN2.B0252"/>
    <s v="GAS LIQUEFACTION TRAIN 2"/>
    <m/>
    <n v="30"/>
    <s v="Maintenance Order material has been deleted"/>
    <x v="77"/>
    <x v="77"/>
    <n v="0"/>
    <s v="EA"/>
    <n v="0"/>
    <n v="0"/>
    <n v="0"/>
    <n v="0"/>
    <m/>
    <x v="5"/>
    <m/>
    <m/>
    <m/>
    <m/>
    <n v="0"/>
    <m/>
    <m/>
    <n v="0"/>
    <m/>
    <n v="0"/>
    <m/>
    <n v="0"/>
    <m/>
    <m/>
    <m/>
    <n v="0"/>
    <n v="0"/>
    <s v="EA"/>
    <m/>
    <m/>
    <m/>
    <m/>
    <m/>
    <s v="07"/>
    <s v="Execution"/>
    <x v="0"/>
    <x v="88"/>
    <n v="1"/>
    <m/>
    <m/>
    <m/>
    <m/>
    <m/>
    <m/>
    <m/>
    <m/>
    <s v="WorkPackLink"/>
    <m/>
    <s v="P07 - LNG2 COP"/>
    <n v="0"/>
    <m/>
    <n v="0"/>
    <n v="0"/>
    <m/>
    <n v="0"/>
    <n v="0"/>
    <m/>
    <m/>
    <m/>
    <m/>
    <m/>
    <m/>
    <n v="0"/>
    <n v="0"/>
    <n v="0"/>
    <n v="0"/>
    <m/>
    <m/>
    <x v="0"/>
    <d v="2024-10-21T00:00:00"/>
    <m/>
    <m/>
    <m/>
    <m/>
    <m/>
    <m/>
    <m/>
    <d v="2024-12-31T00:00:00"/>
    <n v="0"/>
    <m/>
    <m/>
    <m/>
    <m/>
    <m/>
    <m/>
    <n v="0"/>
    <n v="0"/>
    <n v="0"/>
    <m/>
    <n v="0"/>
    <n v="0"/>
    <m/>
    <s v="1"/>
    <n v="0"/>
    <n v="0"/>
    <m/>
    <s v="L"/>
    <m/>
    <n v="0"/>
    <m/>
    <m/>
    <n v="0"/>
    <n v="0"/>
    <m/>
    <m/>
    <m/>
    <s v="AA53"/>
    <s v="KGP Karratha Gas Plant-NWS GAS"/>
    <s v="AA53"/>
    <s v="KGP Karratha Gas Plant-NWS GAS"/>
    <s v="5001"/>
    <s v="10251654"/>
    <s v="ELBOW:LONG RADIUS,50mm,BW,90deg,CS,40,A2"/>
    <m/>
    <m/>
    <m/>
    <s v="0010"/>
    <s v="IC Mech Fitter"/>
    <s v="INT"/>
    <s v="IC Mech Fitter"/>
    <m/>
    <m/>
    <m/>
    <m/>
    <m/>
    <s v="LN2"/>
    <m/>
    <m/>
    <m/>
    <m/>
    <m/>
    <s v="Z1"/>
    <s v="WEG Priority"/>
    <s v="0070"/>
    <s v="Main Work Started (Order)"/>
    <m/>
    <n v="0"/>
    <m/>
    <m/>
    <m/>
    <m/>
    <m/>
    <m/>
    <m/>
    <m/>
    <n v="30"/>
    <m/>
    <m/>
    <n v="0"/>
    <m/>
    <n v="0"/>
    <m/>
    <s v="24SDLN2C"/>
    <s v="MJ"/>
    <m/>
    <m/>
    <n v="1000214854"/>
    <m/>
    <s v="30"/>
    <m/>
    <m/>
    <n v="0"/>
    <m/>
    <m/>
    <n v="0"/>
    <n v="0"/>
    <m/>
    <m/>
    <m/>
    <m/>
    <m/>
    <m/>
    <m/>
    <m/>
    <s v="1070"/>
    <m/>
    <d v="2024-10-20T00:00:00"/>
    <s v="1001"/>
    <s v="Woodside Energy Ltd"/>
    <s v="W001"/>
    <s v="WOP2ZH"/>
    <d v="2024-01-23T00:00:00"/>
    <n v="0"/>
    <n v="0"/>
    <n v="0"/>
    <m/>
    <m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1-01T00:00:00"/>
    <d v="2024-10-29T00:00:00"/>
    <d v="2024-10-20T00:00:00"/>
    <d v="2025-05-08T00:00:00"/>
    <s v="MECH"/>
    <x v="0"/>
    <x v="1"/>
    <x v="71"/>
    <s v="600002862"/>
    <x v="0"/>
    <s v="AA53.LN2.B0252"/>
    <s v="GAS LIQUEFACTION TRAIN 2"/>
    <s v="AA01"/>
    <n v="30"/>
    <s v="Maintenance Order material has been deleted"/>
    <x v="77"/>
    <x v="77"/>
    <n v="4"/>
    <s v="EA"/>
    <n v="0"/>
    <n v="0"/>
    <n v="5"/>
    <n v="3"/>
    <s v="EA"/>
    <x v="73"/>
    <s v="Supply for Order 600002862, Item 69 cannot be changed 9018326 item 360 already exists"/>
    <s v="Material work-packed @AA53"/>
    <s v="SP12"/>
    <s v="Stock at Base"/>
    <n v="0"/>
    <s v="AA02"/>
    <s v="5300006667"/>
    <n v="360"/>
    <m/>
    <n v="14"/>
    <m/>
    <n v="0"/>
    <m/>
    <m/>
    <m/>
    <n v="0"/>
    <n v="0"/>
    <s v="EA"/>
    <m/>
    <m/>
    <m/>
    <s v="180090422"/>
    <s v="9018456"/>
    <s v="07"/>
    <s v="Execution"/>
    <x v="0"/>
    <x v="89"/>
    <n v="1"/>
    <s v="EA"/>
    <s v="102000000023066"/>
    <m/>
    <s v="107000000000076"/>
    <m/>
    <m/>
    <m/>
    <s v="STATIC-CAGE"/>
    <s v="WorkPackLink"/>
    <s v="P07-WAREHOUSE"/>
    <m/>
    <n v="0"/>
    <m/>
    <n v="0"/>
    <n v="0"/>
    <m/>
    <n v="0"/>
    <n v="0"/>
    <m/>
    <m/>
    <m/>
    <s v="1001"/>
    <d v="2024-02-16T00:00:00"/>
    <s v="GRST-5000271136_2024"/>
    <n v="0"/>
    <n v="0"/>
    <n v="0"/>
    <n v="0"/>
    <m/>
    <d v="2024-10-30T00:00:00"/>
    <x v="0"/>
    <d v="2024-10-21T00:00:00"/>
    <m/>
    <m/>
    <d v="2024-11-01T00:00:00"/>
    <m/>
    <m/>
    <s v="100000039296"/>
    <s v="1020"/>
    <d v="2024-12-31T00:00:00"/>
    <n v="4"/>
    <m/>
    <d v="2024-11-07T00:00:00"/>
    <s v="4900167013_2024_0001/4900162552_2024_0001"/>
    <d v="2024-11-01T00:00:00"/>
    <m/>
    <s v="5000271136_2024_0001/5000263690_2024_0001"/>
    <n v="0"/>
    <n v="2"/>
    <n v="0"/>
    <s v="90006343"/>
    <n v="4"/>
    <n v="0"/>
    <s v="180090422/180088335"/>
    <s v="1"/>
    <n v="0"/>
    <n v="0"/>
    <s v="X"/>
    <s v="L"/>
    <s v="4900167013"/>
    <n v="2024"/>
    <m/>
    <s v="5000271136"/>
    <n v="2024"/>
    <n v="0"/>
    <m/>
    <d v="2024-10-29T00:00:00"/>
    <m/>
    <s v="AA53"/>
    <s v="KGP Karratha Gas Plant-NWS GAS"/>
    <s v="AA53"/>
    <s v="KGP Karratha Gas Plant-NWS GAS"/>
    <s v="5001"/>
    <s v="10251654"/>
    <s v="ELBOW:LONG RADIUS,50mm,BW,90deg,CS,40,A2"/>
    <d v="2024-02-29T00:00:00"/>
    <s v="W"/>
    <m/>
    <s v="0010"/>
    <s v="IC Mech Fitter"/>
    <s v="INT"/>
    <s v="IC Mech Fitter"/>
    <m/>
    <m/>
    <s v="9018456_0360/9018326_03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69"/>
    <m/>
    <n v="0"/>
    <m/>
    <s v="24SDLN2C"/>
    <s v="MJ"/>
    <m/>
    <s v="AU1072"/>
    <n v="1000214854"/>
    <s v="S002"/>
    <s v="30"/>
    <s v="30"/>
    <s v="5300006667"/>
    <n v="36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07T00:00:00"/>
    <d v="2024-10-02T00:00:00"/>
    <d v="2024-10-20T00:00:00"/>
    <d v="2025-05-08T00:00:00"/>
    <s v="MECH"/>
    <x v="0"/>
    <x v="0"/>
    <x v="31"/>
    <s v="600002862"/>
    <x v="0"/>
    <s v="AA53.LN2.B0252"/>
    <s v="GAS LIQUEFACTION TRAIN 2"/>
    <s v="AA01"/>
    <n v="30"/>
    <s v="Issue Detected, please check Message log(Orchestration / Derivation)(20.09.2024)"/>
    <x v="77"/>
    <x v="77"/>
    <n v="6"/>
    <s v="EA"/>
    <n v="0"/>
    <n v="0"/>
    <n v="5"/>
    <n v="1"/>
    <s v="EA"/>
    <x v="72"/>
    <s v="Supply for Order 600002862, Item 122 cannot be changed 180085864 item 10 already exists"/>
    <s v="Material Consumed"/>
    <s v="SP12"/>
    <s v="Stock at Base"/>
    <n v="0"/>
    <s v="AA02"/>
    <s v="5300006667"/>
    <n v="1140"/>
    <m/>
    <n v="14"/>
    <m/>
    <n v="0"/>
    <m/>
    <m/>
    <m/>
    <n v="0"/>
    <n v="0"/>
    <s v="EA"/>
    <m/>
    <m/>
    <m/>
    <s v="180085878"/>
    <s v="9017455"/>
    <s v="07"/>
    <s v="Execution"/>
    <x v="0"/>
    <x v="87"/>
    <n v="0"/>
    <s v="EA"/>
    <m/>
    <m/>
    <s v="102000000022018"/>
    <m/>
    <m/>
    <m/>
    <m/>
    <s v="WorkPackLink"/>
    <s v="P99PICKUPFROMWHSE"/>
    <s v="P07 - LNG2 COP"/>
    <n v="0"/>
    <m/>
    <n v="0"/>
    <n v="0"/>
    <m/>
    <n v="6"/>
    <n v="0"/>
    <m/>
    <m/>
    <s v="Y"/>
    <s v="1001"/>
    <d v="2024-02-16T00:00:00"/>
    <m/>
    <n v="0"/>
    <n v="0"/>
    <n v="0"/>
    <n v="0"/>
    <m/>
    <d v="2024-10-05T00:00:00"/>
    <x v="0"/>
    <d v="2024-11-22T00:00:00"/>
    <m/>
    <m/>
    <d v="2024-10-07T00:00:00"/>
    <m/>
    <m/>
    <s v="100000037617"/>
    <s v="1020"/>
    <d v="2024-12-31T00:00:00"/>
    <n v="6"/>
    <m/>
    <d v="2024-10-25T00:00:00"/>
    <s v="4900159260_2024_0001/4900159250_2024_0001"/>
    <d v="2024-10-07T00:00:00"/>
    <m/>
    <s v="5000257063_2024_0001/5000257056_2024_0001"/>
    <n v="0"/>
    <n v="2"/>
    <n v="0"/>
    <s v="90020228"/>
    <n v="6"/>
    <n v="0"/>
    <s v="180085864/180085878"/>
    <s v="2"/>
    <n v="0"/>
    <n v="0"/>
    <s v="X"/>
    <s v="L"/>
    <s v="4900159260"/>
    <n v="2024"/>
    <m/>
    <s v="5000257056"/>
    <n v="2024"/>
    <n v="0"/>
    <m/>
    <d v="2024-10-02T00:00:00"/>
    <m/>
    <s v="AA53"/>
    <s v="KGP Karratha Gas Plant-NWS GAS"/>
    <s v="AA53"/>
    <s v="KGP Karratha Gas Plant-NWS GAS"/>
    <s v="5001"/>
    <s v="10251654"/>
    <s v="ELBOW:LONG RADIUS,50mm,BW,90deg,CS,40,A2"/>
    <d v="2024-09-20T00:00:00"/>
    <s v="W"/>
    <m/>
    <s v="0081"/>
    <s v="2C1101 Spade"/>
    <s v="INT"/>
    <s v="2C1101 Spade"/>
    <m/>
    <m/>
    <s v="9017455_0060/9017453_00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22"/>
    <m/>
    <n v="0"/>
    <m/>
    <s v="24SDLN2C"/>
    <s v="MJ"/>
    <m/>
    <s v="AU1072"/>
    <n v="1000214854"/>
    <s v="S002"/>
    <s v="30"/>
    <s v="30"/>
    <s v="5300006667"/>
    <n v="1140"/>
    <m/>
    <m/>
    <n v="0"/>
    <n v="6"/>
    <s v="EA"/>
    <s v="2001"/>
    <s v="AA02"/>
    <d v="2024-10-02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07T00:00:00"/>
    <d v="2024-10-02T00:00:00"/>
    <d v="2024-10-20T00:00:00"/>
    <d v="2025-05-08T00:00:00"/>
    <s v="MECH"/>
    <x v="0"/>
    <x v="0"/>
    <x v="31"/>
    <s v="600002862"/>
    <x v="0"/>
    <s v="AA53.LN2.B0252"/>
    <s v="GAS LIQUEFACTION TRAIN 2"/>
    <s v="AA01"/>
    <n v="30"/>
    <s v="Issue Detected, please check Message log(Orchestration / Derivation)(20.09.2024)"/>
    <x v="77"/>
    <x v="77"/>
    <n v="6"/>
    <s v="EA"/>
    <n v="0"/>
    <n v="0"/>
    <n v="5"/>
    <n v="1"/>
    <s v="EA"/>
    <x v="72"/>
    <s v="Supply for Order 600002862, Item 122 cannot be changed 180085864 item 10 already exists"/>
    <s v="Material Consumed"/>
    <s v="SP12"/>
    <s v="Stock at Base"/>
    <n v="0"/>
    <s v="AA02"/>
    <s v="5300006667"/>
    <n v="1140"/>
    <m/>
    <n v="14"/>
    <m/>
    <n v="0"/>
    <m/>
    <m/>
    <m/>
    <n v="0"/>
    <n v="0"/>
    <s v="EA"/>
    <m/>
    <m/>
    <m/>
    <s v="180085878"/>
    <s v="9017455"/>
    <s v="07"/>
    <s v="Execution"/>
    <x v="0"/>
    <x v="87"/>
    <n v="0"/>
    <s v="EA"/>
    <m/>
    <m/>
    <s v="102000000022019"/>
    <m/>
    <m/>
    <m/>
    <m/>
    <s v="WorkPackLink"/>
    <s v="P99PICKUPFROMWHSE"/>
    <s v="P07 - LNG2 COP"/>
    <n v="0"/>
    <m/>
    <n v="0"/>
    <n v="0"/>
    <m/>
    <n v="6"/>
    <n v="0"/>
    <m/>
    <m/>
    <s v="Y"/>
    <s v="1001"/>
    <d v="2024-02-16T00:00:00"/>
    <m/>
    <n v="0"/>
    <n v="0"/>
    <n v="0"/>
    <n v="0"/>
    <m/>
    <d v="2024-10-05T00:00:00"/>
    <x v="0"/>
    <d v="2024-11-22T00:00:00"/>
    <m/>
    <m/>
    <d v="2024-10-07T00:00:00"/>
    <m/>
    <m/>
    <s v="100000037617"/>
    <s v="1020"/>
    <d v="2024-12-31T00:00:00"/>
    <n v="6"/>
    <m/>
    <d v="2024-10-25T00:00:00"/>
    <s v="4900159260_2024_0001/4900159250_2024_0001"/>
    <d v="2024-10-07T00:00:00"/>
    <m/>
    <s v="5000257063_2024_0001/5000257056_2024_0001"/>
    <n v="0"/>
    <n v="2"/>
    <n v="0"/>
    <s v="90020228"/>
    <n v="6"/>
    <n v="0"/>
    <s v="180085864/180085878"/>
    <s v="2"/>
    <n v="0"/>
    <n v="0"/>
    <s v="X"/>
    <s v="L"/>
    <s v="4900159260"/>
    <n v="2024"/>
    <m/>
    <s v="5000257056"/>
    <n v="2024"/>
    <n v="0"/>
    <m/>
    <d v="2024-10-02T00:00:00"/>
    <m/>
    <s v="AA53"/>
    <s v="KGP Karratha Gas Plant-NWS GAS"/>
    <s v="AA53"/>
    <s v="KGP Karratha Gas Plant-NWS GAS"/>
    <s v="5001"/>
    <s v="10251654"/>
    <s v="ELBOW:LONG RADIUS,50mm,BW,90deg,CS,40,A2"/>
    <d v="2024-09-20T00:00:00"/>
    <s v="W"/>
    <m/>
    <s v="0081"/>
    <s v="2C1101 Spade"/>
    <s v="INT"/>
    <s v="2C1101 Spade"/>
    <m/>
    <m/>
    <s v="9017455_0060/9017453_00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22"/>
    <m/>
    <n v="0"/>
    <m/>
    <s v="24SDLN2C"/>
    <s v="MJ"/>
    <m/>
    <s v="AU1072"/>
    <n v="1000214854"/>
    <s v="S002"/>
    <s v="30"/>
    <s v="30"/>
    <s v="5300006667"/>
    <n v="1140"/>
    <m/>
    <m/>
    <n v="0"/>
    <n v="6"/>
    <s v="EA"/>
    <s v="2001"/>
    <s v="AA02"/>
    <d v="2024-10-02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1-01T00:00:00"/>
    <d v="2024-10-29T00:00:00"/>
    <d v="2024-10-20T00:00:00"/>
    <d v="2025-05-08T00:00:00"/>
    <s v="MECH"/>
    <x v="0"/>
    <x v="1"/>
    <x v="71"/>
    <s v="600002862"/>
    <x v="0"/>
    <s v="AA53.LN2.B0252"/>
    <s v="GAS LIQUEFACTION TRAIN 2"/>
    <s v="AA01"/>
    <n v="30"/>
    <s v="Maintenance Order material has been deleted"/>
    <x v="77"/>
    <x v="77"/>
    <n v="4"/>
    <s v="EA"/>
    <n v="0"/>
    <n v="0"/>
    <n v="5"/>
    <n v="1"/>
    <s v="EA"/>
    <x v="73"/>
    <s v="Supply for Order 600002862, Item 69 cannot be changed 9018326 item 360 already exists"/>
    <s v="Materials handed over to w/ Maintenance"/>
    <s v="SP12"/>
    <s v="Stock at Base"/>
    <n v="0"/>
    <s v="AA02"/>
    <s v="5300006667"/>
    <n v="360"/>
    <m/>
    <n v="14"/>
    <m/>
    <n v="0"/>
    <m/>
    <m/>
    <m/>
    <n v="0"/>
    <n v="0"/>
    <s v="EA"/>
    <m/>
    <m/>
    <m/>
    <s v="180090422"/>
    <s v="9018456"/>
    <s v="07"/>
    <s v="Execution"/>
    <x v="0"/>
    <x v="89"/>
    <n v="1"/>
    <s v="EA"/>
    <s v="102000000022419"/>
    <m/>
    <s v="107000000000391"/>
    <m/>
    <m/>
    <m/>
    <s v="P07 - BENCH"/>
    <s v="WorkPackLink"/>
    <s v="P07-WAREHOUSE"/>
    <m/>
    <n v="0"/>
    <m/>
    <n v="0"/>
    <n v="0"/>
    <m/>
    <n v="0"/>
    <n v="0"/>
    <m/>
    <m/>
    <m/>
    <s v="1001"/>
    <d v="2024-02-16T00:00:00"/>
    <s v="GRST-5000271136_2024"/>
    <n v="0"/>
    <n v="0"/>
    <n v="0"/>
    <n v="0"/>
    <m/>
    <d v="2024-10-30T00:00:00"/>
    <x v="0"/>
    <d v="2024-10-21T00:00:00"/>
    <m/>
    <m/>
    <d v="2024-11-01T00:00:00"/>
    <m/>
    <m/>
    <s v="100000039296"/>
    <s v="1020"/>
    <d v="2024-12-31T00:00:00"/>
    <n v="4"/>
    <m/>
    <d v="2024-11-07T00:00:00"/>
    <s v="4900167013_2024_0001/4900162552_2024_0001"/>
    <d v="2024-11-01T00:00:00"/>
    <m/>
    <s v="5000271136_2024_0001/5000263690_2024_0001"/>
    <n v="0"/>
    <n v="2"/>
    <n v="0"/>
    <s v="90006343"/>
    <n v="4"/>
    <n v="0"/>
    <s v="180090422/180088335"/>
    <s v="1"/>
    <n v="0"/>
    <n v="0"/>
    <s v="X"/>
    <s v="L"/>
    <s v="4900167013"/>
    <n v="2024"/>
    <m/>
    <s v="5000271136"/>
    <n v="2024"/>
    <n v="0"/>
    <m/>
    <d v="2024-10-29T00:00:00"/>
    <m/>
    <s v="AA53"/>
    <s v="KGP Karratha Gas Plant-NWS GAS"/>
    <s v="AA53"/>
    <s v="KGP Karratha Gas Plant-NWS GAS"/>
    <s v="5001"/>
    <s v="10251654"/>
    <s v="ELBOW:LONG RADIUS,50mm,BW,90deg,CS,40,A2"/>
    <d v="2024-02-29T00:00:00"/>
    <s v="W"/>
    <m/>
    <s v="0010"/>
    <s v="IC Mech Fitter"/>
    <s v="INT"/>
    <s v="IC Mech Fitter"/>
    <m/>
    <m/>
    <s v="9018456_0360/9018326_03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69"/>
    <m/>
    <n v="0"/>
    <m/>
    <s v="24SDLN2C"/>
    <s v="MJ"/>
    <m/>
    <s v="AU1072"/>
    <n v="1000214854"/>
    <s v="S002"/>
    <s v="30"/>
    <s v="30"/>
    <s v="5300006667"/>
    <n v="36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72"/>
    <s v="600002862"/>
    <x v="0"/>
    <s v="AA53.LN2.B0252"/>
    <s v="GAS LIQUEFACTION TRAIN 2"/>
    <s v="AA01"/>
    <n v="30"/>
    <s v="Issue Detected, please check Message log(Orchestration / Derivation)(01.03.2024)"/>
    <x v="78"/>
    <x v="78"/>
    <n v="1"/>
    <s v="EA"/>
    <n v="0"/>
    <n v="0"/>
    <n v="1"/>
    <n v="1"/>
    <s v="EA"/>
    <x v="74"/>
    <s v="Supply for Order 600002862, Item 56 cannot be changed 180085320 item 70 already exists"/>
    <s v="Material work-packed @AA53"/>
    <s v="SP12"/>
    <s v="Stock at Base"/>
    <n v="0"/>
    <s v="AA02"/>
    <s v="5300006667"/>
    <n v="630"/>
    <m/>
    <n v="14"/>
    <m/>
    <n v="0"/>
    <m/>
    <m/>
    <m/>
    <n v="0"/>
    <n v="0"/>
    <s v="EA"/>
    <m/>
    <m/>
    <m/>
    <s v="180085320"/>
    <s v="9017444"/>
    <s v="07"/>
    <s v="Execution"/>
    <x v="0"/>
    <x v="90"/>
    <n v="0"/>
    <s v="EA"/>
    <s v="101000000101568"/>
    <m/>
    <s v="102000000021843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x v="0"/>
    <d v="2024-10-21T00:00:00"/>
    <m/>
    <m/>
    <d v="2024-11-01T00:00:00"/>
    <m/>
    <m/>
    <s v="100000036570"/>
    <s v="1020"/>
    <d v="2024-12-31T00:00:00"/>
    <n v="1"/>
    <m/>
    <d v="2024-10-24T00:00:00"/>
    <s v="4900158497_2024_0013"/>
    <d v="2024-11-01T00:00:00"/>
    <m/>
    <s v="5000255235_2024_0007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254870"/>
    <s v="SPADE,BLIND,LOW TEMP;CAMCO 7664970DN50C&gt;"/>
    <d v="2024-03-01T00:00:00"/>
    <s v="W"/>
    <m/>
    <s v="0010"/>
    <s v="IC Mech Fitter"/>
    <s v="INT"/>
    <s v="IC Mech Fitter"/>
    <m/>
    <m/>
    <s v="9017444_06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56"/>
    <m/>
    <n v="0"/>
    <m/>
    <s v="24SDLN2C"/>
    <s v="MJ"/>
    <s v="1000003809"/>
    <s v="AU1072"/>
    <n v="1000214854"/>
    <s v="S002"/>
    <m/>
    <s v="30"/>
    <s v="5300006667"/>
    <n v="63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73"/>
    <s v="600002862"/>
    <x v="0"/>
    <s v="AA53.LN2.B0252"/>
    <s v="GAS LIQUEFACTION TRAIN 2"/>
    <s v="AA01"/>
    <n v="30"/>
    <s v="Issue Detected, please check Message log(Orchestration / Derivation)(01.03.2024)"/>
    <x v="79"/>
    <x v="79"/>
    <n v="1"/>
    <s v="EA"/>
    <n v="0"/>
    <n v="0"/>
    <n v="1"/>
    <n v="1"/>
    <s v="EA"/>
    <x v="74"/>
    <s v="Supply for Order 600002862, Item 57 cannot be changed 180085320 item 80 already exists"/>
    <s v="Material work-packed @AA53"/>
    <s v="SP12"/>
    <s v="Stock at Base"/>
    <n v="0"/>
    <s v="AA02"/>
    <s v="5300006667"/>
    <n v="640"/>
    <m/>
    <n v="14"/>
    <m/>
    <n v="0"/>
    <m/>
    <m/>
    <m/>
    <n v="0"/>
    <n v="0"/>
    <s v="EA"/>
    <m/>
    <m/>
    <m/>
    <s v="180085320"/>
    <s v="9017444"/>
    <s v="07"/>
    <s v="Execution"/>
    <x v="0"/>
    <x v="91"/>
    <n v="0"/>
    <s v="EA"/>
    <s v="101000000101620"/>
    <m/>
    <s v="102000000021844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x v="0"/>
    <d v="2024-10-21T00:00:00"/>
    <m/>
    <m/>
    <d v="2024-11-01T00:00:00"/>
    <m/>
    <m/>
    <s v="100000036570"/>
    <s v="1020"/>
    <d v="2024-12-31T00:00:00"/>
    <n v="1"/>
    <m/>
    <d v="2024-10-24T00:00:00"/>
    <s v="4900158497_2024_0015"/>
    <d v="2024-11-01T00:00:00"/>
    <m/>
    <s v="5000255235_2024_0008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254871"/>
    <s v="SPADE,BLIND,LOW TEMP;CAMCO 7664970DN80C&gt;"/>
    <d v="2024-03-01T00:00:00"/>
    <s v="W"/>
    <m/>
    <s v="0010"/>
    <s v="IC Mech Fitter"/>
    <s v="INT"/>
    <s v="IC Mech Fitter"/>
    <m/>
    <m/>
    <s v="9017444_06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57"/>
    <m/>
    <n v="0"/>
    <m/>
    <s v="24SDLN2C"/>
    <s v="MJ"/>
    <s v="1000003809"/>
    <s v="AU1072"/>
    <n v="1000214854"/>
    <s v="S002"/>
    <m/>
    <s v="30"/>
    <s v="5300006667"/>
    <n v="64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74"/>
    <s v="600002862"/>
    <x v="0"/>
    <s v="AA53.LN2.B0252"/>
    <s v="GAS LIQUEFACTION TRAIN 2"/>
    <s v="AA01"/>
    <n v="30"/>
    <s v="Issue Detected, please check Message log(Orchestration / Derivation)(01.03.2024)"/>
    <x v="80"/>
    <x v="80"/>
    <n v="1"/>
    <s v="EA"/>
    <n v="0"/>
    <n v="0"/>
    <n v="1"/>
    <n v="1"/>
    <s v="EA"/>
    <x v="74"/>
    <s v="Supply for Order 600002862, Item 58 cannot be changed 180085320 item 90 already exists"/>
    <s v="Material work-packed @AA53"/>
    <s v="SP12"/>
    <s v="Stock at Base"/>
    <n v="0"/>
    <s v="AA02"/>
    <s v="5300006667"/>
    <n v="650"/>
    <m/>
    <n v="14"/>
    <m/>
    <n v="0"/>
    <m/>
    <m/>
    <m/>
    <n v="0"/>
    <n v="0"/>
    <s v="EA"/>
    <m/>
    <m/>
    <m/>
    <s v="180085320"/>
    <s v="9017444"/>
    <s v="07"/>
    <s v="Execution"/>
    <x v="0"/>
    <x v="92"/>
    <n v="0"/>
    <s v="EA"/>
    <s v="101000000101567"/>
    <m/>
    <s v="102000000021845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x v="0"/>
    <d v="2024-10-21T00:00:00"/>
    <m/>
    <m/>
    <d v="2024-11-01T00:00:00"/>
    <m/>
    <m/>
    <s v="100000036570"/>
    <s v="1020"/>
    <d v="2024-12-31T00:00:00"/>
    <n v="1"/>
    <m/>
    <d v="2024-10-24T00:00:00"/>
    <s v="4900158497_2024_0017"/>
    <d v="2024-11-01T00:00:00"/>
    <m/>
    <s v="5000255235_2024_0009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254875"/>
    <s v="SPADE,BLIND,LOW TEMP;CAMCO 7664970DN100&gt;"/>
    <d v="2024-03-01T00:00:00"/>
    <s v="W"/>
    <m/>
    <s v="0010"/>
    <s v="IC Mech Fitter"/>
    <s v="INT"/>
    <s v="IC Mech Fitter"/>
    <m/>
    <m/>
    <s v="9017444_06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58"/>
    <m/>
    <n v="0"/>
    <m/>
    <s v="24SDLN2C"/>
    <s v="MJ"/>
    <s v="1000003809"/>
    <s v="AU1072"/>
    <n v="1000214854"/>
    <s v="S002"/>
    <s v="30"/>
    <s v="30"/>
    <s v="5300006667"/>
    <n v="65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75"/>
    <s v="600002862"/>
    <x v="0"/>
    <s v="AA53.LN2.B0252"/>
    <s v="GAS LIQUEFACTION TRAIN 2"/>
    <s v="AA01"/>
    <n v="30"/>
    <s v="Issue Detected, please check Message log(Orchestration / Derivation)(01.03.2024)"/>
    <x v="81"/>
    <x v="81"/>
    <n v="1"/>
    <s v="EA"/>
    <n v="0"/>
    <n v="0"/>
    <n v="1"/>
    <n v="1"/>
    <s v="EA"/>
    <x v="74"/>
    <s v="Supply for Order 600002862, Item 59 cannot be changed 180085320 item 100 already exists"/>
    <s v="Material work-packed @AA53"/>
    <s v="SP12"/>
    <s v="Stock at Base"/>
    <n v="0"/>
    <s v="AA02"/>
    <s v="5300006667"/>
    <n v="660"/>
    <m/>
    <n v="14"/>
    <m/>
    <n v="0"/>
    <m/>
    <m/>
    <m/>
    <n v="0"/>
    <n v="0"/>
    <s v="EA"/>
    <m/>
    <m/>
    <m/>
    <s v="180085320"/>
    <s v="9017444"/>
    <s v="07"/>
    <s v="Execution"/>
    <x v="0"/>
    <x v="93"/>
    <n v="0"/>
    <s v="EA"/>
    <s v="101000000101569"/>
    <m/>
    <s v="102000000021846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x v="0"/>
    <d v="2024-10-21T00:00:00"/>
    <m/>
    <m/>
    <d v="2024-11-01T00:00:00"/>
    <m/>
    <m/>
    <s v="100000036570"/>
    <s v="1020"/>
    <d v="2024-12-31T00:00:00"/>
    <n v="1"/>
    <m/>
    <d v="2024-10-24T00:00:00"/>
    <s v="4900158497_2024_0019"/>
    <d v="2024-11-01T00:00:00"/>
    <m/>
    <s v="5000255235_2024_0010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254974"/>
    <s v="SPADE,BLIND;CAMCO 7666720DN50CL3008MM"/>
    <d v="2024-03-01T00:00:00"/>
    <s v="W"/>
    <m/>
    <s v="0010"/>
    <s v="IC Mech Fitter"/>
    <s v="INT"/>
    <s v="IC Mech Fitter"/>
    <m/>
    <m/>
    <s v="9017444_06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59"/>
    <m/>
    <n v="0"/>
    <m/>
    <s v="24SDLN2C"/>
    <s v="MJ"/>
    <s v="1000003809"/>
    <s v="AU1072"/>
    <n v="1000214854"/>
    <s v="S002"/>
    <s v="30"/>
    <s v="30"/>
    <s v="5300006667"/>
    <n v="66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76"/>
    <s v="600002862"/>
    <x v="0"/>
    <s v="AA53.LN2.B0252"/>
    <s v="GAS LIQUEFACTION TRAIN 2"/>
    <s v="AA01"/>
    <n v="30"/>
    <s v="Issue Detected, please check Message log(Orchestration / Derivation)(01.03.2024)"/>
    <x v="82"/>
    <x v="82"/>
    <n v="2"/>
    <s v="EA"/>
    <n v="0"/>
    <n v="0"/>
    <n v="2"/>
    <n v="2"/>
    <s v="EA"/>
    <x v="74"/>
    <s v="Supply for Order 600002862, Item 60 cannot be changed 180085320 item 110 already exists"/>
    <s v="Material work-packed @AA53"/>
    <s v="SP12"/>
    <s v="Stock at Base"/>
    <n v="0"/>
    <s v="AA02"/>
    <s v="5300006667"/>
    <n v="670"/>
    <m/>
    <n v="14"/>
    <m/>
    <n v="0"/>
    <m/>
    <m/>
    <m/>
    <n v="0"/>
    <n v="0"/>
    <s v="EA"/>
    <m/>
    <m/>
    <m/>
    <s v="180085320"/>
    <s v="9017444"/>
    <s v="07"/>
    <s v="Execution"/>
    <x v="0"/>
    <x v="94"/>
    <n v="0"/>
    <s v="EA"/>
    <s v="101000000101535"/>
    <m/>
    <s v="102000000021847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x v="0"/>
    <d v="2024-10-21T00:00:00"/>
    <m/>
    <m/>
    <d v="2024-11-01T00:00:00"/>
    <m/>
    <m/>
    <s v="100000036570"/>
    <s v="1020"/>
    <d v="2024-12-31T00:00:00"/>
    <n v="2"/>
    <m/>
    <d v="2024-10-24T00:00:00"/>
    <s v="4900158497_2024_0021"/>
    <d v="2024-11-01T00:00:00"/>
    <m/>
    <s v="5000255235_2024_0011"/>
    <n v="0"/>
    <n v="2"/>
    <n v="0"/>
    <s v="90006343"/>
    <n v="2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254979"/>
    <s v="SPADE,BLIND,80MM,CL600,15MM,SS304"/>
    <d v="2024-03-01T00:00:00"/>
    <s v="W"/>
    <m/>
    <s v="0010"/>
    <s v="IC Mech Fitter"/>
    <s v="INT"/>
    <s v="IC Mech Fitter"/>
    <m/>
    <m/>
    <s v="9017444_067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60"/>
    <m/>
    <n v="0"/>
    <m/>
    <s v="24SDLN2C"/>
    <s v="MJ"/>
    <s v="1000003809"/>
    <s v="AU1072"/>
    <n v="1000214854"/>
    <s v="S002"/>
    <m/>
    <s v="30"/>
    <s v="5300006667"/>
    <n v="670"/>
    <m/>
    <m/>
    <n v="0"/>
    <n v="2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5-03-05T00:00:00"/>
    <d v="2024-10-20T00:00:00"/>
    <d v="2025-05-08T00:00:00"/>
    <s v="MECH"/>
    <x v="0"/>
    <x v="0"/>
    <x v="8"/>
    <s v="600002862"/>
    <x v="0"/>
    <s v="AA53.LN2.B0252"/>
    <s v="GAS LIQUEFACTION TRAIN 2"/>
    <s v="AA01"/>
    <n v="30"/>
    <s v="Issue Detected, please check Message log(Orchestration / Derivation)(31.08.2024)"/>
    <x v="83"/>
    <x v="83"/>
    <n v="1"/>
    <s v="EA"/>
    <n v="0"/>
    <n v="0"/>
    <n v="0"/>
    <n v="0"/>
    <m/>
    <x v="75"/>
    <s v="Supply for Order 600002862, Item 103 cannot be changed 90025537 item 20 already exists"/>
    <s v="Material is received @AA01"/>
    <s v="SP97"/>
    <s v="Direct Multi-base"/>
    <n v="48"/>
    <s v="AA01"/>
    <s v="5300014053"/>
    <n v="40"/>
    <s v="CPT"/>
    <n v="7"/>
    <s v="1000018366"/>
    <n v="103"/>
    <s v="30000390"/>
    <s v="AUSTRALASIAN FITTINGS AND FLANGES"/>
    <s v="4500027121"/>
    <n v="40"/>
    <n v="1"/>
    <s v="EA"/>
    <d v="2024-11-24T00:00:00"/>
    <m/>
    <s v="180098185/"/>
    <m/>
    <s v="90025537"/>
    <s v="07"/>
    <s v="Execution"/>
    <x v="0"/>
    <x v="95"/>
    <n v="0"/>
    <m/>
    <m/>
    <m/>
    <m/>
    <m/>
    <m/>
    <m/>
    <m/>
    <s v="WorkPackLink"/>
    <m/>
    <s v="P07 - LNG2 COP"/>
    <n v="0"/>
    <m/>
    <n v="0"/>
    <n v="0"/>
    <m/>
    <n v="0"/>
    <n v="1"/>
    <m/>
    <m/>
    <s v="Y"/>
    <s v="1001"/>
    <d v="2024-08-13T00:00:00"/>
    <s v="ODST-0090025537_0020"/>
    <n v="0"/>
    <n v="158"/>
    <n v="0"/>
    <n v="0"/>
    <d v="2025-02-28T00:00:00"/>
    <d v="2025-03-15T00:00:00"/>
    <x v="0"/>
    <d v="2024-11-22T00:00:00"/>
    <m/>
    <m/>
    <d v="2025-08-27T00:00:00"/>
    <d v="2025-03-02T00:00:00"/>
    <d v="2025-03-17T00:00:00"/>
    <m/>
    <m/>
    <d v="2024-12-31T00:00:00"/>
    <n v="0"/>
    <s v="5000297517_2024_0001"/>
    <d v="2025-03-05T00:00:00"/>
    <m/>
    <d v="2024-11-28T00:00:00"/>
    <m/>
    <m/>
    <n v="0"/>
    <n v="2"/>
    <n v="2"/>
    <s v="90025537"/>
    <n v="0"/>
    <n v="1"/>
    <m/>
    <s v="2"/>
    <n v="0"/>
    <n v="0"/>
    <s v="X"/>
    <s v="L"/>
    <m/>
    <n v="0"/>
    <s v="5000297517"/>
    <m/>
    <n v="0"/>
    <n v="2024"/>
    <s v="180098185"/>
    <d v="2025-03-05T00:00:00"/>
    <m/>
    <s v="AA53"/>
    <s v="KGP Karratha Gas Plant-NWS GAS"/>
    <s v="AA53"/>
    <s v="KGP Karratha Gas Plant-NWS GAS"/>
    <s v="5001"/>
    <s v="10255008"/>
    <s v="SPADE,BLIND,1050MM,CL150,55MM,SS304"/>
    <d v="2024-08-31T00:00:00"/>
    <s v="W"/>
    <m/>
    <s v="0081"/>
    <s v="2C1101 Spade"/>
    <s v="INT"/>
    <s v="2C1101 Spade"/>
    <m/>
    <m/>
    <s v="90025537_002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02"/>
    <d v="2025-01-03T00:00:00"/>
    <n v="30"/>
    <m/>
    <d v="2025-03-02T00:00:00"/>
    <n v="0"/>
    <m/>
    <n v="0"/>
    <m/>
    <s v="24SDLN2C"/>
    <s v="MJ"/>
    <m/>
    <s v="AU1009"/>
    <n v="1000214854"/>
    <s v="S001"/>
    <s v="30"/>
    <s v="30"/>
    <s v="5300006667"/>
    <n v="950"/>
    <m/>
    <s v="5300014053"/>
    <n v="40"/>
    <n v="1"/>
    <s v="EA"/>
    <s v="1001"/>
    <s v="AA02"/>
    <d v="2025-03-05T00:00:00"/>
    <m/>
    <m/>
    <m/>
    <s v="AU00"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77"/>
    <s v="600002862"/>
    <x v="0"/>
    <s v="AA53.LN2.B0252"/>
    <s v="GAS LIQUEFACTION TRAIN 2"/>
    <s v="AA01"/>
    <n v="30"/>
    <s v="Issue Detected, please check Message log(Orchestration / Derivation)(15.02.2024)"/>
    <x v="84"/>
    <x v="84"/>
    <n v="10"/>
    <s v="SHT"/>
    <n v="8"/>
    <n v="0"/>
    <n v="13"/>
    <n v="5"/>
    <s v="SHT"/>
    <x v="76"/>
    <s v="Supply for Order 600002862, Item 85 cannot be changed 180078327 item 10 already exists"/>
    <s v="Material work-packed @AA53"/>
    <s v="SP12"/>
    <s v="Stock at Base"/>
    <n v="0"/>
    <s v="AA02"/>
    <s v="5300006667"/>
    <n v="10"/>
    <m/>
    <n v="14"/>
    <m/>
    <n v="0"/>
    <m/>
    <m/>
    <m/>
    <n v="0"/>
    <n v="0"/>
    <s v="SHT"/>
    <m/>
    <m/>
    <m/>
    <s v="180081721"/>
    <s v="9016389"/>
    <s v="07"/>
    <s v="Execution"/>
    <x v="0"/>
    <x v="96"/>
    <n v="0"/>
    <s v="SHT"/>
    <m/>
    <m/>
    <s v="102000000019866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3856_2024"/>
    <n v="0"/>
    <n v="17"/>
    <n v="0"/>
    <n v="0"/>
    <m/>
    <d v="2024-10-30T00:00:00"/>
    <x v="0"/>
    <d v="2024-10-21T00:00:00"/>
    <m/>
    <m/>
    <d v="2024-11-01T00:00:00"/>
    <m/>
    <m/>
    <s v="100000035211"/>
    <s v="1020"/>
    <d v="2024-12-31T00:00:00"/>
    <n v="10"/>
    <m/>
    <d v="2024-10-14T00:00:00"/>
    <s v="4900152515_2024_0001/4900146823_2024_0001/4900138179_2024_0001"/>
    <d v="2024-11-01T00:00:00"/>
    <m/>
    <s v="5000243856_2024_0001/5000233678_2024_0001/5000218684_2024_0001"/>
    <n v="0"/>
    <n v="2"/>
    <n v="0"/>
    <s v="90006343"/>
    <n v="10"/>
    <n v="0"/>
    <s v="180073288/180078327/180081721"/>
    <s v="2"/>
    <n v="0"/>
    <n v="0"/>
    <s v="X"/>
    <s v="L"/>
    <s v="4900152515"/>
    <n v="2024"/>
    <m/>
    <s v="5000243856"/>
    <n v="2024"/>
    <n v="0"/>
    <m/>
    <d v="2024-10-29T00:00:00"/>
    <m/>
    <s v="AA53"/>
    <s v="KGP Karratha Gas Plant-NWS GAS"/>
    <s v="AA53"/>
    <s v="KGP Karratha Gas Plant-NWS GAS"/>
    <s v="5001"/>
    <s v="10258213"/>
    <s v="SHEET,SS316,0.90MM X 1220 X 2440,PRF"/>
    <d v="2024-02-15T00:00:00"/>
    <s v="W"/>
    <m/>
    <s v="0010"/>
    <s v="IC Mech Fitter"/>
    <s v="INT"/>
    <s v="IC Mech Fitter"/>
    <m/>
    <m/>
    <s v="9016389_0010/9015483_0010/9013490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85"/>
    <m/>
    <n v="0"/>
    <m/>
    <s v="24SDLN2C"/>
    <s v="MJ"/>
    <s v="1000003650"/>
    <s v="AU1072"/>
    <n v="1000214854"/>
    <s v="S002"/>
    <s v="30"/>
    <s v="30"/>
    <s v="5300006667"/>
    <n v="10"/>
    <m/>
    <m/>
    <n v="0"/>
    <n v="10"/>
    <s v="SHT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77"/>
    <s v="600002862"/>
    <x v="0"/>
    <s v="AA53.LN2.B0252"/>
    <s v="GAS LIQUEFACTION TRAIN 2"/>
    <s v="AA01"/>
    <n v="30"/>
    <s v="Issue Detected, please check Message log(Orchestration / Derivation)(15.02.2024)"/>
    <x v="84"/>
    <x v="84"/>
    <n v="10"/>
    <s v="SHT"/>
    <n v="8"/>
    <n v="0"/>
    <n v="13"/>
    <n v="2"/>
    <s v="SHT"/>
    <x v="76"/>
    <s v="Supply for Order 600002862, Item 85 cannot be changed 180078327 item 10 already exists"/>
    <s v="Material work-packed @AA53"/>
    <s v="SP12"/>
    <s v="Stock at Base"/>
    <n v="0"/>
    <s v="AA02"/>
    <s v="5300006667"/>
    <n v="10"/>
    <m/>
    <n v="14"/>
    <m/>
    <n v="0"/>
    <m/>
    <m/>
    <m/>
    <n v="0"/>
    <n v="0"/>
    <s v="SHT"/>
    <m/>
    <m/>
    <m/>
    <s v="180081721"/>
    <s v="9016389"/>
    <s v="07"/>
    <s v="Execution"/>
    <x v="0"/>
    <x v="96"/>
    <n v="0"/>
    <s v="SHT"/>
    <m/>
    <m/>
    <s v="10200000002080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3856_2024"/>
    <n v="0"/>
    <n v="17"/>
    <n v="0"/>
    <n v="0"/>
    <m/>
    <d v="2024-10-30T00:00:00"/>
    <x v="0"/>
    <d v="2024-10-21T00:00:00"/>
    <m/>
    <m/>
    <d v="2024-11-01T00:00:00"/>
    <m/>
    <m/>
    <s v="100000035211"/>
    <s v="1020"/>
    <d v="2024-12-31T00:00:00"/>
    <n v="10"/>
    <m/>
    <d v="2024-10-14T00:00:00"/>
    <s v="4900152515_2024_0001/4900146823_2024_0001/4900138179_2024_0001"/>
    <d v="2024-11-01T00:00:00"/>
    <m/>
    <s v="5000243856_2024_0001/5000233678_2024_0001/5000218684_2024_0001"/>
    <n v="0"/>
    <n v="2"/>
    <n v="0"/>
    <s v="90006343"/>
    <n v="10"/>
    <n v="0"/>
    <s v="180073288/180078327/180081721"/>
    <s v="2"/>
    <n v="0"/>
    <n v="0"/>
    <s v="X"/>
    <s v="L"/>
    <s v="4900152515"/>
    <n v="2024"/>
    <m/>
    <s v="5000243856"/>
    <n v="2024"/>
    <n v="0"/>
    <m/>
    <d v="2024-10-29T00:00:00"/>
    <m/>
    <s v="AA53"/>
    <s v="KGP Karratha Gas Plant-NWS GAS"/>
    <s v="AA53"/>
    <s v="KGP Karratha Gas Plant-NWS GAS"/>
    <s v="5001"/>
    <s v="10258213"/>
    <s v="SHEET,SS316,0.90MM X 1220 X 2440,PRF"/>
    <d v="2024-02-15T00:00:00"/>
    <s v="W"/>
    <m/>
    <s v="0010"/>
    <s v="IC Mech Fitter"/>
    <s v="INT"/>
    <s v="IC Mech Fitter"/>
    <m/>
    <m/>
    <s v="9016389_0010/9015483_0010/9013490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85"/>
    <m/>
    <n v="0"/>
    <m/>
    <s v="24SDLN2C"/>
    <s v="MJ"/>
    <s v="1000003654"/>
    <s v="AU1072"/>
    <n v="1000214854"/>
    <s v="S002"/>
    <s v="30"/>
    <s v="30"/>
    <s v="5300006667"/>
    <n v="10"/>
    <m/>
    <m/>
    <n v="0"/>
    <n v="10"/>
    <s v="SHT"/>
    <s v="2001"/>
    <s v="AA02"/>
    <d v="2024-10-29T00:00:00"/>
    <m/>
    <m/>
    <d v="2024-10-1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77"/>
    <s v="600002862"/>
    <x v="0"/>
    <s v="AA53.LN2.B0252"/>
    <s v="GAS LIQUEFACTION TRAIN 2"/>
    <s v="AA01"/>
    <n v="30"/>
    <s v="Issue Detected, please check Message log(Orchestration / Derivation)(15.02.2024)"/>
    <x v="84"/>
    <x v="84"/>
    <n v="10"/>
    <s v="SHT"/>
    <n v="8"/>
    <n v="0"/>
    <n v="13"/>
    <n v="3"/>
    <s v="SHT"/>
    <x v="76"/>
    <s v="Supply for Order 600002862, Item 85 cannot be changed 180078327 item 10 already exists"/>
    <s v="Material work-packed @AA53"/>
    <s v="SP12"/>
    <s v="Stock at Base"/>
    <n v="0"/>
    <s v="AA02"/>
    <s v="5300006667"/>
    <n v="10"/>
    <m/>
    <n v="14"/>
    <m/>
    <n v="0"/>
    <m/>
    <m/>
    <m/>
    <n v="0"/>
    <n v="0"/>
    <s v="SHT"/>
    <m/>
    <m/>
    <m/>
    <s v="180081721"/>
    <s v="9016389"/>
    <s v="07"/>
    <s v="Execution"/>
    <x v="0"/>
    <x v="96"/>
    <n v="0"/>
    <s v="SHT"/>
    <s v="102000000016228"/>
    <m/>
    <s v="107000000000418"/>
    <m/>
    <m/>
    <m/>
    <s v="P07YRDBY11"/>
    <s v="WorkPackLink"/>
    <s v="P07YRDBY11"/>
    <m/>
    <n v="0"/>
    <m/>
    <n v="0"/>
    <n v="0"/>
    <m/>
    <n v="0"/>
    <n v="0"/>
    <m/>
    <m/>
    <s v="Y"/>
    <s v="1001"/>
    <d v="2024-02-16T00:00:00"/>
    <s v="GRST-5000243856_2024"/>
    <n v="0"/>
    <n v="17"/>
    <n v="0"/>
    <n v="0"/>
    <m/>
    <d v="2024-10-30T00:00:00"/>
    <x v="0"/>
    <d v="2024-10-21T00:00:00"/>
    <m/>
    <m/>
    <d v="2024-11-01T00:00:00"/>
    <m/>
    <m/>
    <s v="100000035211"/>
    <s v="1020"/>
    <d v="2024-12-31T00:00:00"/>
    <n v="10"/>
    <m/>
    <d v="2024-10-14T00:00:00"/>
    <s v="4900152515_2024_0001/4900146823_2024_0001/4900138179_2024_0001"/>
    <d v="2024-11-01T00:00:00"/>
    <m/>
    <s v="5000243856_2024_0001/5000233678_2024_0001/5000218684_2024_0001"/>
    <n v="0"/>
    <n v="2"/>
    <n v="0"/>
    <s v="90006343"/>
    <n v="10"/>
    <n v="0"/>
    <s v="180073288/180078327/180081721"/>
    <s v="2"/>
    <n v="0"/>
    <n v="0"/>
    <s v="X"/>
    <s v="L"/>
    <s v="4900152515"/>
    <n v="2024"/>
    <m/>
    <s v="5000243856"/>
    <n v="2024"/>
    <n v="0"/>
    <m/>
    <d v="2024-10-29T00:00:00"/>
    <m/>
    <s v="AA53"/>
    <s v="KGP Karratha Gas Plant-NWS GAS"/>
    <s v="AA53"/>
    <s v="KGP Karratha Gas Plant-NWS GAS"/>
    <s v="5001"/>
    <s v="10258213"/>
    <s v="SHEET,SS316,0.90MM X 1220 X 2440,PRF"/>
    <d v="2024-02-15T00:00:00"/>
    <s v="W"/>
    <m/>
    <s v="0010"/>
    <s v="IC Mech Fitter"/>
    <s v="INT"/>
    <s v="IC Mech Fitter"/>
    <m/>
    <m/>
    <s v="9016389_0010/9015483_0010/9013490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85"/>
    <m/>
    <n v="0"/>
    <m/>
    <s v="24SDLN2C"/>
    <s v="MJ"/>
    <m/>
    <s v="AU1072"/>
    <n v="1000214854"/>
    <s v="S002"/>
    <s v="30"/>
    <s v="30"/>
    <s v="5300006667"/>
    <n v="10"/>
    <m/>
    <m/>
    <n v="0"/>
    <n v="10"/>
    <s v="SHT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10T00:00:00"/>
    <d v="2024-10-20T00:00:00"/>
    <d v="2025-05-08T00:00:00"/>
    <s v="MECH"/>
    <x v="0"/>
    <x v="0"/>
    <x v="20"/>
    <s v="600002862"/>
    <x v="0"/>
    <s v="AA53.LN2.B0252"/>
    <s v="GAS LIQUEFACTION TRAIN 2"/>
    <s v="AA01"/>
    <n v="30"/>
    <s v="Issue Detected, please check Message log(Orchestration / Derivation)(31.08.2024)"/>
    <x v="85"/>
    <x v="85"/>
    <n v="1"/>
    <s v="EA"/>
    <n v="1"/>
    <n v="1"/>
    <n v="12"/>
    <n v="1"/>
    <s v="EA"/>
    <x v="51"/>
    <s v="Supply for Order 600002862, Item 107 cannot be changed 180078491 item 20 already exists"/>
    <s v="Material work-packed @AA53"/>
    <s v="SP12"/>
    <s v="Stock at Base"/>
    <n v="0"/>
    <s v="AA02"/>
    <s v="5300006667"/>
    <n v="990"/>
    <m/>
    <n v="14"/>
    <m/>
    <n v="0"/>
    <m/>
    <m/>
    <m/>
    <n v="0"/>
    <n v="0"/>
    <s v="EA"/>
    <m/>
    <m/>
    <m/>
    <s v="180078491"/>
    <s v="9015168"/>
    <s v="07"/>
    <s v="Execution"/>
    <x v="0"/>
    <x v="97"/>
    <n v="0"/>
    <s v="EA"/>
    <s v="101000000096789"/>
    <m/>
    <s v="107000000000418"/>
    <m/>
    <m/>
    <m/>
    <s v="P07YRDBY11"/>
    <s v="WorkPackLink"/>
    <s v="P07YRDBY11"/>
    <s v="P07 - LNG2 COP"/>
    <n v="0"/>
    <m/>
    <n v="0"/>
    <n v="0"/>
    <m/>
    <n v="0"/>
    <n v="0"/>
    <m/>
    <m/>
    <s v="Y"/>
    <s v="1001"/>
    <d v="2024-02-16T00:00:00"/>
    <s v="GRST-5000234684_2024"/>
    <n v="0"/>
    <n v="0"/>
    <n v="0"/>
    <n v="0"/>
    <m/>
    <d v="2024-10-13T00:00:00"/>
    <x v="0"/>
    <d v="2024-11-22T00:00:00"/>
    <m/>
    <m/>
    <d v="2024-10-15T00:00:00"/>
    <m/>
    <m/>
    <s v="100000033635"/>
    <s v="1020"/>
    <d v="2024-12-31T00:00:00"/>
    <n v="1"/>
    <m/>
    <d v="2024-10-07T00:00:00"/>
    <s v="4900147491_2024_0003"/>
    <d v="2024-10-15T00:00:00"/>
    <m/>
    <s v="5000234684_2024_0001"/>
    <n v="0"/>
    <n v="2"/>
    <n v="0"/>
    <s v="90020227"/>
    <n v="1"/>
    <n v="0"/>
    <s v="180078491"/>
    <s v="2"/>
    <n v="0"/>
    <n v="0"/>
    <s v="X"/>
    <s v="L"/>
    <s v="4900147491"/>
    <n v="2024"/>
    <m/>
    <s v="5000234684"/>
    <n v="2024"/>
    <n v="0"/>
    <m/>
    <d v="2024-10-10T00:00:00"/>
    <m/>
    <s v="AA53"/>
    <s v="KGP Karratha Gas Plant-NWS GAS"/>
    <s v="AA53"/>
    <s v="KGP Karratha Gas Plant-NWS GAS"/>
    <s v="5001"/>
    <s v="10291772"/>
    <s v="FLANGE,BLIND;200MM,CL150,RF,CS,A105M"/>
    <d v="2024-08-31T00:00:00"/>
    <s v="W"/>
    <m/>
    <s v="0081"/>
    <s v="2C1101 Spade"/>
    <s v="INT"/>
    <s v="2C1101 Spade"/>
    <m/>
    <m/>
    <s v="9015168_006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07"/>
    <m/>
    <n v="0"/>
    <m/>
    <s v="24SDLN2C"/>
    <s v="MJ"/>
    <m/>
    <s v="AU1072"/>
    <n v="1000214854"/>
    <s v="S002"/>
    <m/>
    <s v="30"/>
    <s v="5300006667"/>
    <n v="990"/>
    <m/>
    <m/>
    <n v="0"/>
    <n v="1"/>
    <s v="EA"/>
    <s v="2001"/>
    <s v="AA02"/>
    <d v="2024-10-10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19"/>
    <s v="600002862"/>
    <x v="0"/>
    <s v="AA53.LN2.B0252"/>
    <s v="GAS LIQUEFACTION TRAIN 2"/>
    <s v="AA01"/>
    <n v="30"/>
    <s v="Issue Detected, please check Message log(Orchestration / Derivation)(25.03.2024)"/>
    <x v="86"/>
    <x v="86"/>
    <n v="4"/>
    <s v="EA"/>
    <n v="43"/>
    <n v="19"/>
    <n v="30"/>
    <n v="4"/>
    <s v="EA"/>
    <x v="77"/>
    <s v="Supply for Order 600002862, Item 90 cannot be changed 180017111 item 10 already exists"/>
    <s v="Materials handed over to w/ Maintenance"/>
    <s v="SP12"/>
    <s v="Stock at Base"/>
    <n v="0"/>
    <s v="AA02"/>
    <s v="5300006667"/>
    <n v="880"/>
    <m/>
    <n v="14"/>
    <m/>
    <n v="0"/>
    <m/>
    <m/>
    <m/>
    <n v="0"/>
    <n v="0"/>
    <s v="EA"/>
    <m/>
    <m/>
    <m/>
    <s v="180017111"/>
    <s v="90006609"/>
    <s v="07"/>
    <s v="Execution"/>
    <x v="0"/>
    <x v="98"/>
    <n v="0"/>
    <s v="EA"/>
    <s v="102000000003646"/>
    <s v="102000000003685"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s v="Y"/>
    <s v="1001"/>
    <d v="2024-02-16T00:00:00"/>
    <s v="GRST-5000058173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4"/>
    <m/>
    <d v="2024-04-11T00:00:00"/>
    <s v="4900045279_2024_0001"/>
    <d v="2024-11-01T00:00:00"/>
    <m/>
    <s v="5000058173_2024_0001"/>
    <n v="0"/>
    <n v="2"/>
    <n v="0"/>
    <s v="90006609"/>
    <n v="4"/>
    <n v="0"/>
    <s v="180017111"/>
    <s v="2"/>
    <n v="0"/>
    <n v="0"/>
    <s v="X"/>
    <s v="L"/>
    <s v="4900045279"/>
    <n v="2024"/>
    <m/>
    <s v="5000058173"/>
    <n v="2024"/>
    <n v="0"/>
    <m/>
    <d v="2024-10-29T00:00:00"/>
    <m/>
    <s v="AA53"/>
    <s v="KGP Karratha Gas Plant-NWS GAS"/>
    <s v="AA53"/>
    <s v="KGP Karratha Gas Plant-NWS GAS"/>
    <s v="5001"/>
    <s v="10305744"/>
    <s v="GASKET,SW;CRIR,80MM,CL300/600,RF,316L"/>
    <d v="2024-03-25T00:00:00"/>
    <s v="W"/>
    <m/>
    <s v="0010"/>
    <s v="IC Mech Fitter"/>
    <s v="INT"/>
    <s v="IC Mech Fitter"/>
    <m/>
    <m/>
    <s v="90006609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90"/>
    <m/>
    <n v="0"/>
    <m/>
    <s v="24SDLN2C"/>
    <s v="MJ"/>
    <s v="1000001236"/>
    <s v="AU1072"/>
    <n v="1000214854"/>
    <s v="S002"/>
    <s v="30"/>
    <s v="30"/>
    <s v="5300006667"/>
    <n v="880"/>
    <m/>
    <m/>
    <n v="0"/>
    <n v="4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m/>
    <d v="2024-10-20T00:00:00"/>
    <d v="2025-05-08T00:00:00"/>
    <s v="MECH"/>
    <x v="0"/>
    <x v="1"/>
    <x v="78"/>
    <s v="600002862"/>
    <x v="0"/>
    <s v="AA53.LN2.B0252"/>
    <s v="GAS LIQUEFACTION TRAIN 2"/>
    <s v="AA01"/>
    <n v="30"/>
    <s v="Maintenance Order material has been deleted"/>
    <x v="87"/>
    <x v="87"/>
    <n v="8"/>
    <s v="EA"/>
    <n v="6"/>
    <n v="0"/>
    <n v="6"/>
    <n v="0"/>
    <m/>
    <x v="5"/>
    <m/>
    <s v="STO raised (through orchestration)"/>
    <s v="SP12"/>
    <s v="Stock at Base"/>
    <n v="0"/>
    <s v="AA02"/>
    <s v="5300006667"/>
    <n v="1300"/>
    <m/>
    <n v="14"/>
    <m/>
    <n v="0"/>
    <m/>
    <m/>
    <m/>
    <n v="0"/>
    <n v="0"/>
    <s v="EA"/>
    <m/>
    <m/>
    <m/>
    <m/>
    <m/>
    <s v="07"/>
    <s v="Execution"/>
    <x v="0"/>
    <x v="99"/>
    <n v="1"/>
    <m/>
    <m/>
    <m/>
    <m/>
    <m/>
    <m/>
    <m/>
    <m/>
    <s v="WorkPackLink"/>
    <m/>
    <m/>
    <n v="0"/>
    <m/>
    <n v="0"/>
    <n v="0"/>
    <m/>
    <n v="0"/>
    <n v="8"/>
    <m/>
    <m/>
    <m/>
    <s v="1001"/>
    <d v="2024-02-16T00:00:00"/>
    <s v="STST-5300006667_01300"/>
    <n v="1"/>
    <n v="0"/>
    <n v="0"/>
    <n v="0"/>
    <m/>
    <m/>
    <x v="0"/>
    <d v="2024-10-21T00:00:00"/>
    <m/>
    <m/>
    <d v="2024-10-15T00:00:00"/>
    <m/>
    <m/>
    <m/>
    <m/>
    <d v="2024-12-31T00:00:00"/>
    <n v="0"/>
    <m/>
    <m/>
    <m/>
    <m/>
    <m/>
    <m/>
    <n v="0"/>
    <n v="2"/>
    <n v="0"/>
    <m/>
    <n v="0"/>
    <n v="0"/>
    <m/>
    <s v="1"/>
    <n v="0"/>
    <n v="0"/>
    <m/>
    <s v="L"/>
    <m/>
    <n v="0"/>
    <m/>
    <m/>
    <n v="0"/>
    <n v="0"/>
    <m/>
    <m/>
    <m/>
    <s v="AA53"/>
    <s v="KGP Karratha Gas Plant-NWS GAS"/>
    <s v="AA53"/>
    <s v="KGP Karratha Gas Plant-NWS GAS"/>
    <s v="5001"/>
    <s v="10306724"/>
    <s v="GASKET;SWC,80MM,CL300/600,31&gt;WSE10508041"/>
    <m/>
    <m/>
    <m/>
    <s v="0010"/>
    <s v="IC Mech Fitter"/>
    <s v="INT"/>
    <s v="IC Mech Fitter"/>
    <m/>
    <m/>
    <m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40"/>
    <m/>
    <n v="0"/>
    <m/>
    <s v="24SDLN2C"/>
    <s v="MJ"/>
    <m/>
    <s v="AU1072"/>
    <n v="1000214854"/>
    <s v="S002"/>
    <s v="30"/>
    <s v="70"/>
    <s v="5300006667"/>
    <n v="1300"/>
    <m/>
    <m/>
    <n v="0"/>
    <n v="0"/>
    <s v="EA"/>
    <s v="2001"/>
    <s v="AA02"/>
    <m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79"/>
    <s v="600002862"/>
    <x v="0"/>
    <s v="AA53.LN2.B0252"/>
    <s v="GAS LIQUEFACTION TRAIN 2"/>
    <s v="AA01"/>
    <n v="30"/>
    <s v="Maintenance Order material has been deleted"/>
    <x v="87"/>
    <x v="87"/>
    <n v="8"/>
    <s v="EA"/>
    <n v="6"/>
    <n v="0"/>
    <n v="6"/>
    <n v="8"/>
    <s v="EA"/>
    <x v="78"/>
    <s v="Supply for Order 600002862, Item 61 cannot be changed 180017143 item 280 already exists"/>
    <s v="Materials handed over to w/ Maintenance"/>
    <s v="SP12"/>
    <s v="Stock at Base"/>
    <n v="0"/>
    <s v="AA02"/>
    <s v="5300006667"/>
    <n v="310"/>
    <m/>
    <n v="14"/>
    <m/>
    <n v="0"/>
    <m/>
    <m/>
    <m/>
    <n v="0"/>
    <n v="0"/>
    <s v="EA"/>
    <m/>
    <m/>
    <m/>
    <s v="180017143"/>
    <s v="9002109"/>
    <s v="07"/>
    <s v="Execution"/>
    <x v="0"/>
    <x v="100"/>
    <n v="1"/>
    <s v="EA"/>
    <s v="102000000003646"/>
    <s v="102000000003631"/>
    <s v="102000000003666"/>
    <s v="01-Road"/>
    <m/>
    <s v="3-In Transit"/>
    <s v="24SDLN2C - CAGED PALLET"/>
    <s v="WorkPackLink"/>
    <s v="P07WH-R2FL"/>
    <m/>
    <n v="0"/>
    <m/>
    <n v="0"/>
    <n v="0"/>
    <m/>
    <n v="0"/>
    <n v="0"/>
    <m/>
    <m/>
    <m/>
    <s v="1001"/>
    <d v="2024-02-16T00:00:00"/>
    <s v="GRST-5000058191_2024"/>
    <n v="0"/>
    <n v="17"/>
    <n v="0"/>
    <n v="0"/>
    <m/>
    <d v="2024-10-30T00:00:00"/>
    <x v="0"/>
    <d v="2024-10-21T00:00:00"/>
    <m/>
    <m/>
    <d v="2024-11-01T00:00:00"/>
    <m/>
    <m/>
    <s v="100000005808"/>
    <s v="1020"/>
    <d v="2024-12-31T00:00:00"/>
    <n v="8"/>
    <m/>
    <d v="2024-04-11T00:00:00"/>
    <s v="4900045283_2024_0055"/>
    <d v="2024-11-01T00:00:00"/>
    <m/>
    <s v="5000058191_2024_0028"/>
    <n v="0"/>
    <n v="2"/>
    <n v="0"/>
    <s v="90006343"/>
    <n v="8"/>
    <n v="0"/>
    <s v="180017143"/>
    <s v="1"/>
    <n v="0"/>
    <n v="0"/>
    <s v="X"/>
    <s v="L"/>
    <s v="4900045283"/>
    <n v="2024"/>
    <m/>
    <s v="5000058191"/>
    <n v="2024"/>
    <n v="0"/>
    <m/>
    <d v="2024-10-29T00:00:00"/>
    <m/>
    <s v="AA53"/>
    <s v="KGP Karratha Gas Plant-NWS GAS"/>
    <s v="AA53"/>
    <s v="KGP Karratha Gas Plant-NWS GAS"/>
    <s v="5001"/>
    <s v="10306724"/>
    <s v="GASKET;SWC,80MM,CL300/600,31&gt;WSE10508041"/>
    <d v="2024-02-29T00:00:00"/>
    <s v="W"/>
    <m/>
    <s v="0010"/>
    <s v="IC Mech Fitter"/>
    <s v="INT"/>
    <s v="IC Mech Fitter"/>
    <m/>
    <m/>
    <s v="9002109_03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61"/>
    <m/>
    <n v="0"/>
    <m/>
    <s v="24SDLN2C"/>
    <s v="MJ"/>
    <s v="1000001236"/>
    <s v="AU1072"/>
    <n v="1000214854"/>
    <s v="S002"/>
    <s v="30"/>
    <s v="70"/>
    <s v="5300006667"/>
    <n v="310"/>
    <m/>
    <m/>
    <n v="0"/>
    <n v="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5-03-17T00:00:00"/>
    <d v="2025-03-17T00:00:00"/>
    <d v="2024-10-20T00:00:00"/>
    <d v="2025-05-08T00:00:00"/>
    <s v="MECH"/>
    <x v="0"/>
    <x v="0"/>
    <x v="46"/>
    <s v="600002862"/>
    <x v="0"/>
    <s v="AA53.LN2.B0252"/>
    <s v="GAS LIQUEFACTION TRAIN 2"/>
    <m/>
    <n v="30"/>
    <s v="Issue Detected, please check Message log(Orchestration / Derivation)(03.10.2024)"/>
    <x v="88"/>
    <x v="88"/>
    <n v="1"/>
    <s v="PAC"/>
    <n v="0"/>
    <n v="0"/>
    <n v="1"/>
    <n v="1"/>
    <s v="PAC"/>
    <x v="79"/>
    <s v="Supply for Order 600002862, Item 129 cannot be changed 9017564 item 50 already exists"/>
    <s v="Material work-packed @AA53"/>
    <s v="SP14"/>
    <s v="Directs (Inventory)"/>
    <n v="10"/>
    <s v="AA02"/>
    <s v="5300006667"/>
    <n v="1200"/>
    <s v="CPT"/>
    <n v="14"/>
    <s v="1000020500"/>
    <n v="129"/>
    <s v="30000395"/>
    <s v="BOC LIMITED"/>
    <s v="4500031439"/>
    <n v="20"/>
    <n v="1"/>
    <s v="PAC"/>
    <d v="2024-10-28T00:00:00"/>
    <m/>
    <s v="/180086442/180086442"/>
    <s v="180086443"/>
    <s v="9017564"/>
    <s v="07"/>
    <s v="Execution"/>
    <x v="0"/>
    <x v="101"/>
    <n v="0"/>
    <s v="PAC"/>
    <m/>
    <m/>
    <s v="102000000022162"/>
    <s v="01-Road"/>
    <m/>
    <s v="3-In Transit"/>
    <m/>
    <s v="WorkPackLink"/>
    <s v="KSF-P07-SD-LRG"/>
    <s v="P07 - LNG2 COP"/>
    <n v="0"/>
    <m/>
    <n v="0"/>
    <n v="0"/>
    <m/>
    <n v="0"/>
    <n v="0"/>
    <m/>
    <m/>
    <s v="Y"/>
    <s v="1001"/>
    <d v="2024-02-16T00:00:00"/>
    <s v="GRST-5000259599_2024"/>
    <n v="0"/>
    <n v="5"/>
    <n v="0"/>
    <n v="0"/>
    <d v="2025-03-15T00:00:00"/>
    <d v="2025-03-20T00:00:00"/>
    <x v="0"/>
    <d v="2024-11-22T00:00:00"/>
    <m/>
    <m/>
    <d v="2025-03-22T00:00:00"/>
    <m/>
    <d v="2025-03-17T00:00:00"/>
    <s v="100000037748"/>
    <s v="1020"/>
    <d v="2024-12-31T00:00:00"/>
    <n v="1"/>
    <s v="5000259612_2024_0001"/>
    <d v="2024-10-28T00:00:00"/>
    <s v="4900160481_2024_0001"/>
    <d v="2024-10-28T00:00:00"/>
    <m/>
    <s v="5000259599_2024_0001"/>
    <n v="0"/>
    <n v="2"/>
    <n v="2"/>
    <s v="90022091"/>
    <n v="1"/>
    <n v="1"/>
    <s v="180086443"/>
    <s v="2"/>
    <n v="0"/>
    <n v="0"/>
    <s v="X"/>
    <s v="L"/>
    <s v="4900160481"/>
    <n v="2024"/>
    <s v="5000259612"/>
    <s v="5000259599"/>
    <n v="2024"/>
    <n v="2024"/>
    <s v="/018008644"/>
    <d v="2025-03-17T00:00:00"/>
    <m/>
    <s v="AA53"/>
    <s v="KGP Karratha Gas Plant-NWS GAS"/>
    <s v="AA53"/>
    <s v="KGP Karratha Gas Plant-NWS GAS"/>
    <s v="5001"/>
    <s v="10312854"/>
    <s v="AIR;MEDICAL DRY,25PPM,BOC 470MAN15"/>
    <d v="2024-10-03T00:00:00"/>
    <s v="W"/>
    <m/>
    <s v="0081"/>
    <s v="2C1101 Spade"/>
    <s v="INT"/>
    <s v="2C1101 Spade"/>
    <m/>
    <m/>
    <s v="9017564_005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53"/>
    <d v="2025-02-08T00:00:00"/>
    <n v="30"/>
    <m/>
    <d v="2025-03-17T00:00:00"/>
    <n v="129"/>
    <m/>
    <n v="31522"/>
    <m/>
    <s v="24SDLN2C"/>
    <s v="MJ"/>
    <s v="1000003911"/>
    <s v="AU1072"/>
    <n v="1000214854"/>
    <s v="S002"/>
    <s v="30"/>
    <s v="30"/>
    <s v="5300006667"/>
    <n v="1200"/>
    <m/>
    <m/>
    <n v="0"/>
    <n v="1"/>
    <s v="PAC"/>
    <s v="2001"/>
    <s v="AA02"/>
    <d v="2025-03-17T00:00:00"/>
    <m/>
    <m/>
    <d v="2024-10-31T00:00:00"/>
    <s v="AU00"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10T00:00:00"/>
    <d v="2024-10-20T00:00:00"/>
    <d v="2025-05-08T00:00:00"/>
    <s v="MECH"/>
    <x v="0"/>
    <x v="0"/>
    <x v="10"/>
    <s v="600002862"/>
    <x v="0"/>
    <s v="AA53.LN2.B0252"/>
    <s v="GAS LIQUEFACTION TRAIN 2"/>
    <s v="AA01"/>
    <n v="30"/>
    <s v="Issue Detected, please check Message log(Orchestration / Derivation)(31.08.2024)"/>
    <x v="89"/>
    <x v="89"/>
    <n v="1"/>
    <s v="EA"/>
    <n v="0"/>
    <n v="0"/>
    <n v="1"/>
    <n v="1"/>
    <s v="EA"/>
    <x v="51"/>
    <s v="Supply for Order 600002862, Item 105 cannot be changed 180078491 item 10 already exists"/>
    <s v="Material work-packed @AA53"/>
    <s v="SP12"/>
    <s v="Stock at Base"/>
    <n v="0"/>
    <s v="AA02"/>
    <s v="5300006667"/>
    <n v="970"/>
    <m/>
    <n v="14"/>
    <m/>
    <n v="0"/>
    <m/>
    <m/>
    <m/>
    <n v="0"/>
    <n v="0"/>
    <s v="EA"/>
    <m/>
    <m/>
    <m/>
    <s v="180078491"/>
    <s v="9015168"/>
    <s v="07"/>
    <s v="Execution"/>
    <x v="0"/>
    <x v="102"/>
    <n v="0"/>
    <s v="EA"/>
    <s v="101000000096787"/>
    <m/>
    <s v="107000000000418"/>
    <m/>
    <m/>
    <m/>
    <s v="P07YRDBY11"/>
    <s v="WorkPackLink"/>
    <s v="P07YRDBY11"/>
    <s v="P07 - LNG2 COP"/>
    <n v="0"/>
    <m/>
    <n v="0"/>
    <n v="0"/>
    <m/>
    <n v="0"/>
    <n v="0"/>
    <m/>
    <m/>
    <s v="Y"/>
    <s v="1001"/>
    <d v="2024-02-16T00:00:00"/>
    <s v="GRST-5000234700_2024"/>
    <n v="0"/>
    <n v="0"/>
    <n v="0"/>
    <n v="0"/>
    <m/>
    <d v="2024-10-13T00:00:00"/>
    <x v="0"/>
    <d v="2024-11-22T00:00:00"/>
    <m/>
    <m/>
    <d v="2024-10-15T00:00:00"/>
    <m/>
    <m/>
    <s v="100000033635"/>
    <s v="1020"/>
    <d v="2024-12-31T00:00:00"/>
    <n v="1"/>
    <m/>
    <d v="2024-10-07T00:00:00"/>
    <s v="4900147491_2024_0001"/>
    <d v="2024-10-15T00:00:00"/>
    <m/>
    <s v="5000234700_2024_0001"/>
    <n v="0"/>
    <n v="2"/>
    <n v="0"/>
    <s v="90020227"/>
    <n v="1"/>
    <n v="0"/>
    <s v="180078491"/>
    <s v="2"/>
    <n v="0"/>
    <n v="0"/>
    <s v="X"/>
    <s v="L"/>
    <s v="4900147491"/>
    <n v="2024"/>
    <m/>
    <s v="5000234700"/>
    <n v="2024"/>
    <n v="0"/>
    <m/>
    <d v="2024-10-10T00:00:00"/>
    <m/>
    <s v="AA53"/>
    <s v="KGP Karratha Gas Plant-NWS GAS"/>
    <s v="AA53"/>
    <s v="KGP Karratha Gas Plant-NWS GAS"/>
    <s v="5001"/>
    <s v="10340086"/>
    <s v="FLANGE,BLIND;350MM,CL300,RF,CS,A105N"/>
    <d v="2024-08-31T00:00:00"/>
    <s v="W"/>
    <m/>
    <s v="0081"/>
    <s v="2C1101 Spade"/>
    <s v="INT"/>
    <s v="2C1101 Spade"/>
    <m/>
    <m/>
    <s v="9015168_00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05"/>
    <m/>
    <n v="0"/>
    <m/>
    <s v="24SDLN2C"/>
    <s v="MJ"/>
    <m/>
    <s v="AU1072"/>
    <n v="1000214854"/>
    <s v="S002"/>
    <m/>
    <s v="30"/>
    <s v="5300006667"/>
    <n v="970"/>
    <m/>
    <m/>
    <n v="0"/>
    <n v="1"/>
    <s v="EA"/>
    <s v="2001"/>
    <s v="AA02"/>
    <d v="2024-10-10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10T00:00:00"/>
    <d v="2024-10-20T00:00:00"/>
    <d v="2025-05-08T00:00:00"/>
    <s v="MECH"/>
    <x v="0"/>
    <x v="0"/>
    <x v="7"/>
    <s v="600002862"/>
    <x v="0"/>
    <s v="AA53.LN2.B0252"/>
    <s v="GAS LIQUEFACTION TRAIN 2"/>
    <s v="AA01"/>
    <n v="30"/>
    <s v="Issue Detected, please check Message log(Orchestration / Derivation)(31.08.2024)"/>
    <x v="90"/>
    <x v="90"/>
    <n v="1"/>
    <s v="EA"/>
    <n v="0"/>
    <n v="0"/>
    <n v="0"/>
    <n v="0"/>
    <m/>
    <x v="13"/>
    <s v="Supply for Order 600002862, Item 102 cannot be changed 90020227 item 20 already exists"/>
    <s v="Awaiting picking (check stock levels) @AA02"/>
    <s v="SP12"/>
    <s v="Stock at Base"/>
    <n v="0"/>
    <s v="AA02"/>
    <s v="5300006667"/>
    <n v="940"/>
    <m/>
    <n v="14"/>
    <m/>
    <n v="0"/>
    <m/>
    <m/>
    <m/>
    <n v="0"/>
    <n v="0"/>
    <s v="EA"/>
    <m/>
    <m/>
    <m/>
    <m/>
    <s v="90020227"/>
    <s v="07"/>
    <s v="Execution"/>
    <x v="0"/>
    <x v="103"/>
    <n v="0"/>
    <m/>
    <m/>
    <m/>
    <m/>
    <m/>
    <m/>
    <m/>
    <m/>
    <s v="WorkPackLink"/>
    <m/>
    <s v="P07 - LNG2 COP"/>
    <n v="0"/>
    <m/>
    <n v="0"/>
    <n v="0"/>
    <m/>
    <n v="0"/>
    <n v="1"/>
    <m/>
    <m/>
    <s v="Y"/>
    <s v="1001"/>
    <d v="2024-02-16T00:00:00"/>
    <s v="ODST-0090020227_0020"/>
    <n v="0"/>
    <n v="0"/>
    <n v="0"/>
    <n v="0"/>
    <m/>
    <d v="2024-10-13T00:00:00"/>
    <x v="0"/>
    <d v="2024-11-22T00:00:00"/>
    <m/>
    <m/>
    <d v="2024-10-15T00:00:00"/>
    <m/>
    <m/>
    <m/>
    <m/>
    <d v="2024-12-31T00:00:00"/>
    <n v="0"/>
    <m/>
    <d v="2024-10-10T00:00:00"/>
    <m/>
    <d v="2024-10-15T00:00:00"/>
    <m/>
    <m/>
    <n v="0"/>
    <n v="2"/>
    <n v="0"/>
    <s v="90020227"/>
    <n v="0"/>
    <n v="0"/>
    <m/>
    <s v="2"/>
    <n v="0"/>
    <n v="0"/>
    <s v="X"/>
    <s v="L"/>
    <m/>
    <n v="0"/>
    <m/>
    <m/>
    <n v="0"/>
    <n v="0"/>
    <m/>
    <d v="2024-10-10T00:00:00"/>
    <m/>
    <s v="AA53"/>
    <s v="KGP Karratha Gas Plant-NWS GAS"/>
    <s v="AA53"/>
    <s v="KGP Karratha Gas Plant-NWS GAS"/>
    <s v="5001"/>
    <s v="10340106"/>
    <s v="SPADE BLIND,50MM,CL150,CS,A285,GDE C"/>
    <d v="2024-08-31T00:00:00"/>
    <s v="W"/>
    <m/>
    <s v="0081"/>
    <s v="2C1101 Spade"/>
    <s v="INT"/>
    <s v="2C1101 Spade"/>
    <m/>
    <m/>
    <s v="90020227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02"/>
    <m/>
    <n v="0"/>
    <m/>
    <s v="24SDLN2C"/>
    <s v="MJ"/>
    <m/>
    <s v="AU1072"/>
    <n v="1000214854"/>
    <s v="S002"/>
    <m/>
    <s v="30"/>
    <s v="5300006667"/>
    <n v="940"/>
    <m/>
    <m/>
    <n v="0"/>
    <n v="1"/>
    <s v="EA"/>
    <s v="2001"/>
    <s v="AA02"/>
    <d v="2024-10-10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80"/>
    <s v="600002862"/>
    <x v="0"/>
    <s v="AA53.LN2.B0252"/>
    <s v="GAS LIQUEFACTION TRAIN 2"/>
    <s v="AA01"/>
    <n v="30"/>
    <s v="Issue Detected, please check Message log(Orchestration / Derivation)(01.03.2024)"/>
    <x v="91"/>
    <x v="91"/>
    <n v="1"/>
    <s v="EA"/>
    <n v="0"/>
    <n v="0"/>
    <n v="1"/>
    <n v="1"/>
    <s v="EA"/>
    <x v="19"/>
    <s v="Supply for Order 600002862, Item 62 cannot be changed 180085320 item 120 already exists"/>
    <s v="Material work-packed @AA53"/>
    <s v="SP12"/>
    <s v="Stock at Base"/>
    <n v="0"/>
    <s v="AA02"/>
    <s v="5300006667"/>
    <n v="680"/>
    <m/>
    <n v="14"/>
    <m/>
    <n v="0"/>
    <m/>
    <m/>
    <m/>
    <n v="0"/>
    <n v="0"/>
    <s v="EA"/>
    <m/>
    <m/>
    <m/>
    <s v="180085320"/>
    <s v="9017444"/>
    <s v="07"/>
    <s v="Execution"/>
    <x v="0"/>
    <x v="104"/>
    <n v="0"/>
    <s v="EA"/>
    <s v="101000000101627"/>
    <m/>
    <s v="102000000021848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x v="0"/>
    <d v="2024-10-21T00:00:00"/>
    <m/>
    <m/>
    <d v="2024-11-01T00:00:00"/>
    <m/>
    <m/>
    <s v="100000036570"/>
    <s v="1020"/>
    <d v="2024-12-31T00:00:00"/>
    <n v="1"/>
    <m/>
    <d v="2024-10-24T00:00:00"/>
    <s v="4900158497_2024_0023"/>
    <d v="2024-11-01T00:00:00"/>
    <m/>
    <s v="5000255235_2024_0012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441378"/>
    <s v="SPADE BLIND,100MM,CL600,CS"/>
    <d v="2024-03-01T00:00:00"/>
    <s v="W"/>
    <m/>
    <s v="0010"/>
    <s v="IC Mech Fitter"/>
    <s v="INT"/>
    <s v="IC Mech Fitter"/>
    <m/>
    <m/>
    <s v="9017444_068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62"/>
    <m/>
    <n v="0"/>
    <m/>
    <s v="24SDLN2C"/>
    <s v="MJ"/>
    <s v="1000003809"/>
    <s v="AU1072"/>
    <n v="1000214854"/>
    <s v="S002"/>
    <s v="30"/>
    <s v="30"/>
    <s v="5300006667"/>
    <n v="68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10T00:00:00"/>
    <d v="2024-10-20T00:00:00"/>
    <d v="2025-05-08T00:00:00"/>
    <s v="MECH"/>
    <x v="0"/>
    <x v="0"/>
    <x v="4"/>
    <s v="600002862"/>
    <x v="0"/>
    <s v="AA53.LN2.B0252"/>
    <s v="GAS LIQUEFACTION TRAIN 2"/>
    <s v="AA01"/>
    <n v="30"/>
    <s v="Issue Detected, please check Message log(Orchestration / Derivation)(31.08.2024)"/>
    <x v="92"/>
    <x v="92"/>
    <n v="1"/>
    <s v="EA"/>
    <n v="0"/>
    <n v="0"/>
    <n v="0"/>
    <n v="0"/>
    <m/>
    <x v="13"/>
    <s v="Supply for Order 600002862, Item 101 cannot be changed 90020227 item 10 already exists"/>
    <s v="Awaiting picking (check stock levels) @AA02"/>
    <s v="SP12"/>
    <s v="Stock at Base"/>
    <n v="0"/>
    <s v="AA02"/>
    <s v="5300006667"/>
    <n v="930"/>
    <m/>
    <n v="14"/>
    <m/>
    <n v="0"/>
    <m/>
    <m/>
    <m/>
    <n v="0"/>
    <n v="0"/>
    <s v="EA"/>
    <m/>
    <m/>
    <m/>
    <m/>
    <s v="90020227"/>
    <s v="07"/>
    <s v="Execution"/>
    <x v="0"/>
    <x v="105"/>
    <n v="0"/>
    <m/>
    <m/>
    <m/>
    <m/>
    <m/>
    <m/>
    <m/>
    <m/>
    <s v="WorkPackLink"/>
    <m/>
    <s v="P07 - LNG2 COP"/>
    <n v="0"/>
    <m/>
    <n v="0"/>
    <n v="0"/>
    <m/>
    <n v="0"/>
    <n v="1"/>
    <m/>
    <m/>
    <s v="Y"/>
    <s v="1001"/>
    <d v="2024-02-16T00:00:00"/>
    <s v="ODST-0090020227_0010"/>
    <n v="0"/>
    <n v="0"/>
    <n v="0"/>
    <n v="0"/>
    <m/>
    <d v="2024-10-13T00:00:00"/>
    <x v="0"/>
    <d v="2024-11-22T00:00:00"/>
    <m/>
    <m/>
    <d v="2024-10-15T00:00:00"/>
    <m/>
    <m/>
    <m/>
    <m/>
    <d v="2024-12-31T00:00:00"/>
    <n v="0"/>
    <m/>
    <d v="2024-10-10T00:00:00"/>
    <m/>
    <d v="2024-10-15T00:00:00"/>
    <m/>
    <m/>
    <n v="0"/>
    <n v="2"/>
    <n v="0"/>
    <s v="90020227"/>
    <n v="0"/>
    <n v="0"/>
    <m/>
    <s v="2"/>
    <n v="0"/>
    <n v="0"/>
    <s v="X"/>
    <s v="L"/>
    <m/>
    <n v="0"/>
    <m/>
    <m/>
    <n v="0"/>
    <n v="0"/>
    <m/>
    <d v="2024-10-10T00:00:00"/>
    <m/>
    <s v="AA53"/>
    <s v="KGP Karratha Gas Plant-NWS GAS"/>
    <s v="AA53"/>
    <s v="KGP Karratha Gas Plant-NWS GAS"/>
    <s v="5001"/>
    <s v="10441379"/>
    <s v="SPADE BLIND,150MM,CL600,CS"/>
    <d v="2024-08-31T00:00:00"/>
    <s v="W"/>
    <m/>
    <s v="0081"/>
    <s v="2C1101 Spade"/>
    <s v="INT"/>
    <s v="2C1101 Spade"/>
    <m/>
    <m/>
    <s v="90020227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01"/>
    <m/>
    <n v="0"/>
    <m/>
    <s v="24SDLN2C"/>
    <s v="MJ"/>
    <m/>
    <s v="AU1072"/>
    <n v="1000214854"/>
    <s v="S002"/>
    <s v="30"/>
    <s v="30"/>
    <s v="5300006667"/>
    <n v="930"/>
    <m/>
    <m/>
    <n v="0"/>
    <n v="1"/>
    <s v="EA"/>
    <s v="2001"/>
    <s v="AA02"/>
    <d v="2024-10-10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81"/>
    <s v="600002862"/>
    <x v="0"/>
    <s v="AA53.LN2.B0252"/>
    <s v="GAS LIQUEFACTION TRAIN 2"/>
    <s v="AA01"/>
    <n v="30"/>
    <s v="Issue Detected, please check Message log(Orchestration / Derivation)(01.03.2024)"/>
    <x v="93"/>
    <x v="93"/>
    <n v="2"/>
    <s v="EA"/>
    <n v="0"/>
    <n v="0"/>
    <n v="2"/>
    <n v="2"/>
    <s v="EA"/>
    <x v="74"/>
    <s v="Supply for Order 600002862, Item 63 cannot be changed 180085320 item 130 already exists"/>
    <s v="Material work-packed @AA53"/>
    <s v="SP12"/>
    <s v="Stock at Base"/>
    <n v="0"/>
    <s v="AA02"/>
    <s v="5300006667"/>
    <n v="690"/>
    <m/>
    <n v="14"/>
    <m/>
    <n v="0"/>
    <m/>
    <m/>
    <m/>
    <n v="0"/>
    <n v="0"/>
    <s v="EA"/>
    <m/>
    <m/>
    <m/>
    <s v="180085320"/>
    <s v="9017444"/>
    <s v="07"/>
    <s v="Execution"/>
    <x v="0"/>
    <x v="106"/>
    <n v="0"/>
    <s v="EA"/>
    <s v="101000000101539"/>
    <m/>
    <s v="102000000021849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x v="0"/>
    <d v="2024-10-21T00:00:00"/>
    <m/>
    <m/>
    <d v="2024-11-01T00:00:00"/>
    <m/>
    <m/>
    <s v="100000036570"/>
    <s v="1020"/>
    <d v="2024-12-31T00:00:00"/>
    <n v="2"/>
    <m/>
    <d v="2024-10-24T00:00:00"/>
    <s v="4900158497_2024_0025"/>
    <d v="2024-11-01T00:00:00"/>
    <m/>
    <s v="5000255235_2024_0013"/>
    <n v="0"/>
    <n v="2"/>
    <n v="0"/>
    <s v="90006343"/>
    <n v="2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487244"/>
    <s v="SPADE,BLIND,80MM,CL300,LTCS"/>
    <d v="2024-03-01T00:00:00"/>
    <s v="W"/>
    <m/>
    <s v="0010"/>
    <s v="IC Mech Fitter"/>
    <s v="INT"/>
    <s v="IC Mech Fitter"/>
    <m/>
    <m/>
    <s v="9017444_069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63"/>
    <m/>
    <n v="0"/>
    <m/>
    <s v="24SDLN2C"/>
    <s v="MJ"/>
    <s v="1000003809"/>
    <s v="AU1072"/>
    <n v="1000214854"/>
    <s v="S002"/>
    <s v="30"/>
    <s v="30"/>
    <s v="5300006667"/>
    <n v="690"/>
    <m/>
    <m/>
    <n v="0"/>
    <n v="2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82"/>
    <s v="600002862"/>
    <x v="0"/>
    <s v="AA53.LN2.B0252"/>
    <s v="GAS LIQUEFACTION TRAIN 2"/>
    <s v="AA01"/>
    <n v="30"/>
    <s v="Issue Detected, please check Message log(Orchestration / Derivation)(01.03.2024)"/>
    <x v="94"/>
    <x v="94"/>
    <n v="1"/>
    <s v="EA"/>
    <n v="0"/>
    <n v="0"/>
    <n v="1"/>
    <n v="1"/>
    <s v="EA"/>
    <x v="74"/>
    <s v="Supply for Order 600002862, Item 64 cannot be changed 180085320 item 140 already exists"/>
    <s v="Material work-packed @AA53"/>
    <s v="SP12"/>
    <s v="Stock at Base"/>
    <n v="0"/>
    <s v="AA02"/>
    <s v="5300006667"/>
    <n v="700"/>
    <m/>
    <n v="14"/>
    <m/>
    <n v="0"/>
    <m/>
    <m/>
    <m/>
    <n v="0"/>
    <n v="0"/>
    <s v="EA"/>
    <m/>
    <m/>
    <m/>
    <s v="180085320"/>
    <s v="9017444"/>
    <s v="07"/>
    <s v="Execution"/>
    <x v="0"/>
    <x v="107"/>
    <n v="0"/>
    <s v="EA"/>
    <s v="101000000101565"/>
    <m/>
    <s v="102000000021850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x v="0"/>
    <d v="2024-10-21T00:00:00"/>
    <m/>
    <m/>
    <d v="2024-11-01T00:00:00"/>
    <m/>
    <m/>
    <s v="100000036570"/>
    <s v="1020"/>
    <d v="2024-12-31T00:00:00"/>
    <n v="1"/>
    <m/>
    <d v="2024-10-24T00:00:00"/>
    <s v="4900158497_2024_0027"/>
    <d v="2024-11-01T00:00:00"/>
    <m/>
    <s v="5000255235_2024_0014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487245"/>
    <s v="SPADE,BLIND,100MM,CL300,LTCS"/>
    <d v="2024-03-01T00:00:00"/>
    <s v="W"/>
    <m/>
    <s v="0010"/>
    <s v="IC Mech Fitter"/>
    <s v="INT"/>
    <s v="IC Mech Fitter"/>
    <m/>
    <m/>
    <s v="9017444_070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64"/>
    <m/>
    <n v="0"/>
    <m/>
    <s v="24SDLN2C"/>
    <s v="MJ"/>
    <s v="1000003809"/>
    <s v="AU1072"/>
    <n v="1000214854"/>
    <s v="S002"/>
    <s v="30"/>
    <s v="30"/>
    <s v="5300006667"/>
    <n v="70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83"/>
    <s v="600002862"/>
    <x v="0"/>
    <s v="AA53.LN2.B0252"/>
    <s v="GAS LIQUEFACTION TRAIN 2"/>
    <s v="AA01"/>
    <n v="30"/>
    <s v="Issue Detected, please check Message log(Orchestration / Derivation)(01.03.2024)"/>
    <x v="95"/>
    <x v="95"/>
    <n v="1"/>
    <s v="EA"/>
    <n v="0"/>
    <n v="0"/>
    <n v="1"/>
    <n v="1"/>
    <s v="EA"/>
    <x v="80"/>
    <s v="Supply for Order 600002862, Item 65 cannot be changed 180083185 item 130 already exists"/>
    <s v="Material work-packed @AA53"/>
    <s v="SP12"/>
    <s v="Stock at Base"/>
    <n v="0"/>
    <s v="AA02"/>
    <s v="5300006667"/>
    <n v="710"/>
    <m/>
    <n v="14"/>
    <m/>
    <n v="0"/>
    <m/>
    <m/>
    <m/>
    <n v="0"/>
    <n v="0"/>
    <s v="EA"/>
    <m/>
    <m/>
    <m/>
    <s v="180083185"/>
    <s v="9016679"/>
    <s v="07"/>
    <s v="Execution"/>
    <x v="0"/>
    <x v="108"/>
    <n v="0"/>
    <s v="EA"/>
    <s v="101000000093024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1"/>
    <m/>
    <d v="2024-10-18T00:00:00"/>
    <s v="4900154759_2024_0025"/>
    <d v="2024-11-01T00:00:00"/>
    <m/>
    <s v="5000248569_2024_0013"/>
    <n v="0"/>
    <n v="2"/>
    <n v="0"/>
    <s v="90006343"/>
    <n v="1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488048"/>
    <s v="FLANGE,BLIND,150MM,CL300,RF,SS"/>
    <d v="2024-03-01T00:00:00"/>
    <s v="W"/>
    <m/>
    <s v="0010"/>
    <s v="IC Mech Fitter"/>
    <s v="INT"/>
    <s v="IC Mech Fitter"/>
    <m/>
    <m/>
    <s v="9016679_07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65"/>
    <m/>
    <n v="0"/>
    <m/>
    <s v="24SDLN2C"/>
    <s v="MJ"/>
    <s v="1000003732"/>
    <s v="AU1072"/>
    <n v="1000214854"/>
    <s v="S002"/>
    <s v="30"/>
    <s v="30"/>
    <s v="5300006667"/>
    <n v="710"/>
    <m/>
    <m/>
    <n v="0"/>
    <n v="1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5-03-05T00:00:00"/>
    <d v="2024-10-20T00:00:00"/>
    <d v="2025-05-08T00:00:00"/>
    <s v="MECH"/>
    <x v="0"/>
    <x v="0"/>
    <x v="3"/>
    <s v="600002862"/>
    <x v="0"/>
    <s v="AA53.LN2.B0252"/>
    <s v="GAS LIQUEFACTION TRAIN 2"/>
    <s v="AA01"/>
    <n v="30"/>
    <s v="Issue Detected, please check Message log(Orchestration / Derivation)(31.08.2024)"/>
    <x v="96"/>
    <x v="96"/>
    <n v="1"/>
    <s v="EA"/>
    <n v="0"/>
    <n v="0"/>
    <n v="0"/>
    <n v="0"/>
    <m/>
    <x v="75"/>
    <s v="Supply for Order 600002862, Item 100 cannot be changed 90025537 item 10 already exists"/>
    <s v="Material is received @AA01"/>
    <s v="SP97"/>
    <s v="Direct Multi-base"/>
    <n v="48"/>
    <s v="AA01"/>
    <s v="5300014053"/>
    <n v="30"/>
    <s v="CPT"/>
    <n v="7"/>
    <s v="1000018366"/>
    <n v="100"/>
    <s v="30000390"/>
    <s v="AUSTRALASIAN FITTINGS AND FLANGES"/>
    <s v="4500027121"/>
    <n v="10"/>
    <n v="1"/>
    <s v="EA"/>
    <d v="2024-11-24T00:00:00"/>
    <m/>
    <s v="180098185/"/>
    <m/>
    <s v="90025537"/>
    <s v="07"/>
    <s v="Execution"/>
    <x v="0"/>
    <x v="109"/>
    <n v="0"/>
    <m/>
    <m/>
    <m/>
    <m/>
    <m/>
    <m/>
    <m/>
    <m/>
    <s v="WorkPackLink"/>
    <m/>
    <s v="P07 - LNG2 COP"/>
    <n v="0"/>
    <m/>
    <n v="0"/>
    <n v="0"/>
    <m/>
    <n v="0"/>
    <n v="1"/>
    <m/>
    <m/>
    <s v="Y"/>
    <s v="1001"/>
    <d v="2024-08-13T00:00:00"/>
    <s v="ODST-0090025537_0010"/>
    <n v="0"/>
    <n v="158"/>
    <n v="0"/>
    <n v="0"/>
    <d v="2025-02-28T00:00:00"/>
    <d v="2025-03-15T00:00:00"/>
    <x v="0"/>
    <d v="2024-11-22T00:00:00"/>
    <m/>
    <m/>
    <d v="2025-08-27T00:00:00"/>
    <d v="2025-03-02T00:00:00"/>
    <d v="2025-03-17T00:00:00"/>
    <m/>
    <m/>
    <d v="2024-12-31T00:00:00"/>
    <n v="0"/>
    <s v="5000297494_2024_0001"/>
    <d v="2025-03-05T00:00:00"/>
    <m/>
    <d v="2024-11-28T00:00:00"/>
    <m/>
    <m/>
    <n v="0"/>
    <n v="2"/>
    <n v="2"/>
    <s v="90025537"/>
    <n v="0"/>
    <n v="1"/>
    <m/>
    <s v="2"/>
    <n v="0"/>
    <n v="0"/>
    <s v="X"/>
    <s v="L"/>
    <m/>
    <n v="0"/>
    <s v="5000297494"/>
    <m/>
    <n v="0"/>
    <n v="2024"/>
    <s v="180098185"/>
    <d v="2025-03-05T00:00:00"/>
    <m/>
    <s v="AA53"/>
    <s v="KGP Karratha Gas Plant-NWS GAS"/>
    <s v="AA53"/>
    <s v="KGP Karratha Gas Plant-NWS GAS"/>
    <s v="5001"/>
    <s v="10488134"/>
    <s v="SPADE,BLIND,250MM,CL300,SS"/>
    <d v="2024-08-31T00:00:00"/>
    <s v="W"/>
    <m/>
    <s v="0081"/>
    <s v="2C1101 Spade"/>
    <s v="INT"/>
    <s v="2C1101 Spade"/>
    <m/>
    <m/>
    <s v="90025537_001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02"/>
    <d v="2025-01-03T00:00:00"/>
    <n v="30"/>
    <m/>
    <d v="2025-03-02T00:00:00"/>
    <n v="0"/>
    <m/>
    <n v="0"/>
    <m/>
    <s v="24SDLN2C"/>
    <s v="MJ"/>
    <m/>
    <s v="AU1009"/>
    <n v="1000214854"/>
    <s v="S001"/>
    <s v="30"/>
    <s v="30"/>
    <s v="5300006667"/>
    <n v="920"/>
    <m/>
    <s v="5300014053"/>
    <n v="30"/>
    <n v="1"/>
    <s v="EA"/>
    <s v="1001"/>
    <s v="AA02"/>
    <d v="2025-03-05T00:00:00"/>
    <m/>
    <m/>
    <m/>
    <s v="AU00"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84"/>
    <s v="600002862"/>
    <x v="0"/>
    <s v="AA53.LN2.B0252"/>
    <s v="GAS LIQUEFACTION TRAIN 2"/>
    <s v="AA01"/>
    <n v="30"/>
    <s v="Issue Detected, please check Message log(Orchestration / Derivation)(01.03.2024)"/>
    <x v="97"/>
    <x v="97"/>
    <n v="1"/>
    <s v="EA"/>
    <n v="0"/>
    <n v="0"/>
    <n v="1"/>
    <n v="1"/>
    <s v="EA"/>
    <x v="74"/>
    <s v="Supply for Order 600002862, Item 66 cannot be changed 180085320 item 150 already exists"/>
    <s v="Material work-packed @AA53"/>
    <s v="SP12"/>
    <s v="Stock at Base"/>
    <n v="0"/>
    <s v="AA02"/>
    <s v="5300006667"/>
    <n v="720"/>
    <m/>
    <n v="14"/>
    <m/>
    <n v="0"/>
    <m/>
    <m/>
    <m/>
    <n v="0"/>
    <n v="0"/>
    <s v="EA"/>
    <m/>
    <m/>
    <m/>
    <s v="180085320"/>
    <s v="9017444"/>
    <s v="07"/>
    <s v="Execution"/>
    <x v="0"/>
    <x v="110"/>
    <n v="0"/>
    <s v="EA"/>
    <s v="101000000101566"/>
    <m/>
    <s v="102000000021851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5235_2024"/>
    <n v="0"/>
    <n v="17"/>
    <n v="0"/>
    <n v="0"/>
    <m/>
    <d v="2024-10-30T00:00:00"/>
    <x v="0"/>
    <d v="2024-10-21T00:00:00"/>
    <m/>
    <m/>
    <d v="2024-11-01T00:00:00"/>
    <m/>
    <m/>
    <s v="100000036570"/>
    <s v="1020"/>
    <d v="2024-12-31T00:00:00"/>
    <n v="1"/>
    <m/>
    <d v="2024-10-24T00:00:00"/>
    <s v="4900158497_2024_0029"/>
    <d v="2024-11-01T00:00:00"/>
    <m/>
    <s v="5000255235_2024_0015"/>
    <n v="0"/>
    <n v="2"/>
    <n v="0"/>
    <s v="90006343"/>
    <n v="1"/>
    <n v="0"/>
    <s v="180085320"/>
    <s v="2"/>
    <n v="0"/>
    <n v="0"/>
    <s v="X"/>
    <s v="L"/>
    <s v="4900158497"/>
    <n v="2024"/>
    <m/>
    <s v="5000255235"/>
    <n v="2024"/>
    <n v="0"/>
    <m/>
    <d v="2024-10-29T00:00:00"/>
    <m/>
    <s v="AA53"/>
    <s v="KGP Karratha Gas Plant-NWS GAS"/>
    <s v="AA53"/>
    <s v="KGP Karratha Gas Plant-NWS GAS"/>
    <s v="5001"/>
    <s v="10488940"/>
    <s v="SPADE,BLIND,80MM,CL600,LTCS"/>
    <d v="2024-03-01T00:00:00"/>
    <s v="W"/>
    <m/>
    <s v="0010"/>
    <s v="IC Mech Fitter"/>
    <s v="INT"/>
    <s v="IC Mech Fitter"/>
    <m/>
    <m/>
    <s v="9017444_07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66"/>
    <m/>
    <n v="0"/>
    <m/>
    <s v="24SDLN2C"/>
    <s v="MJ"/>
    <s v="1000003809"/>
    <s v="AU1072"/>
    <n v="1000214854"/>
    <s v="S002"/>
    <s v="30"/>
    <s v="30"/>
    <s v="5300006667"/>
    <n v="720"/>
    <m/>
    <m/>
    <n v="0"/>
    <n v="1"/>
    <s v="EA"/>
    <s v="2001"/>
    <s v="AA02"/>
    <d v="2024-10-29T00:00:00"/>
    <m/>
    <m/>
    <d v="2024-10-25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85"/>
    <s v="600002862"/>
    <x v="0"/>
    <s v="AA53.LN2.B0252"/>
    <s v="GAS LIQUEFACTION TRAIN 2"/>
    <s v="AA01"/>
    <n v="30"/>
    <s v="Issue Detected, please check Message log(Orchestration / Derivation)(01.03.2024)"/>
    <x v="98"/>
    <x v="98"/>
    <n v="48"/>
    <s v="EA"/>
    <n v="0"/>
    <n v="0"/>
    <n v="48"/>
    <n v="48"/>
    <s v="EA"/>
    <x v="81"/>
    <s v="Supply for Order 600002862, Item 74 cannot be changed 180078362 item 40 already exists"/>
    <s v="Material work-packed @AA53"/>
    <s v="SP12"/>
    <s v="Stock at Base"/>
    <n v="0"/>
    <s v="AA02"/>
    <s v="5300006667"/>
    <n v="750"/>
    <m/>
    <n v="14"/>
    <m/>
    <n v="0"/>
    <m/>
    <m/>
    <m/>
    <n v="0"/>
    <n v="0"/>
    <s v="EA"/>
    <m/>
    <m/>
    <m/>
    <s v="180078362"/>
    <s v="9015652"/>
    <s v="07"/>
    <s v="Execution"/>
    <x v="0"/>
    <x v="111"/>
    <n v="0"/>
    <s v="EA"/>
    <s v="102000000020030"/>
    <m/>
    <s v="107000000000278"/>
    <m/>
    <m/>
    <m/>
    <m/>
    <s v="WorkPackLink"/>
    <s v="P07YRDBY12"/>
    <m/>
    <n v="0"/>
    <m/>
    <n v="0"/>
    <n v="0"/>
    <m/>
    <n v="0"/>
    <n v="0"/>
    <m/>
    <m/>
    <s v="Y"/>
    <s v="1001"/>
    <d v="2024-02-16T00:00:00"/>
    <s v="GRST-5000233767_2024"/>
    <n v="0"/>
    <n v="17"/>
    <n v="0"/>
    <n v="0"/>
    <m/>
    <d v="2024-10-30T00:00:00"/>
    <x v="0"/>
    <d v="2024-10-21T00:00:00"/>
    <m/>
    <m/>
    <d v="2024-11-01T00:00:00"/>
    <m/>
    <m/>
    <s v="100000033540"/>
    <s v="1020"/>
    <d v="2024-12-31T00:00:00"/>
    <n v="48"/>
    <m/>
    <d v="2024-10-06T00:00:00"/>
    <s v="4900146921_2024_0007"/>
    <d v="2024-11-01T00:00:00"/>
    <m/>
    <s v="5000233767_2024_0004"/>
    <n v="0"/>
    <n v="2"/>
    <n v="0"/>
    <s v="90006343"/>
    <n v="48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0492979"/>
    <s v="STUDBOLT;1.875&quot; X 470MM,L7,ZN+XYLAN"/>
    <d v="2024-03-01T00:00:00"/>
    <s v="W"/>
    <m/>
    <s v="0010"/>
    <s v="IC Mech Fitter"/>
    <s v="INT"/>
    <s v="IC Mech Fitter"/>
    <m/>
    <m/>
    <s v="9015652_07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74"/>
    <m/>
    <n v="0"/>
    <m/>
    <s v="24SDLN2C"/>
    <s v="MJ"/>
    <m/>
    <s v="AU1072"/>
    <n v="1000214854"/>
    <s v="S002"/>
    <m/>
    <m/>
    <s v="5300006667"/>
    <n v="750"/>
    <m/>
    <m/>
    <n v="0"/>
    <n v="48"/>
    <s v="EA"/>
    <s v="2001"/>
    <s v="AA02"/>
    <d v="2024-10-29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1-22T00:00:00"/>
    <d v="2024-11-27T00:00:00"/>
    <d v="2024-10-20T00:00:00"/>
    <d v="2025-05-08T00:00:00"/>
    <s v="MECH"/>
    <x v="0"/>
    <x v="0"/>
    <x v="40"/>
    <s v="600002862"/>
    <x v="0"/>
    <s v="AA53.LN2.B0252"/>
    <s v="GAS LIQUEFACTION TRAIN 2"/>
    <s v="AA01"/>
    <n v="30"/>
    <s v="Issue Detected, please check Message log(Orchestration / Derivation)(27.11.2024)"/>
    <x v="99"/>
    <x v="99"/>
    <n v="8"/>
    <s v="EA"/>
    <n v="22"/>
    <n v="0"/>
    <n v="0"/>
    <n v="0"/>
    <m/>
    <x v="5"/>
    <s v="Supply for Order 600002862, Item 141 cannot be changed 90025584 item 10 already exists"/>
    <s v="Awaiting picking @AA02"/>
    <s v="SP12"/>
    <s v="Stock at Base"/>
    <n v="0"/>
    <s v="AA02"/>
    <s v="5300006667"/>
    <n v="1310"/>
    <m/>
    <n v="14"/>
    <m/>
    <n v="0"/>
    <m/>
    <m/>
    <m/>
    <n v="0"/>
    <n v="0"/>
    <s v="EA"/>
    <m/>
    <m/>
    <m/>
    <m/>
    <s v="90025584"/>
    <s v="07"/>
    <s v="Execution"/>
    <x v="0"/>
    <x v="112"/>
    <n v="0"/>
    <m/>
    <m/>
    <m/>
    <m/>
    <m/>
    <m/>
    <m/>
    <m/>
    <s v="WorkPackLink"/>
    <m/>
    <m/>
    <n v="0"/>
    <m/>
    <n v="0"/>
    <n v="0"/>
    <m/>
    <n v="0"/>
    <n v="8"/>
    <m/>
    <m/>
    <s v="Y"/>
    <s v="1001"/>
    <d v="2024-02-16T00:00:00"/>
    <s v="ODST-0090025584_0010"/>
    <n v="0"/>
    <n v="10"/>
    <n v="0"/>
    <n v="0"/>
    <m/>
    <d v="2024-11-20T00:00:00"/>
    <x v="0"/>
    <d v="2024-11-22T00:00:00"/>
    <m/>
    <m/>
    <d v="2024-12-02T00:00:00"/>
    <m/>
    <m/>
    <m/>
    <m/>
    <d v="2024-12-31T00:00:00"/>
    <n v="0"/>
    <m/>
    <d v="2024-11-27T00:00:00"/>
    <m/>
    <d v="2024-12-02T00:00:00"/>
    <m/>
    <m/>
    <n v="0"/>
    <n v="2"/>
    <n v="0"/>
    <s v="90025584"/>
    <n v="0"/>
    <n v="0"/>
    <m/>
    <s v="2"/>
    <n v="0"/>
    <n v="0"/>
    <m/>
    <s v="L"/>
    <m/>
    <n v="0"/>
    <m/>
    <m/>
    <n v="0"/>
    <n v="0"/>
    <m/>
    <d v="2024-11-27T00:00:00"/>
    <m/>
    <s v="AA53"/>
    <s v="KGP Karratha Gas Plant-NWS GAS"/>
    <s v="AA53"/>
    <s v="KGP Karratha Gas Plant-NWS GAS"/>
    <s v="5001"/>
    <s v="10508041"/>
    <s v="GASKET,SW;95MM,CL300,316L/316/GR/316,PNK"/>
    <d v="2024-11-27T00:00:00"/>
    <s v="W"/>
    <m/>
    <s v="0081"/>
    <s v="2C1101 Spade"/>
    <s v="INT"/>
    <s v="2C1101 Spade"/>
    <m/>
    <m/>
    <s v="90025584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41"/>
    <m/>
    <n v="0"/>
    <m/>
    <s v="24SDLN2C"/>
    <s v="MJ"/>
    <m/>
    <s v="AU1072"/>
    <n v="1000214854"/>
    <s v="S002"/>
    <s v="30"/>
    <s v="30"/>
    <s v="5300006667"/>
    <n v="1310"/>
    <m/>
    <m/>
    <n v="0"/>
    <n v="8"/>
    <s v="EA"/>
    <s v="2001"/>
    <s v="AA02"/>
    <d v="2024-11-27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86"/>
    <s v="600002862"/>
    <x v="0"/>
    <s v="AA53.LN2.B0252"/>
    <s v="GAS LIQUEFACTION TRAIN 2"/>
    <s v="AA01"/>
    <n v="30"/>
    <s v="Issue Detected, please check Message log(Orchestration / Derivation)(01.03.2024)"/>
    <x v="100"/>
    <x v="100"/>
    <n v="6"/>
    <s v="EA"/>
    <n v="0"/>
    <n v="0"/>
    <n v="6"/>
    <n v="6"/>
    <s v="EA"/>
    <x v="82"/>
    <s v="Supply for Order 600002862, Item 67 cannot be changed 180083185 item 140 already exists"/>
    <s v="Material work-packed @AA53"/>
    <s v="SP12"/>
    <s v="Stock at Base"/>
    <n v="0"/>
    <s v="AA02"/>
    <s v="5300006667"/>
    <n v="730"/>
    <m/>
    <n v="14"/>
    <m/>
    <n v="0"/>
    <m/>
    <m/>
    <m/>
    <n v="0"/>
    <n v="0"/>
    <s v="EA"/>
    <m/>
    <m/>
    <m/>
    <s v="180083185"/>
    <s v="9016679"/>
    <s v="07"/>
    <s v="Execution"/>
    <x v="0"/>
    <x v="113"/>
    <n v="0"/>
    <s v="EA"/>
    <s v="101000000093397"/>
    <m/>
    <s v="102000000019832"/>
    <s v="01-Road"/>
    <m/>
    <s v="3-In Transit"/>
    <m/>
    <s v="WorkPackLink"/>
    <s v="KSF-P07-SD-LRG"/>
    <m/>
    <n v="0"/>
    <m/>
    <n v="0"/>
    <n v="0"/>
    <m/>
    <n v="0"/>
    <n v="0"/>
    <m/>
    <m/>
    <s v="Y"/>
    <s v="1001"/>
    <d v="2024-02-16T00:00:00"/>
    <s v="GRST-5000248569_2024"/>
    <n v="0"/>
    <n v="17"/>
    <n v="0"/>
    <n v="0"/>
    <m/>
    <d v="2024-10-30T00:00:00"/>
    <x v="0"/>
    <d v="2024-10-21T00:00:00"/>
    <m/>
    <m/>
    <d v="2024-11-01T00:00:00"/>
    <m/>
    <m/>
    <s v="100000035922"/>
    <s v="1020"/>
    <d v="2024-12-31T00:00:00"/>
    <n v="6"/>
    <m/>
    <d v="2024-10-18T00:00:00"/>
    <s v="4900154759_2024_0027"/>
    <d v="2024-11-01T00:00:00"/>
    <m/>
    <s v="5000248569_2024_0014"/>
    <n v="0"/>
    <n v="2"/>
    <n v="0"/>
    <s v="90006343"/>
    <n v="6"/>
    <n v="0"/>
    <s v="180083185"/>
    <s v="2"/>
    <n v="0"/>
    <n v="0"/>
    <s v="X"/>
    <s v="L"/>
    <s v="4900154759"/>
    <n v="2024"/>
    <m/>
    <s v="5000248569"/>
    <n v="2024"/>
    <n v="0"/>
    <m/>
    <d v="2024-10-29T00:00:00"/>
    <m/>
    <s v="AA53"/>
    <s v="KGP Karratha Gas Plant-NWS GAS"/>
    <s v="AA53"/>
    <s v="KGP Karratha Gas Plant-NWS GAS"/>
    <s v="5001"/>
    <s v="10590596"/>
    <s v="GASKET;RF,GR,300MM,CL150,KLINGER 154756"/>
    <d v="2024-03-01T00:00:00"/>
    <s v="W"/>
    <m/>
    <s v="0010"/>
    <s v="IC Mech Fitter"/>
    <s v="INT"/>
    <s v="IC Mech Fitter"/>
    <m/>
    <m/>
    <s v="9016679_07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67"/>
    <m/>
    <n v="0"/>
    <m/>
    <s v="24SDLN2C"/>
    <s v="MJ"/>
    <s v="1000003732"/>
    <s v="AU1072"/>
    <n v="1000214854"/>
    <s v="S002"/>
    <s v="30"/>
    <s v="30"/>
    <s v="5300006667"/>
    <n v="730"/>
    <m/>
    <m/>
    <n v="0"/>
    <n v="6"/>
    <s v="EA"/>
    <s v="2001"/>
    <s v="AA02"/>
    <d v="2024-10-29T00:00:00"/>
    <m/>
    <m/>
    <d v="2024-10-18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22T00:00:00"/>
    <d v="2024-11-11T00:00:00"/>
    <d v="2024-10-20T00:00:00"/>
    <d v="2025-05-08T00:00:00"/>
    <s v="MECH"/>
    <x v="0"/>
    <x v="2"/>
    <x v="3"/>
    <s v="600002862"/>
    <x v="0"/>
    <s v="AA53.LN2.B0252"/>
    <s v="GAS LIQUEFACTION TRAIN 2"/>
    <s v="AA01"/>
    <n v="30"/>
    <s v="Issue Detected, please check Message log(Orchestration / Derivation)(11.11.2024)"/>
    <x v="101"/>
    <x v="101"/>
    <n v="50"/>
    <s v="EA"/>
    <n v="53"/>
    <n v="5"/>
    <n v="0"/>
    <n v="50"/>
    <s v="EA"/>
    <x v="5"/>
    <s v="Supply for Order 600002862, Item 135 cannot be changed 90024081 item 10 already exists"/>
    <s v="Material Consumed"/>
    <s v="SP12"/>
    <s v="Stock at Base"/>
    <n v="0"/>
    <s v="AA02"/>
    <s v="5300006667"/>
    <n v="1250"/>
    <m/>
    <n v="14"/>
    <m/>
    <n v="0"/>
    <m/>
    <m/>
    <m/>
    <n v="0"/>
    <n v="0"/>
    <s v="EA"/>
    <m/>
    <m/>
    <m/>
    <s v="180092179"/>
    <s v="90024081"/>
    <s v="07"/>
    <s v="Execution"/>
    <x v="0"/>
    <x v="114"/>
    <n v="0"/>
    <s v="EA"/>
    <m/>
    <m/>
    <s v="102000000023606"/>
    <m/>
    <m/>
    <m/>
    <m/>
    <s v="WorkPackLink"/>
    <s v="P99PICKUPFROMWHSE"/>
    <s v="P07 KGP"/>
    <n v="0"/>
    <m/>
    <n v="0"/>
    <n v="0"/>
    <m/>
    <n v="50"/>
    <n v="0"/>
    <m/>
    <m/>
    <s v="Y"/>
    <s v="1001"/>
    <d v="2024-02-16T00:00:00"/>
    <m/>
    <n v="0"/>
    <n v="25"/>
    <n v="0"/>
    <n v="0"/>
    <m/>
    <d v="2024-10-20T00:00:00"/>
    <x v="0"/>
    <d v="2024-10-22T00:00:00"/>
    <m/>
    <m/>
    <d v="2024-11-16T00:00:00"/>
    <m/>
    <m/>
    <s v="100000040495"/>
    <s v="1020"/>
    <d v="2024-12-31T00:00:00"/>
    <n v="50"/>
    <m/>
    <d v="2024-11-12T00:00:00"/>
    <s v="4900170153_2024_0001"/>
    <d v="2024-11-16T00:00:00"/>
    <s v="LNG2 COP"/>
    <s v="5000276086_2024_0001"/>
    <n v="0"/>
    <n v="2"/>
    <n v="0"/>
    <s v="90024081"/>
    <n v="50"/>
    <n v="0"/>
    <s v="180092179"/>
    <s v="2"/>
    <n v="0"/>
    <n v="0"/>
    <s v="X"/>
    <s v="L"/>
    <s v="4900170153"/>
    <n v="2024"/>
    <m/>
    <s v="5000276086"/>
    <n v="2024"/>
    <n v="0"/>
    <m/>
    <d v="2024-11-11T00:00:00"/>
    <m/>
    <s v="AA53"/>
    <s v="KGP Karratha Gas Plant-NWS GAS"/>
    <s v="AA53"/>
    <s v="KGP Karratha Gas Plant-NWS GAS"/>
    <s v="5001"/>
    <s v="10592509"/>
    <s v="BLADE,SAW;RECIP,CB,8TPI,1&quot;,230MM"/>
    <d v="2024-11-11T00:00:00"/>
    <s v="W"/>
    <m/>
    <s v="0001"/>
    <s v="Supervisors"/>
    <s v="ENON"/>
    <s v="Supervisors"/>
    <m/>
    <m/>
    <s v="90024081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35"/>
    <m/>
    <n v="0"/>
    <m/>
    <s v="24SDLN2C"/>
    <s v="MJ"/>
    <m/>
    <s v="AU1072"/>
    <n v="1000214854"/>
    <s v="S002"/>
    <s v="30"/>
    <s v="30"/>
    <s v="5300006667"/>
    <n v="1250"/>
    <m/>
    <m/>
    <n v="0"/>
    <n v="50"/>
    <s v="EA"/>
    <s v="2001"/>
    <s v="AA02"/>
    <d v="2024-11-11T00:00:00"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87"/>
    <s v="600002862"/>
    <x v="0"/>
    <s v="AA53.LN2.B0252"/>
    <s v="GAS LIQUEFACTION TRAIN 2"/>
    <s v="AA01"/>
    <n v="30"/>
    <s v="Issue Detected, please check Message log(Orchestration / Derivation)(01.03.2024)"/>
    <x v="102"/>
    <x v="102"/>
    <n v="1"/>
    <s v="EA"/>
    <n v="0"/>
    <n v="0"/>
    <n v="1"/>
    <n v="1"/>
    <s v="EA"/>
    <x v="74"/>
    <s v="Supply for Order 600002862, Item 84 cannot be changed 180084380 item 10 already exists"/>
    <s v="Material work-packed @AA53"/>
    <s v="SP12"/>
    <s v="Stock at Base"/>
    <n v="0"/>
    <s v="AA02"/>
    <s v="5300006667"/>
    <n v="830"/>
    <m/>
    <n v="14"/>
    <m/>
    <n v="0"/>
    <m/>
    <m/>
    <m/>
    <n v="0"/>
    <n v="0"/>
    <s v="EA"/>
    <m/>
    <m/>
    <m/>
    <s v="180084380"/>
    <s v="9017420"/>
    <s v="07"/>
    <s v="Execution"/>
    <x v="0"/>
    <x v="115"/>
    <n v="0"/>
    <s v="EA"/>
    <m/>
    <m/>
    <s v="102000000021568"/>
    <s v="01-Road"/>
    <m/>
    <s v="3-In Transit"/>
    <m/>
    <s v="WorkPackLink"/>
    <s v="KSF-P07-SD-SML"/>
    <m/>
    <n v="0"/>
    <m/>
    <n v="0"/>
    <n v="0"/>
    <m/>
    <n v="0"/>
    <n v="0"/>
    <m/>
    <m/>
    <s v="Y"/>
    <s v="1001"/>
    <d v="2024-02-16T00:00:00"/>
    <s v="GRST-5000252447_2024"/>
    <n v="0"/>
    <n v="17"/>
    <n v="0"/>
    <n v="0"/>
    <m/>
    <d v="2024-10-30T00:00:00"/>
    <x v="0"/>
    <d v="2024-10-21T00:00:00"/>
    <m/>
    <m/>
    <d v="2024-11-01T00:00:00"/>
    <m/>
    <m/>
    <s v="100000036544"/>
    <s v="1020"/>
    <d v="2024-12-31T00:00:00"/>
    <n v="1"/>
    <m/>
    <d v="2024-10-22T00:00:00"/>
    <s v="4900156964_2024_0001"/>
    <d v="2024-11-01T00:00:00"/>
    <m/>
    <s v="5000252447_2024_0001"/>
    <n v="0"/>
    <n v="2"/>
    <n v="0"/>
    <s v="90006343"/>
    <n v="1"/>
    <n v="0"/>
    <s v="180084380"/>
    <s v="2"/>
    <n v="0"/>
    <n v="0"/>
    <s v="X"/>
    <s v="L"/>
    <s v="4900156964"/>
    <n v="2024"/>
    <m/>
    <s v="5000252447"/>
    <n v="2024"/>
    <n v="0"/>
    <m/>
    <d v="2024-10-29T00:00:00"/>
    <m/>
    <s v="AA53"/>
    <s v="KGP Karratha Gas Plant-NWS GAS"/>
    <s v="AA53"/>
    <s v="KGP Karratha Gas Plant-NWS GAS"/>
    <s v="5001"/>
    <s v="10613639"/>
    <s v="SPADE BLIND 150MM CL150 FF A516 GR70"/>
    <d v="2024-03-01T00:00:00"/>
    <s v="W"/>
    <m/>
    <s v="0010"/>
    <s v="IC Mech Fitter"/>
    <s v="INT"/>
    <s v="IC Mech Fitter"/>
    <m/>
    <m/>
    <s v="9017420_08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84"/>
    <m/>
    <n v="0"/>
    <m/>
    <s v="24SDLN2C"/>
    <s v="MJ"/>
    <s v="1000003766"/>
    <s v="AU1072"/>
    <n v="1000214854"/>
    <s v="S002"/>
    <m/>
    <m/>
    <s v="5300006667"/>
    <n v="830"/>
    <m/>
    <m/>
    <n v="0"/>
    <n v="1"/>
    <s v="EA"/>
    <s v="2001"/>
    <s v="AA02"/>
    <d v="2024-10-29T00:00:00"/>
    <m/>
    <m/>
    <d v="2024-10-23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m/>
    <d v="2024-10-20T00:00:00"/>
    <d v="2025-05-08T00:00:00"/>
    <s v="MECH"/>
    <x v="0"/>
    <x v="0"/>
    <x v="16"/>
    <s v="600002862"/>
    <x v="0"/>
    <s v="AA53.LN2.B0252"/>
    <s v="GAS LIQUEFACTION TRAIN 2"/>
    <s v="AA01"/>
    <n v="30"/>
    <s v="Maintenance Order material has been deleted"/>
    <x v="103"/>
    <x v="103"/>
    <n v="1"/>
    <s v="EA"/>
    <n v="0"/>
    <n v="0"/>
    <n v="0"/>
    <n v="0"/>
    <m/>
    <x v="83"/>
    <m/>
    <s v="STO raised (through orchestration)"/>
    <s v="SP12"/>
    <s v="Stock at Base"/>
    <n v="0"/>
    <s v="AA02"/>
    <s v="5300006667"/>
    <n v="980"/>
    <m/>
    <n v="14"/>
    <m/>
    <n v="0"/>
    <m/>
    <m/>
    <m/>
    <n v="0"/>
    <n v="0"/>
    <s v="EA"/>
    <m/>
    <m/>
    <m/>
    <m/>
    <m/>
    <s v="07"/>
    <s v="Execution"/>
    <x v="0"/>
    <x v="116"/>
    <n v="1"/>
    <m/>
    <m/>
    <m/>
    <m/>
    <m/>
    <m/>
    <m/>
    <m/>
    <s v="WorkPackLink"/>
    <m/>
    <s v="P07 - LNG2 COP"/>
    <n v="0"/>
    <m/>
    <n v="0"/>
    <n v="0"/>
    <m/>
    <n v="0"/>
    <n v="1"/>
    <m/>
    <m/>
    <m/>
    <s v="1001"/>
    <d v="2024-02-16T00:00:00"/>
    <s v="STST-5300006667_00980"/>
    <n v="1"/>
    <n v="0"/>
    <n v="0"/>
    <n v="0"/>
    <m/>
    <m/>
    <x v="0"/>
    <d v="2024-11-22T00:00:00"/>
    <m/>
    <m/>
    <d v="2024-10-15T00:00:00"/>
    <m/>
    <m/>
    <m/>
    <m/>
    <d v="2024-12-31T00:00:00"/>
    <n v="0"/>
    <m/>
    <m/>
    <m/>
    <m/>
    <m/>
    <m/>
    <n v="0"/>
    <n v="2"/>
    <n v="0"/>
    <m/>
    <n v="0"/>
    <n v="0"/>
    <m/>
    <s v="1"/>
    <n v="0"/>
    <n v="0"/>
    <m/>
    <s v="L"/>
    <m/>
    <n v="0"/>
    <m/>
    <m/>
    <n v="0"/>
    <n v="0"/>
    <m/>
    <m/>
    <m/>
    <s v="AA53"/>
    <s v="KGP Karratha Gas Plant-NWS GAS"/>
    <s v="AA53"/>
    <s v="KGP Karratha Gas Plant-NWS GAS"/>
    <s v="5001"/>
    <s v="10613642"/>
    <s v="SPADE BLIND 200MM CL150 FF A516 GR70"/>
    <m/>
    <m/>
    <m/>
    <s v="0081"/>
    <s v="2C1101 Spade"/>
    <s v="INT"/>
    <s v="2C1101 Spade"/>
    <m/>
    <m/>
    <m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106"/>
    <m/>
    <n v="0"/>
    <m/>
    <s v="24SDLN2C"/>
    <s v="MJ"/>
    <m/>
    <s v="AU1072"/>
    <n v="1000214854"/>
    <s v="S002"/>
    <m/>
    <m/>
    <s v="5300006667"/>
    <n v="980"/>
    <m/>
    <m/>
    <n v="0"/>
    <n v="0"/>
    <s v="EA"/>
    <s v="2001"/>
    <s v="AA02"/>
    <m/>
    <m/>
    <m/>
    <m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88"/>
    <s v="600002862"/>
    <x v="0"/>
    <s v="AA53.LN2.B0252"/>
    <s v="GAS LIQUEFACTION TRAIN 2"/>
    <s v="AA01"/>
    <n v="30"/>
    <s v="Issue Detected, please check Message log(Orchestration / Derivation)(05.03.2024)"/>
    <x v="104"/>
    <x v="104"/>
    <n v="1"/>
    <s v="EA"/>
    <n v="0"/>
    <n v="0"/>
    <n v="0"/>
    <n v="1"/>
    <s v="EA"/>
    <x v="84"/>
    <s v="Supply for Order 600002862, Item 86 cannot be changed 180078362 item 70 already exists"/>
    <s v="Material Consumed"/>
    <s v="SP12"/>
    <s v="Stock at Base"/>
    <n v="0"/>
    <s v="AA02"/>
    <s v="5300006667"/>
    <n v="840"/>
    <m/>
    <n v="7"/>
    <m/>
    <n v="0"/>
    <m/>
    <m/>
    <m/>
    <n v="0"/>
    <n v="0"/>
    <s v="EA"/>
    <m/>
    <m/>
    <m/>
    <s v="180078362"/>
    <s v="9015652"/>
    <s v="07"/>
    <s v="Execution"/>
    <x v="0"/>
    <x v="117"/>
    <n v="0"/>
    <s v="EA"/>
    <m/>
    <m/>
    <s v="102000000020027"/>
    <s v="01-Road"/>
    <m/>
    <s v="3-In Transit"/>
    <m/>
    <s v="WorkPackLink"/>
    <s v="KSF-KGP P07P08 LRG"/>
    <m/>
    <n v="0"/>
    <m/>
    <n v="0"/>
    <n v="0"/>
    <m/>
    <n v="1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3540"/>
    <s v="1020"/>
    <d v="2024-12-31T00:00:00"/>
    <n v="1"/>
    <m/>
    <d v="2024-10-06T00:00:00"/>
    <s v="4900146921_2024_0013"/>
    <d v="2024-11-01T00:00:00"/>
    <m/>
    <s v="5000233767_2024_0007"/>
    <n v="0"/>
    <n v="2"/>
    <n v="0"/>
    <s v="90006343"/>
    <n v="1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1400805"/>
    <s v="SPADE,BLIND,200MM,CL600,LTCS"/>
    <d v="2024-03-05T00:00:00"/>
    <s v="W"/>
    <m/>
    <s v="0010"/>
    <s v="IC Mech Fitter"/>
    <s v="INT"/>
    <s v="IC Mech Fitter"/>
    <m/>
    <m/>
    <s v="9015652_08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86"/>
    <m/>
    <n v="0"/>
    <m/>
    <s v="24SDLN2C"/>
    <s v="MJ"/>
    <s v="1000003519"/>
    <s v="AU1072"/>
    <n v="1000214854"/>
    <s v="S002"/>
    <s v="30"/>
    <s v="30"/>
    <s v="5300006667"/>
    <n v="840"/>
    <m/>
    <m/>
    <n v="0"/>
    <n v="1"/>
    <s v="EA"/>
    <s v="2001"/>
    <s v="AA02"/>
    <d v="2024-10-29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9T00:00:00"/>
    <d v="2024-10-20T00:00:00"/>
    <d v="2025-05-08T00:00:00"/>
    <s v="MECH"/>
    <x v="0"/>
    <x v="1"/>
    <x v="89"/>
    <s v="600002862"/>
    <x v="0"/>
    <s v="AA53.LN2.B0252"/>
    <s v="GAS LIQUEFACTION TRAIN 2"/>
    <s v="AA01"/>
    <n v="30"/>
    <s v="Issue Detected, please check Message log(Orchestration / Derivation)(05.03.2024)"/>
    <x v="105"/>
    <x v="105"/>
    <n v="1"/>
    <s v="EA"/>
    <n v="0"/>
    <n v="0"/>
    <n v="0"/>
    <n v="1"/>
    <s v="EA"/>
    <x v="85"/>
    <s v="Supply for Order 600002862, Item 87 cannot be changed 180078362 item 80 already exists"/>
    <s v="Material Consumed"/>
    <s v="SP12"/>
    <s v="Stock at Base"/>
    <n v="0"/>
    <s v="AA02"/>
    <s v="5300006667"/>
    <n v="850"/>
    <m/>
    <n v="7"/>
    <m/>
    <n v="0"/>
    <m/>
    <m/>
    <m/>
    <n v="0"/>
    <n v="0"/>
    <s v="EA"/>
    <m/>
    <m/>
    <m/>
    <s v="180078362"/>
    <s v="9015652"/>
    <s v="07"/>
    <s v="Execution"/>
    <x v="0"/>
    <x v="118"/>
    <n v="0"/>
    <s v="EA"/>
    <m/>
    <m/>
    <s v="102000000020028"/>
    <s v="01-Road"/>
    <m/>
    <s v="3-In Transit"/>
    <m/>
    <s v="WorkPackLink"/>
    <s v="KSF-KGP P07P08 LRG"/>
    <m/>
    <n v="0"/>
    <m/>
    <n v="0"/>
    <n v="0"/>
    <m/>
    <n v="1"/>
    <n v="0"/>
    <m/>
    <m/>
    <s v="Y"/>
    <s v="1001"/>
    <d v="2024-02-16T00:00:00"/>
    <m/>
    <n v="0"/>
    <n v="17"/>
    <n v="0"/>
    <n v="0"/>
    <m/>
    <d v="2024-10-30T00:00:00"/>
    <x v="0"/>
    <d v="2024-10-21T00:00:00"/>
    <m/>
    <m/>
    <d v="2024-11-01T00:00:00"/>
    <m/>
    <m/>
    <s v="100000033540"/>
    <s v="1020"/>
    <d v="2024-12-31T00:00:00"/>
    <n v="1"/>
    <m/>
    <d v="2024-10-06T00:00:00"/>
    <s v="4900146921_2024_0015"/>
    <d v="2024-11-01T00:00:00"/>
    <m/>
    <s v="5000233767_2024_0008"/>
    <n v="0"/>
    <n v="2"/>
    <n v="0"/>
    <s v="90006343"/>
    <n v="1"/>
    <n v="0"/>
    <s v="180078362"/>
    <s v="2"/>
    <n v="0"/>
    <n v="0"/>
    <s v="X"/>
    <s v="L"/>
    <s v="4900146921"/>
    <n v="2024"/>
    <m/>
    <s v="5000233767"/>
    <n v="2024"/>
    <n v="0"/>
    <m/>
    <d v="2024-10-29T00:00:00"/>
    <m/>
    <s v="AA53"/>
    <s v="KGP Karratha Gas Plant-NWS GAS"/>
    <s v="AA53"/>
    <s v="KGP Karratha Gas Plant-NWS GAS"/>
    <s v="5001"/>
    <s v="11400808"/>
    <s v="SPADE BLIND,350MM,CL150,SS316"/>
    <d v="2024-03-05T00:00:00"/>
    <s v="W"/>
    <m/>
    <s v="0010"/>
    <s v="IC Mech Fitter"/>
    <s v="INT"/>
    <s v="IC Mech Fitter"/>
    <m/>
    <m/>
    <s v="9015652_085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53"/>
    <m/>
    <n v="30"/>
    <m/>
    <m/>
    <n v="87"/>
    <m/>
    <n v="0"/>
    <m/>
    <s v="24SDLN2C"/>
    <s v="MJ"/>
    <s v="1000003519"/>
    <s v="AU1072"/>
    <n v="1000214854"/>
    <s v="S002"/>
    <s v="30"/>
    <s v="30"/>
    <s v="5300006667"/>
    <n v="850"/>
    <m/>
    <m/>
    <n v="0"/>
    <n v="1"/>
    <s v="EA"/>
    <s v="2001"/>
    <s v="AA02"/>
    <d v="2024-10-29T00:00:00"/>
    <m/>
    <m/>
    <d v="2024-10-10T00:00:00"/>
    <m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5-03-22T00:00:00"/>
    <m/>
    <d v="2024-10-20T00:00:00"/>
    <d v="2025-05-08T00:00:00"/>
    <s v="MECH"/>
    <x v="0"/>
    <x v="0"/>
    <x v="24"/>
    <s v="600002862"/>
    <x v="0"/>
    <s v="AA53.LN2.B0252"/>
    <s v="GAS LIQUEFACTION TRAIN 2"/>
    <s v="AA01"/>
    <n v="30"/>
    <s v="Maintenance Order material has been deleted"/>
    <x v="106"/>
    <x v="106"/>
    <n v="6"/>
    <s v="EA"/>
    <n v="0"/>
    <n v="0"/>
    <n v="0"/>
    <n v="0"/>
    <m/>
    <x v="5"/>
    <s v="Supplying document 5300006667 1050 could not be updated on RESB due to locks"/>
    <m/>
    <s v="SP97"/>
    <s v="Direct Multi-base"/>
    <n v="0"/>
    <m/>
    <m/>
    <n v="0"/>
    <m/>
    <n v="0"/>
    <m/>
    <n v="0"/>
    <m/>
    <m/>
    <m/>
    <n v="0"/>
    <n v="0"/>
    <s v="EA"/>
    <m/>
    <m/>
    <m/>
    <m/>
    <m/>
    <s v="07"/>
    <s v="Execution"/>
    <x v="0"/>
    <x v="119"/>
    <n v="1"/>
    <m/>
    <m/>
    <m/>
    <m/>
    <m/>
    <m/>
    <m/>
    <m/>
    <s v="WorkPackLink"/>
    <m/>
    <s v="P07 - LNG2 COP"/>
    <n v="0"/>
    <m/>
    <n v="0"/>
    <n v="0"/>
    <m/>
    <n v="0"/>
    <n v="6"/>
    <m/>
    <m/>
    <m/>
    <m/>
    <m/>
    <m/>
    <n v="0"/>
    <n v="0"/>
    <n v="0"/>
    <n v="0"/>
    <m/>
    <m/>
    <x v="0"/>
    <d v="2024-11-22T00:00:00"/>
    <m/>
    <m/>
    <m/>
    <m/>
    <m/>
    <m/>
    <m/>
    <d v="2024-12-31T00:00:00"/>
    <n v="0"/>
    <m/>
    <m/>
    <m/>
    <m/>
    <m/>
    <m/>
    <n v="0"/>
    <n v="0"/>
    <n v="0"/>
    <m/>
    <n v="0"/>
    <n v="0"/>
    <m/>
    <s v="1"/>
    <n v="0"/>
    <n v="0"/>
    <s v="X"/>
    <s v="L"/>
    <m/>
    <n v="0"/>
    <m/>
    <m/>
    <n v="0"/>
    <n v="0"/>
    <m/>
    <m/>
    <m/>
    <s v="AA53"/>
    <s v="KGP Karratha Gas Plant-NWS GAS"/>
    <s v="AA53"/>
    <s v="KGP Karratha Gas Plant-NWS GAS"/>
    <s v="5001"/>
    <s v="11404775"/>
    <s v="CONTRACTOR;100-250V,ABB 1SFL547002R3322"/>
    <d v="2024-08-31T00:00:00"/>
    <s v="E"/>
    <m/>
    <s v="0081"/>
    <s v="2C1101 Spade"/>
    <s v="INT"/>
    <s v="2C1101 Spade"/>
    <m/>
    <m/>
    <m/>
    <m/>
    <m/>
    <s v="LN2"/>
    <m/>
    <m/>
    <m/>
    <m/>
    <m/>
    <s v="Z1"/>
    <s v="WEG Priority"/>
    <s v="0070"/>
    <s v="Main Work Started (Order)"/>
    <m/>
    <n v="0"/>
    <m/>
    <m/>
    <m/>
    <m/>
    <m/>
    <m/>
    <m/>
    <m/>
    <n v="30"/>
    <m/>
    <m/>
    <n v="0"/>
    <m/>
    <n v="0"/>
    <m/>
    <s v="24SDLN2C"/>
    <s v="MJ"/>
    <m/>
    <m/>
    <n v="1000214854"/>
    <m/>
    <s v="30"/>
    <s v="30"/>
    <m/>
    <n v="0"/>
    <m/>
    <m/>
    <n v="0"/>
    <n v="0"/>
    <m/>
    <m/>
    <s v="AA02"/>
    <m/>
    <m/>
    <m/>
    <m/>
    <m/>
    <s v="1070"/>
    <m/>
    <d v="2024-10-20T00:00:00"/>
    <s v="1001"/>
    <s v="Woodside Energy Ltd"/>
    <s v="W001"/>
    <s v="WOP2ZH"/>
    <d v="2024-01-23T00:00:00"/>
    <n v="0"/>
    <n v="0"/>
    <n v="0"/>
    <m/>
    <m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10T00:00:00"/>
    <d v="2024-10-20T00:00:00"/>
    <d v="2025-05-08T00:00:00"/>
    <s v="MECH"/>
    <x v="0"/>
    <x v="0"/>
    <x v="32"/>
    <s v="600002862"/>
    <x v="0"/>
    <s v="AA53.LN2.B0252"/>
    <s v="GAS LIQUEFACTION TRAIN 2"/>
    <s v="AA01"/>
    <n v="30"/>
    <s v="Issue Detected, please check Message log(Orchestration / Derivation)(21.09.2024)"/>
    <x v="107"/>
    <x v="107"/>
    <n v="10"/>
    <s v="EA"/>
    <n v="0"/>
    <n v="0"/>
    <n v="10"/>
    <n v="0"/>
    <m/>
    <x v="86"/>
    <s v="Supply for Order 600002862, Item 123 cannot be changed 180082361 item 10 already exists"/>
    <s v="Material is received @AA01"/>
    <s v="SP97"/>
    <s v="Direct Multi-base"/>
    <n v="48"/>
    <s v="AA02"/>
    <s v="5300006667"/>
    <n v="1150"/>
    <s v="EXW"/>
    <n v="7"/>
    <s v="1000019709"/>
    <n v="123"/>
    <s v="30003000"/>
    <s v="PIPESERV GARDINER INVESTMENTS QLD PTY LTD"/>
    <s v="4500029623"/>
    <n v="10"/>
    <n v="10"/>
    <s v="EA"/>
    <d v="2024-11-18T00:00:00"/>
    <m/>
    <s v="180078395"/>
    <m/>
    <s v="90020249"/>
    <s v="07"/>
    <s v="Execution"/>
    <x v="0"/>
    <x v="120"/>
    <n v="0"/>
    <m/>
    <m/>
    <m/>
    <m/>
    <m/>
    <m/>
    <m/>
    <m/>
    <s v="00000107000000000580"/>
    <s v="P07-WAREHOUSE"/>
    <s v="P07 - LNG2 COP"/>
    <n v="0"/>
    <m/>
    <n v="0"/>
    <n v="0"/>
    <m/>
    <n v="0"/>
    <n v="10"/>
    <m/>
    <m/>
    <s v="Y"/>
    <s v="1001"/>
    <d v="2024-02-16T00:00:00"/>
    <s v="ODST-0090020249_0010"/>
    <n v="0"/>
    <n v="60"/>
    <n v="54"/>
    <n v="60"/>
    <d v="2024-11-18T00:00:00"/>
    <d v="2024-10-13T00:00:00"/>
    <x v="0"/>
    <d v="2024-11-22T00:00:00"/>
    <m/>
    <m/>
    <d v="2024-12-14T00:00:00"/>
    <d v="2024-11-20T00:00:00"/>
    <d v="2024-12-09T00:00:00"/>
    <m/>
    <m/>
    <d v="2024-12-31T00:00:00"/>
    <n v="0"/>
    <s v="5000234489_2024_0001"/>
    <d v="2024-10-10T00:00:00"/>
    <m/>
    <d v="2024-10-07T00:00:00"/>
    <m/>
    <m/>
    <n v="0"/>
    <n v="2"/>
    <n v="2"/>
    <s v="90020249"/>
    <n v="0"/>
    <n v="10"/>
    <m/>
    <s v="2"/>
    <n v="0"/>
    <n v="0"/>
    <s v="X"/>
    <s v="L"/>
    <m/>
    <n v="0"/>
    <s v="5000234489"/>
    <m/>
    <n v="0"/>
    <n v="2024"/>
    <s v="180078395"/>
    <d v="2024-10-10T00:00:00"/>
    <m/>
    <s v="AA53"/>
    <s v="KGP Karratha Gas Plant-NWS GAS"/>
    <s v="AA53"/>
    <s v="KGP Karratha Gas Plant-NWS GAS"/>
    <s v="5001"/>
    <s v="11404909"/>
    <s v="FLANGE,FTG;1.5&quot;,CL150,LOKRING 9060435"/>
    <d v="2024-09-21T00:00:00"/>
    <s v="W"/>
    <m/>
    <s v="0081"/>
    <s v="2C1101 Spade"/>
    <s v="INT"/>
    <s v="2C1101 Spade"/>
    <m/>
    <m/>
    <s v="90020249_001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53"/>
    <d v="2024-09-24T00:00:00"/>
    <n v="30"/>
    <m/>
    <d v="2024-11-20T00:00:00"/>
    <n v="123"/>
    <m/>
    <n v="0"/>
    <m/>
    <s v="24SDLN2C"/>
    <s v="MJ"/>
    <m/>
    <s v="AU1072"/>
    <n v="1000214854"/>
    <s v="S002"/>
    <s v="30"/>
    <s v="30"/>
    <s v="5300006667"/>
    <n v="1150"/>
    <m/>
    <s v="5300014053"/>
    <n v="100"/>
    <n v="10"/>
    <s v="EA"/>
    <s v="2001"/>
    <s v="AA02"/>
    <d v="2024-10-10T00:00:00"/>
    <m/>
    <m/>
    <m/>
    <s v="AU00"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09-27T00:00:00"/>
    <d v="2024-10-20T00:00:00"/>
    <d v="2025-05-08T00:00:00"/>
    <s v="MECH"/>
    <x v="0"/>
    <x v="0"/>
    <x v="23"/>
    <s v="600002862"/>
    <x v="0"/>
    <s v="AA53.LN2.B0252"/>
    <s v="GAS LIQUEFACTION TRAIN 2"/>
    <s v="AA01"/>
    <n v="30"/>
    <s v="Maintenance Order material has been deleted"/>
    <x v="107"/>
    <x v="107"/>
    <n v="10"/>
    <s v="EA"/>
    <n v="0"/>
    <n v="0"/>
    <n v="0"/>
    <n v="0"/>
    <m/>
    <x v="5"/>
    <s v="Linked STO 5300014053 change failed for Order 600002862 Item 112"/>
    <m/>
    <s v="SP97"/>
    <s v="Direct Multi-base"/>
    <n v="0"/>
    <s v="AA01"/>
    <s v="5300014053"/>
    <n v="60"/>
    <m/>
    <n v="7"/>
    <m/>
    <n v="0"/>
    <m/>
    <m/>
    <m/>
    <n v="0"/>
    <n v="0"/>
    <s v="EA"/>
    <m/>
    <m/>
    <m/>
    <m/>
    <s v="90020245"/>
    <s v="07"/>
    <s v="Execution"/>
    <x v="0"/>
    <x v="121"/>
    <n v="1"/>
    <m/>
    <m/>
    <m/>
    <m/>
    <m/>
    <m/>
    <m/>
    <m/>
    <s v="WorkPackLink"/>
    <m/>
    <s v="P07 - LNG2 COP"/>
    <n v="0"/>
    <m/>
    <n v="0"/>
    <n v="0"/>
    <m/>
    <n v="0"/>
    <n v="10"/>
    <m/>
    <m/>
    <m/>
    <s v="1001"/>
    <d v="2024-08-13T00:00:00"/>
    <m/>
    <n v="0"/>
    <n v="0"/>
    <n v="0"/>
    <n v="0"/>
    <m/>
    <d v="2024-10-08T00:00:00"/>
    <x v="0"/>
    <d v="2024-11-22T00:00:00"/>
    <m/>
    <m/>
    <m/>
    <m/>
    <m/>
    <m/>
    <m/>
    <d v="2024-12-31T00:00:00"/>
    <n v="0"/>
    <m/>
    <d v="2024-09-27T00:00:00"/>
    <m/>
    <d v="2024-10-10T00:00:00"/>
    <m/>
    <m/>
    <n v="0"/>
    <n v="2"/>
    <n v="0"/>
    <s v="90020245"/>
    <n v="0"/>
    <n v="0"/>
    <m/>
    <s v="1"/>
    <n v="0"/>
    <n v="0"/>
    <s v="X"/>
    <s v="L"/>
    <m/>
    <n v="0"/>
    <m/>
    <m/>
    <n v="0"/>
    <n v="0"/>
    <m/>
    <d v="2024-09-27T00:00:00"/>
    <m/>
    <s v="AA53"/>
    <s v="KGP Karratha Gas Plant-NWS GAS"/>
    <s v="AA53"/>
    <s v="KGP Karratha Gas Plant-NWS GAS"/>
    <s v="5001"/>
    <s v="11404909"/>
    <s v="FLANGE,FTG;1.5&quot;,CL150,LOKRING 9060435"/>
    <d v="2024-08-31T00:00:00"/>
    <s v="E"/>
    <m/>
    <s v="0081"/>
    <s v="2C1101 Spade"/>
    <s v="INT"/>
    <s v="2C1101 Spade"/>
    <m/>
    <m/>
    <s v="90020245_001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02"/>
    <m/>
    <n v="30"/>
    <m/>
    <m/>
    <n v="0"/>
    <m/>
    <n v="0"/>
    <m/>
    <s v="24SDLN2C"/>
    <s v="MJ"/>
    <m/>
    <s v="AU1009"/>
    <n v="1000214854"/>
    <s v="S001"/>
    <s v="30"/>
    <s v="30"/>
    <s v="5300006667"/>
    <n v="1040"/>
    <m/>
    <s v="5300014053"/>
    <n v="60"/>
    <n v="10"/>
    <s v="EA"/>
    <s v="1001"/>
    <s v="AA02"/>
    <d v="2024-09-27T00:00:00"/>
    <m/>
    <m/>
    <m/>
    <m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10T00:00:00"/>
    <d v="2024-10-20T00:00:00"/>
    <d v="2025-05-08T00:00:00"/>
    <s v="MECH"/>
    <x v="0"/>
    <x v="0"/>
    <x v="35"/>
    <s v="600002862"/>
    <x v="0"/>
    <s v="AA53.LN2.B0252"/>
    <s v="GAS LIQUEFACTION TRAIN 2"/>
    <s v="AA01"/>
    <n v="30"/>
    <s v="Issue Detected, please check Message log(Orchestration / Derivation)(21.09.2024)"/>
    <x v="108"/>
    <x v="108"/>
    <n v="6"/>
    <s v="EA"/>
    <n v="0"/>
    <n v="0"/>
    <n v="6"/>
    <n v="0"/>
    <m/>
    <x v="86"/>
    <s v="Supply for Order 600002862, Item 127 cannot be changed 180082361 item 40 already exists"/>
    <s v="Material is received @AA01"/>
    <s v="SP97"/>
    <s v="Direct Multi-base"/>
    <n v="48"/>
    <s v="AA02"/>
    <s v="5300006667"/>
    <n v="1180"/>
    <s v="EXW"/>
    <n v="7"/>
    <s v="1000019709"/>
    <n v="127"/>
    <s v="30003000"/>
    <s v="PIPESERV GARDINER INVESTMENTS QLD PTY LTD"/>
    <s v="4500029623"/>
    <n v="40"/>
    <n v="6"/>
    <s v="EA"/>
    <d v="2024-11-18T00:00:00"/>
    <m/>
    <s v="180078395"/>
    <m/>
    <s v="90020249"/>
    <s v="07"/>
    <s v="Execution"/>
    <x v="0"/>
    <x v="122"/>
    <n v="0"/>
    <m/>
    <m/>
    <m/>
    <m/>
    <m/>
    <m/>
    <m/>
    <m/>
    <s v="00000107000000000580"/>
    <s v="P07-WAREHOUSE"/>
    <s v="P07 - LNG2 COP"/>
    <n v="0"/>
    <m/>
    <n v="0"/>
    <n v="0"/>
    <m/>
    <n v="0"/>
    <n v="6"/>
    <m/>
    <m/>
    <s v="Y"/>
    <s v="1001"/>
    <d v="2024-02-16T00:00:00"/>
    <s v="ODST-0090020249_0040"/>
    <n v="0"/>
    <n v="60"/>
    <n v="54"/>
    <n v="60"/>
    <d v="2024-11-18T00:00:00"/>
    <d v="2024-10-13T00:00:00"/>
    <x v="0"/>
    <d v="2024-11-22T00:00:00"/>
    <m/>
    <m/>
    <d v="2024-12-14T00:00:00"/>
    <d v="2024-11-20T00:00:00"/>
    <d v="2024-12-09T00:00:00"/>
    <m/>
    <m/>
    <d v="2024-12-31T00:00:00"/>
    <n v="0"/>
    <s v="5000234520_2024_0001"/>
    <d v="2024-10-10T00:00:00"/>
    <m/>
    <d v="2024-10-07T00:00:00"/>
    <m/>
    <m/>
    <n v="0"/>
    <n v="2"/>
    <n v="2"/>
    <s v="90020249"/>
    <n v="0"/>
    <n v="6"/>
    <m/>
    <s v="2"/>
    <n v="0"/>
    <n v="0"/>
    <s v="X"/>
    <s v="L"/>
    <m/>
    <n v="0"/>
    <s v="5000234520"/>
    <m/>
    <n v="0"/>
    <n v="2024"/>
    <s v="180078395"/>
    <d v="2024-10-10T00:00:00"/>
    <m/>
    <s v="AA53"/>
    <s v="KGP Karratha Gas Plant-NWS GAS"/>
    <s v="AA53"/>
    <s v="KGP Karratha Gas Plant-NWS GAS"/>
    <s v="5001"/>
    <s v="11404925"/>
    <s v="FLANGE,FTG;2&quot;,CL150,LOKRING 9060441"/>
    <d v="2024-09-21T00:00:00"/>
    <s v="W"/>
    <m/>
    <s v="0081"/>
    <s v="2C1101 Spade"/>
    <s v="INT"/>
    <s v="2C1101 Spade"/>
    <m/>
    <m/>
    <s v="90020249_004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53"/>
    <d v="2024-09-24T00:00:00"/>
    <n v="30"/>
    <m/>
    <d v="2024-11-20T00:00:00"/>
    <n v="127"/>
    <m/>
    <n v="0"/>
    <m/>
    <s v="24SDLN2C"/>
    <s v="MJ"/>
    <m/>
    <s v="AU1072"/>
    <n v="1000214854"/>
    <s v="S002"/>
    <s v="30"/>
    <s v="30"/>
    <s v="5300006667"/>
    <n v="1180"/>
    <m/>
    <s v="5300014053"/>
    <n v="130"/>
    <n v="6"/>
    <s v="EA"/>
    <s v="2001"/>
    <s v="AA02"/>
    <d v="2024-10-10T00:00:00"/>
    <m/>
    <m/>
    <m/>
    <s v="AU00"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09-27T00:00:00"/>
    <d v="2024-10-20T00:00:00"/>
    <d v="2025-05-08T00:00:00"/>
    <s v="MECH"/>
    <x v="0"/>
    <x v="0"/>
    <x v="28"/>
    <s v="600002862"/>
    <x v="0"/>
    <s v="AA53.LN2.B0252"/>
    <s v="GAS LIQUEFACTION TRAIN 2"/>
    <s v="AA01"/>
    <n v="30"/>
    <s v="Maintenance Order material has been deleted"/>
    <x v="108"/>
    <x v="108"/>
    <n v="6"/>
    <s v="EA"/>
    <n v="0"/>
    <n v="0"/>
    <n v="0"/>
    <n v="0"/>
    <m/>
    <x v="5"/>
    <s v="Linked STO 5300014053 change failed for Order 600002862 Item 116"/>
    <m/>
    <s v="SP97"/>
    <s v="Direct Multi-base"/>
    <n v="0"/>
    <s v="AA01"/>
    <s v="5300014053"/>
    <n v="90"/>
    <m/>
    <n v="7"/>
    <m/>
    <n v="0"/>
    <m/>
    <m/>
    <m/>
    <n v="0"/>
    <n v="0"/>
    <s v="EA"/>
    <m/>
    <m/>
    <m/>
    <m/>
    <s v="90020245"/>
    <s v="07"/>
    <s v="Execution"/>
    <x v="0"/>
    <x v="123"/>
    <n v="1"/>
    <m/>
    <m/>
    <m/>
    <m/>
    <m/>
    <m/>
    <m/>
    <m/>
    <s v="WorkPackLink"/>
    <m/>
    <s v="P07 - LNG2 COP"/>
    <n v="0"/>
    <m/>
    <n v="0"/>
    <n v="0"/>
    <m/>
    <n v="0"/>
    <n v="6"/>
    <m/>
    <m/>
    <m/>
    <s v="1001"/>
    <d v="2024-08-13T00:00:00"/>
    <m/>
    <n v="0"/>
    <n v="0"/>
    <n v="0"/>
    <n v="0"/>
    <m/>
    <d v="2024-10-08T00:00:00"/>
    <x v="0"/>
    <d v="2024-11-22T00:00:00"/>
    <m/>
    <m/>
    <m/>
    <m/>
    <m/>
    <m/>
    <m/>
    <d v="2024-12-31T00:00:00"/>
    <n v="0"/>
    <m/>
    <d v="2024-09-27T00:00:00"/>
    <m/>
    <d v="2024-10-10T00:00:00"/>
    <m/>
    <m/>
    <n v="0"/>
    <n v="2"/>
    <n v="0"/>
    <s v="90020245"/>
    <n v="0"/>
    <n v="0"/>
    <m/>
    <s v="1"/>
    <n v="0"/>
    <n v="0"/>
    <s v="X"/>
    <s v="L"/>
    <m/>
    <n v="0"/>
    <m/>
    <m/>
    <n v="0"/>
    <n v="0"/>
    <m/>
    <d v="2024-09-27T00:00:00"/>
    <m/>
    <s v="AA53"/>
    <s v="KGP Karratha Gas Plant-NWS GAS"/>
    <s v="AA53"/>
    <s v="KGP Karratha Gas Plant-NWS GAS"/>
    <s v="5001"/>
    <s v="11404925"/>
    <s v="FLANGE,FTG;2&quot;,CL150,LOKRING 9060441"/>
    <d v="2024-08-31T00:00:00"/>
    <s v="E"/>
    <m/>
    <s v="0081"/>
    <s v="2C1101 Spade"/>
    <s v="INT"/>
    <s v="2C1101 Spade"/>
    <m/>
    <m/>
    <s v="90020245_004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02"/>
    <m/>
    <n v="30"/>
    <m/>
    <m/>
    <n v="0"/>
    <m/>
    <n v="0"/>
    <m/>
    <s v="24SDLN2C"/>
    <s v="MJ"/>
    <m/>
    <s v="AU1009"/>
    <n v="1000214854"/>
    <s v="S001"/>
    <s v="30"/>
    <s v="30"/>
    <s v="5300006667"/>
    <n v="1080"/>
    <m/>
    <s v="5300014053"/>
    <n v="90"/>
    <n v="6"/>
    <s v="EA"/>
    <s v="1001"/>
    <s v="AA02"/>
    <d v="2024-09-27T00:00:00"/>
    <m/>
    <m/>
    <m/>
    <m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10T00:00:00"/>
    <d v="2024-10-20T00:00:00"/>
    <d v="2025-05-08T00:00:00"/>
    <s v="MECH"/>
    <x v="0"/>
    <x v="0"/>
    <x v="33"/>
    <s v="600002862"/>
    <x v="0"/>
    <s v="AA53.LN2.B0252"/>
    <s v="GAS LIQUEFACTION TRAIN 2"/>
    <s v="AA01"/>
    <n v="30"/>
    <s v="Issue Detected, please check Message log(Orchestration / Derivation)(21.09.2024)"/>
    <x v="109"/>
    <x v="109"/>
    <n v="6"/>
    <s v="EA"/>
    <n v="0"/>
    <n v="0"/>
    <n v="6"/>
    <n v="0"/>
    <m/>
    <x v="86"/>
    <s v="Supply for Order 600002862, Item 125 cannot be changed 180082361 item 20 already exists"/>
    <s v="Material is received @AA01"/>
    <s v="SP97"/>
    <s v="Direct Multi-base"/>
    <n v="48"/>
    <s v="AA02"/>
    <s v="5300006667"/>
    <n v="1160"/>
    <s v="EXW"/>
    <n v="7"/>
    <s v="1000019709"/>
    <n v="125"/>
    <s v="30003000"/>
    <s v="PIPESERV GARDINER INVESTMENTS QLD PTY LTD"/>
    <s v="4500029623"/>
    <n v="20"/>
    <n v="6"/>
    <s v="EA"/>
    <d v="2024-11-18T00:00:00"/>
    <m/>
    <s v="180078395"/>
    <m/>
    <s v="90020249"/>
    <s v="07"/>
    <s v="Execution"/>
    <x v="0"/>
    <x v="124"/>
    <n v="0"/>
    <m/>
    <m/>
    <m/>
    <m/>
    <m/>
    <m/>
    <m/>
    <m/>
    <s v="00000107000000000580"/>
    <s v="P07-WAREHOUSE"/>
    <s v="P07 - LNG2 COP"/>
    <n v="0"/>
    <m/>
    <n v="0"/>
    <n v="0"/>
    <m/>
    <n v="0"/>
    <n v="6"/>
    <m/>
    <m/>
    <s v="Y"/>
    <s v="1001"/>
    <d v="2024-02-16T00:00:00"/>
    <s v="ODST-0090020249_0020"/>
    <n v="0"/>
    <n v="60"/>
    <n v="54"/>
    <n v="60"/>
    <d v="2024-11-18T00:00:00"/>
    <d v="2024-10-13T00:00:00"/>
    <x v="0"/>
    <d v="2024-11-22T00:00:00"/>
    <m/>
    <m/>
    <d v="2024-12-14T00:00:00"/>
    <d v="2024-11-20T00:00:00"/>
    <d v="2024-12-09T00:00:00"/>
    <m/>
    <m/>
    <d v="2024-12-31T00:00:00"/>
    <n v="0"/>
    <s v="5000234502_2024_0001"/>
    <d v="2024-10-10T00:00:00"/>
    <m/>
    <d v="2024-10-07T00:00:00"/>
    <m/>
    <m/>
    <n v="0"/>
    <n v="2"/>
    <n v="2"/>
    <s v="90020249"/>
    <n v="0"/>
    <n v="6"/>
    <m/>
    <s v="2"/>
    <n v="0"/>
    <n v="0"/>
    <s v="X"/>
    <s v="L"/>
    <m/>
    <n v="0"/>
    <s v="5000234502"/>
    <m/>
    <n v="0"/>
    <n v="2024"/>
    <s v="180078395"/>
    <d v="2024-10-10T00:00:00"/>
    <m/>
    <s v="AA53"/>
    <s v="KGP Karratha Gas Plant-NWS GAS"/>
    <s v="AA53"/>
    <s v="KGP Karratha Gas Plant-NWS GAS"/>
    <s v="5001"/>
    <s v="11404926"/>
    <s v="FLANGE,FTG;3&quot;,CL150,LOKRING 9061370"/>
    <d v="2024-09-21T00:00:00"/>
    <s v="W"/>
    <m/>
    <s v="0081"/>
    <s v="2C1101 Spade"/>
    <s v="INT"/>
    <s v="2C1101 Spade"/>
    <m/>
    <m/>
    <s v="90020249_002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53"/>
    <d v="2024-09-24T00:00:00"/>
    <n v="30"/>
    <m/>
    <d v="2024-11-20T00:00:00"/>
    <n v="125"/>
    <m/>
    <n v="0"/>
    <m/>
    <s v="24SDLN2C"/>
    <s v="MJ"/>
    <m/>
    <s v="AU1072"/>
    <n v="1000214854"/>
    <s v="S002"/>
    <s v="30"/>
    <s v="30"/>
    <s v="5300006667"/>
    <n v="1160"/>
    <m/>
    <s v="5300014053"/>
    <n v="110"/>
    <n v="6"/>
    <s v="EA"/>
    <s v="2001"/>
    <s v="AA02"/>
    <d v="2024-10-10T00:00:00"/>
    <m/>
    <m/>
    <m/>
    <s v="AU00"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09-27T00:00:00"/>
    <d v="2024-10-20T00:00:00"/>
    <d v="2025-05-08T00:00:00"/>
    <s v="MECH"/>
    <x v="0"/>
    <x v="0"/>
    <x v="25"/>
    <s v="600002862"/>
    <x v="0"/>
    <s v="AA53.LN2.B0252"/>
    <s v="GAS LIQUEFACTION TRAIN 2"/>
    <s v="AA01"/>
    <n v="30"/>
    <s v="Maintenance Order material has been deleted"/>
    <x v="109"/>
    <x v="109"/>
    <n v="6"/>
    <s v="EA"/>
    <n v="0"/>
    <n v="0"/>
    <n v="0"/>
    <n v="0"/>
    <m/>
    <x v="5"/>
    <s v="Linked STO 5300014053 change failed for Order 600002862 Item 114"/>
    <m/>
    <s v="SP97"/>
    <s v="Direct Multi-base"/>
    <n v="0"/>
    <s v="AA01"/>
    <s v="5300014053"/>
    <n v="70"/>
    <m/>
    <n v="7"/>
    <m/>
    <n v="0"/>
    <m/>
    <m/>
    <m/>
    <n v="0"/>
    <n v="0"/>
    <s v="EA"/>
    <m/>
    <m/>
    <m/>
    <m/>
    <s v="90020245"/>
    <s v="07"/>
    <s v="Execution"/>
    <x v="0"/>
    <x v="125"/>
    <n v="1"/>
    <m/>
    <m/>
    <m/>
    <m/>
    <m/>
    <m/>
    <m/>
    <m/>
    <s v="WorkPackLink"/>
    <m/>
    <s v="P07 - LNG2 COP"/>
    <n v="0"/>
    <m/>
    <n v="0"/>
    <n v="0"/>
    <m/>
    <n v="0"/>
    <n v="6"/>
    <m/>
    <m/>
    <m/>
    <s v="1001"/>
    <d v="2024-08-13T00:00:00"/>
    <m/>
    <n v="0"/>
    <n v="0"/>
    <n v="0"/>
    <n v="0"/>
    <m/>
    <d v="2024-10-08T00:00:00"/>
    <x v="0"/>
    <d v="2024-11-22T00:00:00"/>
    <m/>
    <m/>
    <m/>
    <m/>
    <m/>
    <m/>
    <m/>
    <d v="2024-12-31T00:00:00"/>
    <n v="0"/>
    <m/>
    <d v="2024-09-27T00:00:00"/>
    <m/>
    <d v="2024-10-10T00:00:00"/>
    <m/>
    <m/>
    <n v="0"/>
    <n v="2"/>
    <n v="0"/>
    <s v="90020245"/>
    <n v="0"/>
    <n v="0"/>
    <m/>
    <s v="1"/>
    <n v="0"/>
    <n v="0"/>
    <s v="X"/>
    <s v="L"/>
    <m/>
    <n v="0"/>
    <m/>
    <m/>
    <n v="0"/>
    <n v="0"/>
    <m/>
    <d v="2024-09-27T00:00:00"/>
    <m/>
    <s v="AA53"/>
    <s v="KGP Karratha Gas Plant-NWS GAS"/>
    <s v="AA53"/>
    <s v="KGP Karratha Gas Plant-NWS GAS"/>
    <s v="5001"/>
    <s v="11404926"/>
    <s v="FLANGE,FTG;3&quot;,CL150,LOKRING 9061370"/>
    <d v="2024-08-31T00:00:00"/>
    <s v="E"/>
    <m/>
    <s v="0081"/>
    <s v="2C1101 Spade"/>
    <s v="INT"/>
    <s v="2C1101 Spade"/>
    <m/>
    <m/>
    <s v="90020245_002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02"/>
    <m/>
    <n v="30"/>
    <m/>
    <m/>
    <n v="0"/>
    <m/>
    <n v="0"/>
    <m/>
    <s v="24SDLN2C"/>
    <s v="MJ"/>
    <m/>
    <s v="AU1009"/>
    <n v="1000214854"/>
    <s v="S001"/>
    <s v="30"/>
    <s v="30"/>
    <s v="5300006667"/>
    <n v="1060"/>
    <m/>
    <s v="5300014053"/>
    <n v="70"/>
    <n v="6"/>
    <s v="EA"/>
    <s v="1001"/>
    <s v="AA02"/>
    <d v="2024-09-27T00:00:00"/>
    <m/>
    <m/>
    <m/>
    <m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09-27T00:00:00"/>
    <d v="2024-10-20T00:00:00"/>
    <d v="2025-05-08T00:00:00"/>
    <s v="MECH"/>
    <x v="0"/>
    <x v="0"/>
    <x v="26"/>
    <s v="600002862"/>
    <x v="0"/>
    <s v="AA53.LN2.B0252"/>
    <s v="GAS LIQUEFACTION TRAIN 2"/>
    <s v="AA01"/>
    <n v="30"/>
    <s v="Maintenance Order material has been deleted"/>
    <x v="110"/>
    <x v="110"/>
    <n v="10"/>
    <s v="EA"/>
    <n v="0"/>
    <n v="0"/>
    <n v="0"/>
    <n v="0"/>
    <m/>
    <x v="5"/>
    <s v="Linked STO 5300014053 change failed for Order 600002862 Item 115"/>
    <m/>
    <s v="SP97"/>
    <s v="Direct Multi-base"/>
    <n v="0"/>
    <s v="AA01"/>
    <s v="5300014053"/>
    <n v="80"/>
    <m/>
    <n v="7"/>
    <m/>
    <n v="0"/>
    <m/>
    <m/>
    <m/>
    <n v="0"/>
    <n v="0"/>
    <s v="EA"/>
    <m/>
    <m/>
    <m/>
    <m/>
    <s v="90020245"/>
    <s v="07"/>
    <s v="Execution"/>
    <x v="0"/>
    <x v="126"/>
    <n v="1"/>
    <m/>
    <m/>
    <m/>
    <m/>
    <m/>
    <m/>
    <m/>
    <m/>
    <s v="WorkPackLink"/>
    <m/>
    <s v="P07 - LNG2 COP"/>
    <n v="0"/>
    <m/>
    <n v="0"/>
    <n v="0"/>
    <m/>
    <n v="0"/>
    <n v="10"/>
    <m/>
    <m/>
    <m/>
    <s v="1001"/>
    <d v="2024-08-13T00:00:00"/>
    <m/>
    <n v="0"/>
    <n v="0"/>
    <n v="0"/>
    <n v="0"/>
    <m/>
    <d v="2024-10-08T00:00:00"/>
    <x v="0"/>
    <d v="2024-11-22T00:00:00"/>
    <m/>
    <m/>
    <m/>
    <m/>
    <m/>
    <m/>
    <m/>
    <d v="2024-12-31T00:00:00"/>
    <n v="0"/>
    <m/>
    <d v="2024-09-27T00:00:00"/>
    <m/>
    <d v="2024-10-10T00:00:00"/>
    <m/>
    <m/>
    <n v="0"/>
    <n v="2"/>
    <n v="0"/>
    <s v="90020245"/>
    <n v="0"/>
    <n v="0"/>
    <m/>
    <s v="1"/>
    <n v="0"/>
    <n v="0"/>
    <s v="X"/>
    <s v="L"/>
    <m/>
    <n v="0"/>
    <m/>
    <m/>
    <n v="0"/>
    <n v="0"/>
    <m/>
    <d v="2024-09-27T00:00:00"/>
    <m/>
    <s v="AA53"/>
    <s v="KGP Karratha Gas Plant-NWS GAS"/>
    <s v="AA53"/>
    <s v="KGP Karratha Gas Plant-NWS GAS"/>
    <s v="5001"/>
    <s v="11404929"/>
    <s v="FLANGE,FTG;1&quot;,CL150,LOKRING 9060429"/>
    <d v="2024-08-31T00:00:00"/>
    <s v="E"/>
    <m/>
    <s v="0081"/>
    <s v="2C1101 Spade"/>
    <s v="INT"/>
    <s v="2C1101 Spade"/>
    <m/>
    <m/>
    <s v="90020245_0030"/>
    <m/>
    <m/>
    <s v="LN2"/>
    <m/>
    <m/>
    <m/>
    <m/>
    <m/>
    <s v="Z1"/>
    <s v="WEG Priority"/>
    <s v="0070"/>
    <s v="Main Work Started (Order)"/>
    <m/>
    <n v="0"/>
    <m/>
    <m/>
    <s v="104"/>
    <s v="Proj &amp; Brownfields"/>
    <s v="AU00"/>
    <m/>
    <s v="AA02"/>
    <m/>
    <n v="30"/>
    <m/>
    <m/>
    <n v="0"/>
    <m/>
    <n v="0"/>
    <m/>
    <s v="24SDLN2C"/>
    <s v="MJ"/>
    <m/>
    <s v="AU1009"/>
    <n v="1000214854"/>
    <s v="S001"/>
    <s v="30"/>
    <s v="30"/>
    <s v="5300006667"/>
    <n v="1070"/>
    <m/>
    <s v="5300014053"/>
    <n v="80"/>
    <n v="10"/>
    <s v="EA"/>
    <s v="1001"/>
    <s v="AA02"/>
    <d v="2024-09-27T00:00:00"/>
    <m/>
    <m/>
    <m/>
    <m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10T00:00:00"/>
    <d v="2024-10-20T00:00:00"/>
    <d v="2025-05-08T00:00:00"/>
    <s v="MECH"/>
    <x v="0"/>
    <x v="0"/>
    <x v="34"/>
    <s v="600002862"/>
    <x v="0"/>
    <s v="AA53.LN2.B0252"/>
    <s v="GAS LIQUEFACTION TRAIN 2"/>
    <s v="AA01"/>
    <n v="30"/>
    <s v="Issue Detected, please check Message log(Orchestration / Derivation)(21.09.2024)"/>
    <x v="110"/>
    <x v="110"/>
    <n v="10"/>
    <s v="EA"/>
    <n v="0"/>
    <n v="0"/>
    <n v="10"/>
    <n v="0"/>
    <m/>
    <x v="86"/>
    <s v="Supply for Order 600002862, Item 126 cannot be changed 180082361 item 30 already exists"/>
    <s v="Material is received @AA01"/>
    <s v="SP97"/>
    <s v="Direct Multi-base"/>
    <n v="48"/>
    <s v="AA02"/>
    <s v="5300006667"/>
    <n v="1170"/>
    <s v="EXW"/>
    <n v="7"/>
    <s v="1000019709"/>
    <n v="126"/>
    <s v="30003000"/>
    <s v="PIPESERV GARDINER INVESTMENTS QLD PTY LTD"/>
    <s v="4500029623"/>
    <n v="30"/>
    <n v="10"/>
    <s v="EA"/>
    <d v="2024-11-18T00:00:00"/>
    <m/>
    <s v="180078395"/>
    <m/>
    <s v="90020249"/>
    <s v="07"/>
    <s v="Execution"/>
    <x v="0"/>
    <x v="127"/>
    <n v="0"/>
    <m/>
    <m/>
    <m/>
    <m/>
    <m/>
    <m/>
    <m/>
    <m/>
    <s v="00000107000000000580"/>
    <s v="P07-WAREHOUSE"/>
    <s v="P07 - LNG2 COP"/>
    <n v="0"/>
    <m/>
    <n v="0"/>
    <n v="0"/>
    <m/>
    <n v="0"/>
    <n v="10"/>
    <m/>
    <m/>
    <s v="Y"/>
    <s v="1001"/>
    <d v="2024-02-16T00:00:00"/>
    <s v="ODST-0090020249_0030"/>
    <n v="0"/>
    <n v="60"/>
    <n v="54"/>
    <n v="60"/>
    <d v="2024-11-18T00:00:00"/>
    <d v="2024-10-13T00:00:00"/>
    <x v="0"/>
    <d v="2024-11-22T00:00:00"/>
    <m/>
    <m/>
    <d v="2024-12-14T00:00:00"/>
    <d v="2024-11-20T00:00:00"/>
    <d v="2024-12-09T00:00:00"/>
    <m/>
    <m/>
    <d v="2024-12-31T00:00:00"/>
    <n v="0"/>
    <s v="5000234504_2024_0001"/>
    <d v="2024-10-10T00:00:00"/>
    <m/>
    <d v="2024-10-07T00:00:00"/>
    <m/>
    <m/>
    <n v="0"/>
    <n v="2"/>
    <n v="2"/>
    <s v="90020249"/>
    <n v="0"/>
    <n v="10"/>
    <m/>
    <s v="2"/>
    <n v="0"/>
    <n v="0"/>
    <s v="X"/>
    <s v="L"/>
    <m/>
    <n v="0"/>
    <s v="5000234504"/>
    <m/>
    <n v="0"/>
    <n v="2024"/>
    <s v="180078395"/>
    <d v="2024-10-10T00:00:00"/>
    <m/>
    <s v="AA53"/>
    <s v="KGP Karratha Gas Plant-NWS GAS"/>
    <s v="AA53"/>
    <s v="KGP Karratha Gas Plant-NWS GAS"/>
    <s v="5001"/>
    <s v="11404929"/>
    <s v="FLANGE,FTG;1&quot;,CL150,LOKRING 9060429"/>
    <d v="2024-09-21T00:00:00"/>
    <s v="W"/>
    <m/>
    <s v="0081"/>
    <s v="2C1101 Spade"/>
    <s v="INT"/>
    <s v="2C1101 Spade"/>
    <m/>
    <m/>
    <s v="90020249_003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53"/>
    <d v="2024-09-24T00:00:00"/>
    <n v="30"/>
    <m/>
    <d v="2024-11-20T00:00:00"/>
    <n v="126"/>
    <m/>
    <n v="0"/>
    <m/>
    <s v="24SDLN2C"/>
    <s v="MJ"/>
    <m/>
    <s v="AU1072"/>
    <n v="1000214854"/>
    <s v="S002"/>
    <s v="30"/>
    <s v="30"/>
    <s v="5300006667"/>
    <n v="1170"/>
    <m/>
    <s v="5300014053"/>
    <n v="120"/>
    <n v="10"/>
    <s v="EA"/>
    <s v="2001"/>
    <s v="AA02"/>
    <d v="2024-10-10T00:00:00"/>
    <m/>
    <m/>
    <m/>
    <s v="AU00"/>
    <s v="1070"/>
    <m/>
    <d v="2024-10-20T00:00:00"/>
    <s v="1001"/>
    <s v="Woodside Energy Ltd"/>
    <s v="W001"/>
    <s v="WOP2ZH"/>
    <d v="2024-01-23T00:00:00"/>
    <n v="216479"/>
    <n v="0"/>
    <n v="0"/>
    <m/>
    <s v="102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10-10T00:00:00"/>
    <d v="2024-11-01T00:00:00"/>
    <d v="2024-04-30T00:00:00"/>
    <d v="2024-11-01T00:00:00"/>
    <d v="2024-11-06T00:00:00"/>
    <s v="MECH"/>
    <x v="1"/>
    <x v="3"/>
    <x v="3"/>
    <s v="600002863"/>
    <x v="1"/>
    <s v="AA53.LN2.B0252"/>
    <s v="GAS LIQUEFACTION TRAIN 2"/>
    <s v="AA01"/>
    <n v="30"/>
    <s v="Issue Detected, please check Message log(Orchestration / Derivation)(27.02.2024)"/>
    <x v="111"/>
    <x v="111"/>
    <n v="1"/>
    <s v="EA"/>
    <n v="1"/>
    <n v="0"/>
    <n v="0"/>
    <n v="0"/>
    <m/>
    <x v="87"/>
    <s v="Supply for Order 600002863, Item 2 cannot be changed 90005624 item 10 already exists"/>
    <s v="Material is received @AA01"/>
    <s v="SP97"/>
    <s v="Direct Multi-base"/>
    <n v="10"/>
    <s v="AA02"/>
    <s v="5300007199"/>
    <n v="10"/>
    <s v="CPT"/>
    <n v="10"/>
    <s v="1000003688"/>
    <n v="2"/>
    <s v="30000394"/>
    <s v="J BLACKWOOD AND SON LTD"/>
    <s v="4500004799"/>
    <n v="20"/>
    <n v="1"/>
    <s v="EA"/>
    <d v="2024-04-17T00:00:00"/>
    <m/>
    <s v="180009171"/>
    <m/>
    <s v="90024440"/>
    <s v="05"/>
    <s v="Preparation"/>
    <x v="1"/>
    <x v="4"/>
    <n v="0"/>
    <m/>
    <m/>
    <m/>
    <m/>
    <m/>
    <m/>
    <m/>
    <m/>
    <s v="WorkPackLink"/>
    <m/>
    <s v="P-07"/>
    <n v="0"/>
    <m/>
    <n v="0"/>
    <n v="0"/>
    <m/>
    <n v="0"/>
    <n v="1"/>
    <m/>
    <m/>
    <s v="Y"/>
    <s v="1001"/>
    <d v="2024-02-27T00:00:00"/>
    <s v="ODST-0090024440_0010"/>
    <n v="0"/>
    <n v="208"/>
    <n v="0"/>
    <n v="208"/>
    <d v="2024-04-17T00:00:00"/>
    <d v="2024-05-01T00:00:00"/>
    <x v="0"/>
    <d v="2024-11-01T00:00:00"/>
    <m/>
    <m/>
    <d v="2024-11-27T00:00:00"/>
    <d v="2024-04-20T00:00:00"/>
    <d v="2024-11-24T00:00:00"/>
    <m/>
    <m/>
    <d v="2025-12-29T00:00:00"/>
    <n v="0"/>
    <s v="5000031090_2024_0001"/>
    <d v="2024-04-30T00:00:00"/>
    <m/>
    <d v="2024-03-06T00:00:00"/>
    <s v="Sim/TA"/>
    <m/>
    <n v="0"/>
    <n v="2"/>
    <n v="3"/>
    <s v="90024440"/>
    <n v="0"/>
    <n v="1"/>
    <m/>
    <s v="2"/>
    <n v="0"/>
    <n v="0"/>
    <s v="X"/>
    <s v="L"/>
    <m/>
    <n v="0"/>
    <s v="5000031090"/>
    <m/>
    <n v="0"/>
    <n v="2024"/>
    <s v="180009171"/>
    <d v="2024-04-30T00:00:00"/>
    <m/>
    <s v="AA53"/>
    <s v="KGP Karratha Gas Plant-NWS GAS"/>
    <s v="AA53"/>
    <s v="KGP Karratha Gas Plant-NWS GAS"/>
    <s v="5001"/>
    <s v="70003047"/>
    <s v="MIL 15L CHEMICAL SPRAYER SKN M18BPFPCSA0"/>
    <d v="2024-02-27T00:00:00"/>
    <s v="W"/>
    <m/>
    <s v="0020"/>
    <s v="Consumables"/>
    <s v="INT"/>
    <s v="Consumables"/>
    <m/>
    <m/>
    <s v="90024440_0010"/>
    <m/>
    <m/>
    <s v="LN2"/>
    <m/>
    <m/>
    <s v="05"/>
    <s v="Release Completed"/>
    <s v="X"/>
    <s v="Z1"/>
    <s v="WEG Priority"/>
    <s v="0055"/>
    <s v="In Preparation (Order)"/>
    <m/>
    <n v="0"/>
    <s v="106"/>
    <s v="AUS Operations"/>
    <s v="104"/>
    <s v="Proj &amp; Brownfields"/>
    <s v="AU00"/>
    <n v="0"/>
    <s v="AA53"/>
    <d v="2024-03-27T00:00:00"/>
    <n v="30"/>
    <m/>
    <d v="2024-04-20T00:00:00"/>
    <n v="2"/>
    <m/>
    <n v="0"/>
    <m/>
    <s v="24SDLN2C"/>
    <s v="MJ"/>
    <m/>
    <s v="AU1072"/>
    <n v="1000214856"/>
    <s v="S002"/>
    <m/>
    <m/>
    <s v="5300007199"/>
    <n v="10"/>
    <m/>
    <s v="5300007200"/>
    <n v="10"/>
    <n v="1"/>
    <s v="EA"/>
    <s v="2001"/>
    <s v="AA02"/>
    <d v="2024-04-30T00:00:00"/>
    <m/>
    <m/>
    <m/>
    <s v="AU00"/>
    <s v="1070"/>
    <m/>
    <m/>
    <s v="1001"/>
    <s v="Woodside Energy Ltd"/>
    <s v="W001"/>
    <s v="WOP2ZH"/>
    <d v="2024-01-23T00:00:00"/>
    <n v="216521"/>
    <n v="0"/>
    <n v="0"/>
    <m/>
    <s v="1020"/>
    <s v="3"/>
    <s v="SD"/>
    <s v="Shutdown"/>
    <s v="5"/>
    <s v="Low"/>
    <s v="RC00064002"/>
    <d v="2024-11-06T00:00:00"/>
    <d v="2024-11-01T00:00:00"/>
    <d v="2024-11-01T00:00:00"/>
    <s v="Released/Settlement rule created/Object created/Pre-costed/Date set by external system/Material shortage"/>
    <s v="AM06"/>
    <s v="Capital"/>
    <s v="R0-010051-02-02-EX"/>
  </r>
  <r>
    <x v="0"/>
    <x v="0"/>
    <s v="Released"/>
    <d v="2024-10-10T00:00:00"/>
    <d v="2024-11-01T00:00:00"/>
    <d v="2024-04-22T00:00:00"/>
    <d v="2024-11-01T00:00:00"/>
    <d v="2024-11-06T00:00:00"/>
    <s v="MECH"/>
    <x v="1"/>
    <x v="3"/>
    <x v="7"/>
    <s v="600002863"/>
    <x v="1"/>
    <s v="AA53.LN2.B0252"/>
    <s v="GAS LIQUEFACTION TRAIN 2"/>
    <s v="AA01"/>
    <n v="30"/>
    <s v="Issue Detected, please check Message log(Orchestration / Derivation)(27.02.2024)"/>
    <x v="112"/>
    <x v="112"/>
    <n v="2"/>
    <s v="EA"/>
    <n v="0"/>
    <n v="0"/>
    <n v="0"/>
    <n v="0"/>
    <m/>
    <x v="88"/>
    <s v="Supply for Order 600002863, Item 5 cannot be changed 90005624 item 30 already exists"/>
    <s v="Vendor PO raised"/>
    <s v="SP97"/>
    <s v="Direct Multi-base"/>
    <n v="10"/>
    <s v="AA01"/>
    <s v="5300007200"/>
    <n v="30"/>
    <s v="CPT"/>
    <n v="10"/>
    <s v="1000003689"/>
    <n v="5"/>
    <s v="30000394"/>
    <s v="J BLACKWOOD AND SON LTD"/>
    <s v="4500004799"/>
    <n v="10"/>
    <n v="2"/>
    <s v="EA"/>
    <d v="2024-07-26T00:00:00"/>
    <m/>
    <m/>
    <m/>
    <s v="90005624"/>
    <s v="05"/>
    <s v="Preparation"/>
    <x v="1"/>
    <x v="9"/>
    <n v="0"/>
    <m/>
    <m/>
    <m/>
    <m/>
    <m/>
    <m/>
    <m/>
    <m/>
    <s v="WorkPackLink"/>
    <m/>
    <s v="P-07"/>
    <n v="0"/>
    <m/>
    <n v="0"/>
    <n v="0"/>
    <m/>
    <n v="0"/>
    <n v="2"/>
    <m/>
    <m/>
    <s v="Y"/>
    <s v="1001"/>
    <d v="2024-02-27T00:00:00"/>
    <s v="ODST-0090005624_0030"/>
    <n v="0"/>
    <n v="0"/>
    <n v="0"/>
    <n v="0"/>
    <d v="2024-04-17T00:00:00"/>
    <d v="2024-04-27T00:00:00"/>
    <x v="0"/>
    <d v="2024-11-01T00:00:00"/>
    <m/>
    <m/>
    <d v="2024-05-03T00:00:00"/>
    <d v="2024-04-20T00:00:00"/>
    <d v="2024-04-30T00:00:00"/>
    <m/>
    <m/>
    <d v="2025-12-29T00:00:00"/>
    <n v="0"/>
    <m/>
    <d v="2024-04-22T00:00:00"/>
    <m/>
    <d v="2024-04-30T00:00:00"/>
    <s v="Sim/TA"/>
    <m/>
    <n v="0"/>
    <n v="3"/>
    <n v="3"/>
    <s v="90005624"/>
    <n v="0"/>
    <n v="0"/>
    <m/>
    <s v="2"/>
    <n v="0"/>
    <n v="0"/>
    <s v="X"/>
    <s v="L"/>
    <m/>
    <n v="0"/>
    <m/>
    <m/>
    <n v="0"/>
    <n v="0"/>
    <m/>
    <d v="2024-04-22T00:00:00"/>
    <m/>
    <s v="AA53"/>
    <s v="KGP Karratha Gas Plant-NWS GAS"/>
    <s v="AA53"/>
    <s v="KGP Karratha Gas Plant-NWS GAS"/>
    <m/>
    <s v="70003048"/>
    <s v="MILW M12 7L CHEM SPRAYER SKIN M12BHCS7L0"/>
    <d v="2024-02-27T00:00:00"/>
    <s v="W"/>
    <m/>
    <s v="0020"/>
    <s v="Consumables"/>
    <s v="INT"/>
    <s v="Consumables"/>
    <m/>
    <m/>
    <s v="90005624_0030"/>
    <m/>
    <m/>
    <s v="LN2"/>
    <m/>
    <m/>
    <s v="05"/>
    <s v="Release Completed"/>
    <s v="X"/>
    <s v="Z1"/>
    <s v="WEG Priority"/>
    <s v="0055"/>
    <s v="In Preparation (Order)"/>
    <m/>
    <n v="0"/>
    <s v="106"/>
    <s v="AUS Operations"/>
    <s v="104"/>
    <s v="Proj &amp; Brownfields"/>
    <s v="AU00"/>
    <n v="0"/>
    <s v="AA02"/>
    <d v="2024-03-27T00:00:00"/>
    <n v="30"/>
    <m/>
    <d v="2024-04-20T00:00:00"/>
    <n v="0"/>
    <m/>
    <n v="0"/>
    <m/>
    <s v="24SDLN2C"/>
    <s v="MJ"/>
    <m/>
    <s v="AU1009"/>
    <n v="1000214856"/>
    <s v="S001"/>
    <m/>
    <m/>
    <s v="5300007199"/>
    <n v="30"/>
    <m/>
    <s v="5300007200"/>
    <n v="30"/>
    <n v="2"/>
    <s v="EA"/>
    <s v="1001"/>
    <s v="AA02"/>
    <d v="2024-04-22T00:00:00"/>
    <m/>
    <m/>
    <m/>
    <s v="AU00"/>
    <s v="1070"/>
    <m/>
    <m/>
    <s v="1001"/>
    <s v="Woodside Energy Ltd"/>
    <s v="W001"/>
    <s v="WOP2ZH"/>
    <d v="2024-01-23T00:00:00"/>
    <n v="0"/>
    <n v="0"/>
    <n v="0"/>
    <m/>
    <s v="1010"/>
    <s v="3"/>
    <s v="SD"/>
    <s v="Shutdown"/>
    <s v="5"/>
    <s v="Low"/>
    <s v="RC00064002"/>
    <d v="2024-11-06T00:00:00"/>
    <d v="2024-11-01T00:00:00"/>
    <d v="2024-11-01T00:00:00"/>
    <s v="Released/Settlement rule created/Object created/Pre-costed/Date set by external system/Material shortage"/>
    <s v="AM06"/>
    <s v="Capital"/>
    <s v="R0-010051-02-02-EX"/>
  </r>
  <r>
    <x v="0"/>
    <x v="0"/>
    <s v="Released"/>
    <d v="2024-10-10T00:00:00"/>
    <d v="2024-11-01T00:00:00"/>
    <d v="2024-04-30T00:00:00"/>
    <d v="2024-11-01T00:00:00"/>
    <d v="2024-11-06T00:00:00"/>
    <s v="MECH"/>
    <x v="1"/>
    <x v="3"/>
    <x v="4"/>
    <s v="600002863"/>
    <x v="1"/>
    <s v="AA53.LN2.B0252"/>
    <s v="GAS LIQUEFACTION TRAIN 2"/>
    <s v="AA01"/>
    <n v="30"/>
    <s v="Issue Detected, please check Message log(Orchestration / Derivation)(27.02.2024)"/>
    <x v="113"/>
    <x v="113"/>
    <n v="2"/>
    <s v="EA"/>
    <n v="0"/>
    <n v="0"/>
    <n v="0"/>
    <n v="2"/>
    <s v="EA"/>
    <x v="20"/>
    <s v="Supply for Order 600002863, Item 4 cannot be changed 180020097 item 10 already exists"/>
    <s v="Material is received @AA53"/>
    <s v="SP97"/>
    <s v="Direct Multi-base"/>
    <n v="10"/>
    <s v="AA02"/>
    <s v="5300007199"/>
    <n v="20"/>
    <s v="CPT"/>
    <n v="10"/>
    <s v="1000003688"/>
    <n v="4"/>
    <s v="30000394"/>
    <s v="J BLACKWOOD AND SON LTD"/>
    <s v="4500004798"/>
    <n v="10"/>
    <n v="2"/>
    <s v="EA"/>
    <d v="2024-04-17T00:00:00"/>
    <m/>
    <s v="/180013979/180010826"/>
    <s v="180020857"/>
    <s v="9002519"/>
    <s v="05"/>
    <s v="Preparation"/>
    <x v="1"/>
    <x v="8"/>
    <n v="0"/>
    <s v="EA"/>
    <m/>
    <m/>
    <s v="102000000005323"/>
    <s v="01-Road"/>
    <m/>
    <s v="3-In Transit"/>
    <m/>
    <s v="WorkPackLink"/>
    <s v="P07-BENCH"/>
    <s v="P-07"/>
    <n v="0"/>
    <m/>
    <n v="0"/>
    <n v="0"/>
    <m/>
    <n v="0"/>
    <n v="0"/>
    <m/>
    <m/>
    <s v="Y"/>
    <s v="1001"/>
    <d v="2024-02-27T00:00:00"/>
    <s v="GRST-5000068642_2024"/>
    <n v="0"/>
    <n v="0"/>
    <n v="0"/>
    <n v="0"/>
    <d v="2024-04-17T00:00:00"/>
    <d v="2024-05-01T00:00:00"/>
    <x v="0"/>
    <d v="2024-11-01T00:00:00"/>
    <m/>
    <m/>
    <d v="2024-04-26T00:00:00"/>
    <d v="2024-04-20T00:00:00"/>
    <d v="2024-04-25T00:00:00"/>
    <s v="100000007110"/>
    <s v="1020"/>
    <d v="2025-12-29T00:00:00"/>
    <n v="2"/>
    <s v="5000047628_2024_0001/5000045334_2024_0001/5000037083_2024_0001"/>
    <d v="2024-04-26T00:00:00"/>
    <s v="4900050589_2024_0001"/>
    <d v="2024-03-28T00:00:00"/>
    <s v="Sim/TA"/>
    <s v="5000068642_2024_0001"/>
    <n v="0"/>
    <n v="2"/>
    <n v="3"/>
    <s v="90007464"/>
    <n v="2"/>
    <n v="2"/>
    <s v="180020857/180071303"/>
    <s v="2"/>
    <n v="0"/>
    <n v="0"/>
    <s v="X"/>
    <s v="L"/>
    <s v="4900050589"/>
    <n v="2024"/>
    <s v="5000047628"/>
    <s v="5000068642"/>
    <n v="2024"/>
    <n v="2024"/>
    <s v="/018001397"/>
    <d v="2024-04-30T00:00:00"/>
    <m/>
    <s v="AA53"/>
    <s v="KGP Karratha Gas Plant-NWS GAS"/>
    <s v="AA53"/>
    <s v="KGP Karratha Gas Plant-NWS GAS"/>
    <s v="5001"/>
    <s v="70003077"/>
    <s v="BATTERY CHARGER PACK MILW M18HOSP1254B"/>
    <d v="2024-02-27T00:00:00"/>
    <s v="W"/>
    <m/>
    <s v="0020"/>
    <s v="Consumables"/>
    <s v="INT"/>
    <s v="Consumables"/>
    <m/>
    <m/>
    <s v="9002519_0020"/>
    <m/>
    <m/>
    <s v="LN2"/>
    <m/>
    <m/>
    <s v="05"/>
    <s v="Release Completed"/>
    <s v="X"/>
    <s v="Z1"/>
    <s v="WEG Priority"/>
    <s v="0055"/>
    <s v="In Preparation (Order)"/>
    <m/>
    <n v="0"/>
    <s v="106"/>
    <s v="AUS Operations"/>
    <s v="104"/>
    <s v="Proj &amp; Brownfields"/>
    <s v="AU00"/>
    <n v="0"/>
    <s v="AA53"/>
    <d v="2024-03-27T00:00:00"/>
    <n v="30"/>
    <m/>
    <d v="2024-04-20T00:00:00"/>
    <n v="4"/>
    <m/>
    <n v="0"/>
    <m/>
    <s v="24SDLN2C"/>
    <s v="MJ"/>
    <s v="1000001395"/>
    <s v="AU1072"/>
    <n v="1000214856"/>
    <s v="S002"/>
    <m/>
    <m/>
    <s v="5300007199"/>
    <n v="20"/>
    <m/>
    <s v="5300007200"/>
    <n v="20"/>
    <n v="2"/>
    <s v="EA"/>
    <s v="2001"/>
    <s v="AA02"/>
    <d v="2024-04-30T00:00:00"/>
    <m/>
    <m/>
    <m/>
    <s v="AU00"/>
    <s v="1070"/>
    <m/>
    <m/>
    <s v="1001"/>
    <s v="Woodside Energy Ltd"/>
    <s v="W001"/>
    <s v="WOP2ZH"/>
    <d v="2024-01-23T00:00:00"/>
    <n v="216521"/>
    <n v="0"/>
    <n v="0"/>
    <m/>
    <s v="1020"/>
    <s v="3"/>
    <s v="SD"/>
    <s v="Shutdown"/>
    <s v="5"/>
    <s v="Low"/>
    <s v="RC00064002"/>
    <d v="2024-11-06T00:00:00"/>
    <d v="2024-11-01T00:00:00"/>
    <d v="2024-11-01T00:00:00"/>
    <s v="Released/Settlement rule created/Object created/Pre-costed/Date set by external system/Material shortage"/>
    <s v="AM06"/>
    <s v="Capital"/>
    <s v="R0-010051-02-02-EX"/>
  </r>
  <r>
    <x v="0"/>
    <x v="0"/>
    <s v="Released"/>
    <d v="2024-02-29T00:00:00"/>
    <d v="2024-11-01T00:00:00"/>
    <m/>
    <d v="2024-10-20T00:00:00"/>
    <d v="2025-05-08T00:00:00"/>
    <s v="MECH"/>
    <x v="0"/>
    <x v="1"/>
    <x v="46"/>
    <s v="600002862"/>
    <x v="0"/>
    <s v="AA53.LN2.B0252"/>
    <s v="GAS LIQUEFACTION TRAIN 2"/>
    <s v="AA01"/>
    <n v="30"/>
    <s v="Maintenance Order material has been deleted"/>
    <x v="114"/>
    <x v="114"/>
    <n v="1"/>
    <s v="EA"/>
    <n v="0"/>
    <n v="0"/>
    <n v="0"/>
    <n v="0"/>
    <m/>
    <x v="89"/>
    <s v="Supplying document 5300006667 890 could not be updated on RESB due to locks"/>
    <m/>
    <s v="SP97"/>
    <s v="Direct Multi-base"/>
    <n v="0"/>
    <m/>
    <m/>
    <n v="0"/>
    <m/>
    <n v="0"/>
    <m/>
    <n v="0"/>
    <m/>
    <m/>
    <m/>
    <n v="0"/>
    <n v="0"/>
    <s v="EA"/>
    <m/>
    <m/>
    <m/>
    <m/>
    <m/>
    <s v="07"/>
    <s v="Execution"/>
    <x v="0"/>
    <x v="128"/>
    <n v="1"/>
    <m/>
    <m/>
    <m/>
    <m/>
    <m/>
    <m/>
    <m/>
    <m/>
    <s v="WorkPackLink"/>
    <m/>
    <s v="P07 - LNG2 COP"/>
    <n v="0"/>
    <m/>
    <n v="0"/>
    <n v="0"/>
    <m/>
    <n v="0"/>
    <n v="1"/>
    <m/>
    <m/>
    <m/>
    <m/>
    <m/>
    <m/>
    <n v="0"/>
    <n v="0"/>
    <n v="0"/>
    <n v="0"/>
    <m/>
    <m/>
    <x v="0"/>
    <d v="2024-10-21T00:00:00"/>
    <m/>
    <m/>
    <m/>
    <m/>
    <m/>
    <m/>
    <m/>
    <d v="2024-12-31T00:00:00"/>
    <n v="0"/>
    <m/>
    <m/>
    <m/>
    <m/>
    <s v="LNG2 COP"/>
    <m/>
    <n v="0"/>
    <n v="0"/>
    <n v="0"/>
    <m/>
    <n v="0"/>
    <n v="0"/>
    <m/>
    <s v="1"/>
    <n v="0"/>
    <n v="0"/>
    <s v="X"/>
    <s v="L"/>
    <m/>
    <n v="0"/>
    <m/>
    <m/>
    <n v="0"/>
    <n v="0"/>
    <m/>
    <m/>
    <m/>
    <s v="AA53"/>
    <s v="KGP Karratha Gas Plant-NWS GAS"/>
    <s v="AA53"/>
    <s v="KGP Karratha Gas Plant-NWS GAS"/>
    <s v="5001"/>
    <s v="70011010"/>
    <s v="Restriction Orifice Plate 41RO20"/>
    <d v="2024-08-12T00:00:00"/>
    <s v="E"/>
    <m/>
    <s v="0010"/>
    <s v="IC Mech Fitter"/>
    <s v="INT"/>
    <s v="IC Mech Fitter"/>
    <m/>
    <m/>
    <m/>
    <m/>
    <m/>
    <s v="LN2"/>
    <m/>
    <m/>
    <m/>
    <m/>
    <m/>
    <s v="Z1"/>
    <s v="WEG Priority"/>
    <s v="0070"/>
    <s v="Main Work Started (Order)"/>
    <m/>
    <n v="0"/>
    <m/>
    <m/>
    <m/>
    <m/>
    <m/>
    <m/>
    <m/>
    <m/>
    <n v="30"/>
    <m/>
    <m/>
    <n v="0"/>
    <m/>
    <n v="0"/>
    <m/>
    <s v="24SDLN2C"/>
    <s v="MJ"/>
    <m/>
    <m/>
    <n v="1000214854"/>
    <m/>
    <m/>
    <m/>
    <m/>
    <n v="0"/>
    <m/>
    <m/>
    <n v="0"/>
    <n v="0"/>
    <m/>
    <m/>
    <s v="AA02"/>
    <m/>
    <m/>
    <m/>
    <m/>
    <m/>
    <s v="1070"/>
    <m/>
    <d v="2024-10-20T00:00:00"/>
    <s v="1001"/>
    <s v="Woodside Energy Ltd"/>
    <s v="W001"/>
    <s v="WOP2ZH"/>
    <d v="2024-01-23T00:00:00"/>
    <n v="0"/>
    <n v="0"/>
    <n v="0"/>
    <m/>
    <m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2T00:00:00"/>
    <d v="2024-10-20T00:00:00"/>
    <d v="2025-05-08T00:00:00"/>
    <s v="MECH"/>
    <x v="0"/>
    <x v="1"/>
    <x v="90"/>
    <s v="600002862"/>
    <x v="0"/>
    <s v="AA53.LN2.B0252"/>
    <s v="GAS LIQUEFACTION TRAIN 2"/>
    <s v="AA01"/>
    <n v="30"/>
    <s v="Issue Detected, please check Message log(Orchestration / Derivation)(12.08.2024)"/>
    <x v="114"/>
    <x v="114"/>
    <n v="1"/>
    <s v="EA"/>
    <n v="0"/>
    <n v="0"/>
    <n v="0"/>
    <n v="0"/>
    <m/>
    <x v="90"/>
    <s v="Supply for Order 600002862, Item 96 cannot be changed 90022126 item 10 already exists"/>
    <s v="Material is received @AA01"/>
    <s v="SP97"/>
    <s v="Direct Multi-base"/>
    <n v="21"/>
    <s v="AA01"/>
    <s v="5300014053"/>
    <n v="10"/>
    <s v="CPT"/>
    <n v="21"/>
    <s v="1000017114"/>
    <n v="96"/>
    <s v="30000390"/>
    <s v="AUSTRALASIAN FITTINGS AND FLANGES"/>
    <s v="4500026367"/>
    <n v="10"/>
    <n v="1"/>
    <s v="EA"/>
    <d v="2024-09-27T00:00:00"/>
    <m/>
    <s v="/180068765"/>
    <m/>
    <s v="90022126"/>
    <s v="07"/>
    <s v="Execution"/>
    <x v="0"/>
    <x v="129"/>
    <n v="0"/>
    <m/>
    <m/>
    <m/>
    <m/>
    <m/>
    <m/>
    <m/>
    <m/>
    <s v="00000102000000019832"/>
    <s v="KSF-P07-SD-LRG"/>
    <s v="P07 - LNG2 COP"/>
    <n v="0"/>
    <m/>
    <n v="0"/>
    <n v="0"/>
    <m/>
    <n v="0"/>
    <n v="1"/>
    <m/>
    <m/>
    <s v="Y"/>
    <s v="1001"/>
    <d v="2024-08-13T00:00:00"/>
    <s v="ODST-0090022126_0010"/>
    <n v="0"/>
    <n v="3"/>
    <n v="0"/>
    <n v="0"/>
    <d v="2024-10-17T00:00:00"/>
    <d v="2024-10-26T00:00:00"/>
    <x v="0"/>
    <d v="2024-10-21T00:00:00"/>
    <m/>
    <m/>
    <d v="2024-10-21T00:00:00"/>
    <d v="2024-10-20T00:00:00"/>
    <d v="2024-10-29T00:00:00"/>
    <m/>
    <m/>
    <d v="2024-12-31T00:00:00"/>
    <n v="0"/>
    <s v="5000214213_2024_0001"/>
    <d v="2024-10-22T00:00:00"/>
    <m/>
    <d v="2024-09-19T00:00:00"/>
    <m/>
    <m/>
    <n v="0"/>
    <n v="3"/>
    <n v="3"/>
    <s v="90022126"/>
    <n v="0"/>
    <n v="1"/>
    <m/>
    <s v="2"/>
    <n v="0"/>
    <n v="0"/>
    <s v="X"/>
    <s v="L"/>
    <m/>
    <n v="0"/>
    <s v="5000214213"/>
    <m/>
    <n v="0"/>
    <n v="2024"/>
    <s v="/018006876"/>
    <d v="2024-10-22T00:00:00"/>
    <m/>
    <s v="AA53"/>
    <s v="KGP Karratha Gas Plant-NWS GAS"/>
    <s v="AA53"/>
    <s v="KGP Karratha Gas Plant-NWS GAS"/>
    <s v="5001"/>
    <s v="70011010"/>
    <s v="Restriction Orifice Plate 41RO20"/>
    <d v="2024-08-12T00:00:00"/>
    <s v="W"/>
    <m/>
    <s v="0010"/>
    <s v="IC Mech Fitter"/>
    <s v="INT"/>
    <s v="IC Mech Fitter"/>
    <m/>
    <m/>
    <s v="90022126_001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02"/>
    <d v="2024-09-18T00:00:00"/>
    <n v="30"/>
    <m/>
    <d v="2024-10-20T00:00:00"/>
    <n v="0"/>
    <m/>
    <n v="0"/>
    <m/>
    <s v="24SDLN2C"/>
    <s v="MJ"/>
    <m/>
    <s v="AU1009"/>
    <n v="1000214854"/>
    <s v="S001"/>
    <m/>
    <m/>
    <s v="5300006667"/>
    <n v="900"/>
    <m/>
    <s v="5300014053"/>
    <n v="10"/>
    <n v="1"/>
    <s v="EA"/>
    <s v="1001"/>
    <s v="AA02"/>
    <d v="2024-10-22T00:00:00"/>
    <m/>
    <m/>
    <m/>
    <s v="AU00"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4-10-15T00:00:00"/>
    <d v="2024-10-22T00:00:00"/>
    <d v="2024-10-20T00:00:00"/>
    <d v="2025-05-08T00:00:00"/>
    <s v="MECH"/>
    <x v="0"/>
    <x v="1"/>
    <x v="91"/>
    <s v="600002862"/>
    <x v="0"/>
    <s v="AA53.LN2.B0252"/>
    <s v="GAS LIQUEFACTION TRAIN 2"/>
    <s v="AA01"/>
    <n v="30"/>
    <s v="Issue Detected, please check Message log(Orchestration / Derivation)(12.08.2024)"/>
    <x v="115"/>
    <x v="115"/>
    <n v="1"/>
    <s v="EA"/>
    <n v="0"/>
    <n v="0"/>
    <n v="0"/>
    <n v="0"/>
    <m/>
    <x v="91"/>
    <s v="Supply for Order 600002862, Item 98 cannot be changed 90022126 item 20 already exists"/>
    <s v="Material is received @AA01"/>
    <s v="SP97"/>
    <s v="Direct Multi-base"/>
    <n v="21"/>
    <s v="AA01"/>
    <s v="5300014053"/>
    <n v="20"/>
    <s v="CPT"/>
    <n v="21"/>
    <s v="1000017114"/>
    <n v="98"/>
    <s v="30000390"/>
    <s v="AUSTRALASIAN FITTINGS AND FLANGES"/>
    <s v="4500026367"/>
    <n v="20"/>
    <n v="1"/>
    <s v="EA"/>
    <d v="2024-09-27T00:00:00"/>
    <m/>
    <s v="/180068765"/>
    <m/>
    <s v="90022126"/>
    <s v="07"/>
    <s v="Execution"/>
    <x v="0"/>
    <x v="130"/>
    <n v="0"/>
    <m/>
    <m/>
    <m/>
    <m/>
    <m/>
    <m/>
    <m/>
    <m/>
    <s v="00000102000000019832"/>
    <s v="KSF-P07-SD-LRG"/>
    <s v="P07 - LNG2 COP"/>
    <n v="0"/>
    <m/>
    <n v="0"/>
    <n v="0"/>
    <m/>
    <n v="0"/>
    <n v="1"/>
    <m/>
    <m/>
    <s v="Y"/>
    <s v="1001"/>
    <d v="2024-08-13T00:00:00"/>
    <s v="ODST-0090022126_0020"/>
    <n v="0"/>
    <n v="3"/>
    <n v="0"/>
    <n v="0"/>
    <d v="2024-10-17T00:00:00"/>
    <d v="2024-10-26T00:00:00"/>
    <x v="0"/>
    <d v="2024-10-21T00:00:00"/>
    <m/>
    <m/>
    <d v="2024-10-21T00:00:00"/>
    <d v="2024-10-20T00:00:00"/>
    <d v="2024-10-29T00:00:00"/>
    <m/>
    <m/>
    <d v="2024-12-31T00:00:00"/>
    <n v="0"/>
    <s v="5000214221_2024_0001"/>
    <d v="2024-10-22T00:00:00"/>
    <m/>
    <d v="2024-09-19T00:00:00"/>
    <m/>
    <m/>
    <n v="0"/>
    <n v="3"/>
    <n v="3"/>
    <s v="90022126"/>
    <n v="0"/>
    <n v="1"/>
    <m/>
    <s v="2"/>
    <n v="0"/>
    <n v="0"/>
    <s v="X"/>
    <s v="L"/>
    <m/>
    <n v="0"/>
    <s v="5000214221"/>
    <m/>
    <n v="0"/>
    <n v="2024"/>
    <s v="/018006876"/>
    <d v="2024-10-22T00:00:00"/>
    <m/>
    <s v="AA53"/>
    <s v="KGP Karratha Gas Plant-NWS GAS"/>
    <s v="AA53"/>
    <s v="KGP Karratha Gas Plant-NWS GAS"/>
    <s v="5001"/>
    <s v="70011014"/>
    <s v="Restriction Orifice Plate 41RO21"/>
    <d v="2024-08-12T00:00:00"/>
    <s v="W"/>
    <m/>
    <s v="0010"/>
    <s v="IC Mech Fitter"/>
    <s v="INT"/>
    <s v="IC Mech Fitter"/>
    <m/>
    <m/>
    <s v="90022126_0020"/>
    <m/>
    <m/>
    <s v="LN2"/>
    <m/>
    <m/>
    <s v="05"/>
    <s v="Release Completed"/>
    <s v="X"/>
    <s v="Z1"/>
    <s v="WEG Priority"/>
    <s v="0070"/>
    <s v="Main Work Started (Order)"/>
    <m/>
    <n v="0"/>
    <s v="106"/>
    <s v="AUS Operations"/>
    <s v="104"/>
    <s v="Proj &amp; Brownfields"/>
    <s v="AU00"/>
    <n v="0"/>
    <s v="AA02"/>
    <d v="2024-09-18T00:00:00"/>
    <n v="30"/>
    <m/>
    <d v="2024-10-20T00:00:00"/>
    <n v="0"/>
    <m/>
    <n v="0"/>
    <m/>
    <s v="24SDLN2C"/>
    <s v="MJ"/>
    <m/>
    <s v="AU1009"/>
    <n v="1000214854"/>
    <s v="S001"/>
    <m/>
    <m/>
    <s v="5300006667"/>
    <n v="910"/>
    <m/>
    <s v="5300014053"/>
    <n v="20"/>
    <n v="1"/>
    <s v="EA"/>
    <s v="1001"/>
    <s v="AA02"/>
    <d v="2024-10-22T00:00:00"/>
    <m/>
    <m/>
    <m/>
    <s v="AU00"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  <r>
    <x v="0"/>
    <x v="0"/>
    <s v="Released"/>
    <d v="2024-02-29T00:00:00"/>
    <d v="2025-02-25T00:00:00"/>
    <d v="2025-02-25T00:00:00"/>
    <d v="2024-10-20T00:00:00"/>
    <d v="2025-05-08T00:00:00"/>
    <s v="MECH"/>
    <x v="0"/>
    <x v="0"/>
    <x v="36"/>
    <s v="600002862"/>
    <x v="0"/>
    <s v="AA53.LN2.B0252"/>
    <s v="GAS LIQUEFACTION TRAIN 2"/>
    <s v="AA01"/>
    <n v="30"/>
    <s v="Issue detected, please check message in derivation or orchestration log"/>
    <x v="116"/>
    <x v="103"/>
    <n v="1"/>
    <s v="EA"/>
    <n v="0"/>
    <n v="0"/>
    <n v="0"/>
    <n v="0"/>
    <m/>
    <x v="92"/>
    <s v="Linked STO 5300014053 change failed for Order 600002862 Item 132"/>
    <s v="PR approved; PO not issued"/>
    <s v="SP97"/>
    <s v="Direct Multi-base"/>
    <n v="20"/>
    <s v="AA01"/>
    <s v="5300014053"/>
    <n v="140"/>
    <m/>
    <n v="20"/>
    <s v="1000020613"/>
    <n v="132"/>
    <m/>
    <m/>
    <m/>
    <n v="0"/>
    <n v="0"/>
    <s v="EA"/>
    <m/>
    <m/>
    <m/>
    <m/>
    <m/>
    <s v="07"/>
    <s v="Execution"/>
    <x v="0"/>
    <x v="131"/>
    <n v="0"/>
    <m/>
    <m/>
    <m/>
    <m/>
    <m/>
    <m/>
    <m/>
    <m/>
    <s v="WorkPackLink"/>
    <m/>
    <s v="P07 - LNG2 COP"/>
    <n v="0"/>
    <m/>
    <n v="0"/>
    <n v="0"/>
    <m/>
    <n v="0"/>
    <n v="1"/>
    <m/>
    <m/>
    <s v="Y"/>
    <s v="1001"/>
    <d v="2024-08-13T00:00:00"/>
    <s v="PRPO-1000020613_00132"/>
    <n v="0"/>
    <n v="25"/>
    <n v="0"/>
    <n v="25"/>
    <d v="2025-02-17T00:00:00"/>
    <d v="2025-03-08T00:00:00"/>
    <x v="0"/>
    <d v="2024-11-22T00:00:00"/>
    <m/>
    <m/>
    <d v="2025-03-22T00:00:00"/>
    <d v="2025-02-23T00:00:00"/>
    <d v="2025-03-14T00:00:00"/>
    <m/>
    <m/>
    <d v="2024-12-31T00:00:00"/>
    <n v="0"/>
    <m/>
    <d v="2025-02-25T00:00:00"/>
    <m/>
    <d v="2025-03-14T00:00:00"/>
    <m/>
    <m/>
    <n v="0"/>
    <n v="6"/>
    <n v="6"/>
    <m/>
    <n v="0"/>
    <n v="0"/>
    <m/>
    <s v="1"/>
    <n v="0"/>
    <n v="0"/>
    <s v="X"/>
    <s v="L"/>
    <m/>
    <n v="0"/>
    <m/>
    <m/>
    <n v="0"/>
    <n v="0"/>
    <m/>
    <d v="2025-02-25T00:00:00"/>
    <m/>
    <s v="AA53"/>
    <s v="KGP Karratha Gas Plant-NWS GAS"/>
    <s v="AA53"/>
    <s v="KGP Karratha Gas Plant-NWS GAS"/>
    <s v="5001"/>
    <s v="70013860"/>
    <s v="SPADE BLIND 200MM CL150 FF A516 GR70"/>
    <d v="2024-10-04T00:00:00"/>
    <s v="E"/>
    <m/>
    <s v="0081"/>
    <s v="2C1101 Spade"/>
    <s v="INT"/>
    <s v="2C1101 Spade"/>
    <m/>
    <m/>
    <m/>
    <m/>
    <m/>
    <s v="LN2"/>
    <m/>
    <m/>
    <s v="05"/>
    <s v="Release Completed"/>
    <s v="X"/>
    <s v="Z1"/>
    <s v="WEG Priority"/>
    <s v="0070"/>
    <s v="Main Work Started (Order)"/>
    <m/>
    <n v="0"/>
    <m/>
    <m/>
    <s v="104"/>
    <s v="Proj &amp; Brownfields"/>
    <s v="AU00"/>
    <n v="0"/>
    <s v="AA02"/>
    <d v="2025-01-20T00:00:00"/>
    <n v="30"/>
    <m/>
    <d v="2025-02-23T00:00:00"/>
    <n v="0"/>
    <m/>
    <n v="0"/>
    <m/>
    <s v="24SDLN2C"/>
    <s v="MJ"/>
    <m/>
    <s v="AU1009"/>
    <n v="1000214854"/>
    <s v="S001"/>
    <m/>
    <m/>
    <s v="5300006667"/>
    <n v="1220"/>
    <m/>
    <s v="5300014053"/>
    <n v="140"/>
    <n v="1"/>
    <s v="EA"/>
    <s v="1001"/>
    <s v="AA02"/>
    <d v="2025-02-25T00:00:00"/>
    <m/>
    <m/>
    <m/>
    <m/>
    <s v="1070"/>
    <m/>
    <d v="2024-10-20T00:00:00"/>
    <s v="1001"/>
    <s v="Woodside Energy Ltd"/>
    <s v="W001"/>
    <s v="WOP2ZH"/>
    <d v="2024-01-23T00:00:00"/>
    <n v="0"/>
    <n v="0"/>
    <n v="0"/>
    <m/>
    <s v="1010"/>
    <s v="1"/>
    <s v="SD"/>
    <s v="Shutdown"/>
    <s v="5"/>
    <s v="Low"/>
    <s v="RC00064002"/>
    <d v="2025-05-08T00:00:00"/>
    <d v="2024-10-20T00:00:00"/>
    <d v="2024-10-20T00:00:00"/>
    <s v="Released/Settlement rule created/Object created/Pre-costed/Ready For Scheduling/Goods movement posted/Material shortage/Partially confirmed/Date set by external system"/>
    <s v="AM06"/>
    <s v="Capital"/>
    <s v="R0-010051-02-01-E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43177-4C74-4EEA-AA15-7593F5D96AE3}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P137" firstHeaderRow="0" firstDataRow="1" firstDataCol="12"/>
  <pivotFields count="219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2">
        <item x="46"/>
        <item x="3"/>
        <item x="4"/>
        <item x="7"/>
        <item x="8"/>
        <item x="9"/>
        <item x="10"/>
        <item x="16"/>
        <item x="20"/>
        <item x="21"/>
        <item x="1"/>
        <item x="14"/>
        <item x="22"/>
        <item x="23"/>
        <item x="24"/>
        <item x="25"/>
        <item x="26"/>
        <item x="28"/>
        <item x="29"/>
        <item x="15"/>
        <item x="2"/>
        <item x="30"/>
        <item x="0"/>
        <item x="31"/>
        <item x="32"/>
        <item x="33"/>
        <item x="34"/>
        <item x="35"/>
        <item x="36"/>
        <item x="37"/>
        <item x="5"/>
        <item x="13"/>
        <item x="6"/>
        <item x="39"/>
        <item x="40"/>
        <item x="41"/>
        <item x="44"/>
        <item x="45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72"/>
        <item x="73"/>
        <item x="74"/>
        <item x="75"/>
        <item x="76"/>
        <item x="79"/>
        <item x="80"/>
        <item x="81"/>
        <item x="82"/>
        <item x="83"/>
        <item x="84"/>
        <item x="86"/>
        <item x="48"/>
        <item x="71"/>
        <item x="47"/>
        <item x="42"/>
        <item x="43"/>
        <item x="27"/>
        <item x="85"/>
        <item x="17"/>
        <item x="49"/>
        <item x="12"/>
        <item x="18"/>
        <item x="69"/>
        <item x="70"/>
        <item x="11"/>
        <item x="87"/>
        <item x="77"/>
        <item x="88"/>
        <item x="89"/>
        <item x="90"/>
        <item x="91"/>
        <item x="38"/>
        <item x="64"/>
        <item x="19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4"/>
        <item x="115"/>
        <item x="116"/>
        <item x="99"/>
        <item x="111"/>
        <item x="112"/>
        <item x="1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6">
        <item x="51"/>
        <item x="88"/>
        <item x="101"/>
        <item x="27"/>
        <item x="106"/>
        <item x="77"/>
        <item x="5"/>
        <item x="6"/>
        <item x="95"/>
        <item x="53"/>
        <item x="3"/>
        <item x="85"/>
        <item x="7"/>
        <item x="8"/>
        <item x="10"/>
        <item x="54"/>
        <item x="89"/>
        <item x="1"/>
        <item x="2"/>
        <item x="9"/>
        <item x="4"/>
        <item x="11"/>
        <item x="110"/>
        <item x="107"/>
        <item x="108"/>
        <item x="109"/>
        <item x="55"/>
        <item x="86"/>
        <item x="30"/>
        <item x="31"/>
        <item x="29"/>
        <item x="100"/>
        <item x="87"/>
        <item x="34"/>
        <item x="38"/>
        <item x="46"/>
        <item x="50"/>
        <item x="35"/>
        <item x="39"/>
        <item x="47"/>
        <item x="40"/>
        <item x="41"/>
        <item x="36"/>
        <item x="42"/>
        <item x="43"/>
        <item x="37"/>
        <item x="48"/>
        <item x="32"/>
        <item x="44"/>
        <item x="49"/>
        <item x="33"/>
        <item x="52"/>
        <item x="114"/>
        <item x="115"/>
        <item x="84"/>
        <item x="102"/>
        <item x="103"/>
        <item x="91"/>
        <item x="76"/>
        <item x="16"/>
        <item x="19"/>
        <item x="17"/>
        <item x="92"/>
        <item x="18"/>
        <item x="12"/>
        <item x="105"/>
        <item x="13"/>
        <item x="14"/>
        <item x="56"/>
        <item x="90"/>
        <item x="72"/>
        <item x="75"/>
        <item x="15"/>
        <item x="74"/>
        <item x="94"/>
        <item x="83"/>
        <item x="104"/>
        <item x="96"/>
        <item x="93"/>
        <item x="82"/>
        <item x="97"/>
        <item x="80"/>
        <item x="78"/>
        <item x="79"/>
        <item x="81"/>
        <item x="20"/>
        <item x="21"/>
        <item x="57"/>
        <item x="22"/>
        <item x="23"/>
        <item x="58"/>
        <item x="24"/>
        <item x="59"/>
        <item x="60"/>
        <item x="61"/>
        <item x="73"/>
        <item x="62"/>
        <item x="67"/>
        <item x="71"/>
        <item x="63"/>
        <item x="64"/>
        <item x="26"/>
        <item x="25"/>
        <item x="65"/>
        <item x="66"/>
        <item x="69"/>
        <item x="68"/>
        <item x="28"/>
        <item x="98"/>
        <item x="70"/>
        <item x="0"/>
        <item x="45"/>
        <item x="99"/>
        <item x="111"/>
        <item x="112"/>
        <item x="113"/>
      </items>
    </pivotField>
    <pivotField dataField="1" compact="0" numFmtId="164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dataField="1" compact="0" numFmtId="165" outline="0" showAll="0" defaultSubtotal="0"/>
    <pivotField compact="0" outline="0" showAll="0" defaultSubtotal="0"/>
    <pivotField axis="axisRow" compact="0" outline="0" showAll="0" defaultSubtotal="0">
      <items count="93">
        <item x="64"/>
        <item x="84"/>
        <item x="8"/>
        <item x="16"/>
        <item x="76"/>
        <item x="10"/>
        <item x="81"/>
        <item x="85"/>
        <item x="29"/>
        <item x="71"/>
        <item x="22"/>
        <item x="33"/>
        <item x="9"/>
        <item x="69"/>
        <item x="11"/>
        <item x="80"/>
        <item x="63"/>
        <item x="17"/>
        <item x="82"/>
        <item x="27"/>
        <item x="61"/>
        <item x="25"/>
        <item x="60"/>
        <item x="18"/>
        <item x="12"/>
        <item x="26"/>
        <item x="24"/>
        <item x="6"/>
        <item x="7"/>
        <item x="4"/>
        <item x="72"/>
        <item x="14"/>
        <item x="31"/>
        <item x="34"/>
        <item x="52"/>
        <item x="0"/>
        <item x="51"/>
        <item x="73"/>
        <item x="3"/>
        <item x="2"/>
        <item x="65"/>
        <item x="48"/>
        <item x="50"/>
        <item x="1"/>
        <item x="49"/>
        <item x="19"/>
        <item x="42"/>
        <item x="13"/>
        <item x="75"/>
        <item x="36"/>
        <item x="32"/>
        <item x="46"/>
        <item x="21"/>
        <item x="83"/>
        <item x="89"/>
        <item x="77"/>
        <item x="78"/>
        <item x="70"/>
        <item x="43"/>
        <item x="41"/>
        <item x="37"/>
        <item x="44"/>
        <item x="28"/>
        <item x="23"/>
        <item x="56"/>
        <item x="68"/>
        <item x="55"/>
        <item x="58"/>
        <item x="38"/>
        <item x="35"/>
        <item x="39"/>
        <item x="40"/>
        <item x="62"/>
        <item x="54"/>
        <item x="57"/>
        <item x="45"/>
        <item x="15"/>
        <item x="79"/>
        <item x="53"/>
        <item x="20"/>
        <item x="86"/>
        <item x="74"/>
        <item x="92"/>
        <item x="67"/>
        <item x="90"/>
        <item x="91"/>
        <item x="5"/>
        <item x="59"/>
        <item x="66"/>
        <item x="30"/>
        <item x="47"/>
        <item x="87"/>
        <item x="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sd="0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2">
        <item x="3"/>
        <item x="4"/>
        <item x="7"/>
        <item x="8"/>
        <item x="9"/>
        <item x="10"/>
        <item x="17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0"/>
        <item x="52"/>
        <item x="55"/>
        <item x="56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90"/>
        <item x="91"/>
        <item x="92"/>
        <item x="93"/>
        <item x="94"/>
        <item x="100"/>
        <item x="104"/>
        <item x="106"/>
        <item x="107"/>
        <item x="108"/>
        <item x="110"/>
        <item x="113"/>
        <item x="63"/>
        <item x="89"/>
        <item x="59"/>
        <item x="53"/>
        <item x="54"/>
        <item x="31"/>
        <item x="111"/>
        <item x="18"/>
        <item x="65"/>
        <item x="12"/>
        <item x="19"/>
        <item x="85"/>
        <item x="86"/>
        <item x="11"/>
        <item x="115"/>
        <item x="96"/>
        <item x="117"/>
        <item x="118"/>
        <item x="21"/>
        <item x="20"/>
        <item x="98"/>
        <item x="128"/>
        <item x="129"/>
        <item x="130"/>
        <item x="88"/>
        <item x="109"/>
        <item x="105"/>
        <item x="103"/>
        <item x="95"/>
        <item x="15"/>
        <item x="102"/>
        <item x="116"/>
        <item x="97"/>
        <item x="64"/>
        <item x="1"/>
        <item x="14"/>
        <item x="61"/>
        <item x="121"/>
        <item x="119"/>
        <item x="125"/>
        <item x="126"/>
        <item x="123"/>
        <item x="62"/>
        <item x="16"/>
        <item x="2"/>
        <item x="58"/>
        <item x="0"/>
        <item x="87"/>
        <item x="120"/>
        <item x="124"/>
        <item x="127"/>
        <item x="122"/>
        <item x="57"/>
        <item x="101"/>
        <item x="46"/>
        <item x="131"/>
        <item x="80"/>
        <item x="51"/>
        <item x="114"/>
        <item x="5"/>
        <item x="13"/>
        <item x="6"/>
        <item x="60"/>
        <item x="99"/>
        <item x="1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dataField="1" compact="0" numFmtId="164" outline="0" showAll="0" defaultSubtotal="0"/>
    <pivotField dataField="1"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/>
    <pivotField compact="0" numFmtId="166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2">
    <field x="0"/>
    <field x="1"/>
    <field x="9"/>
    <field x="13"/>
    <field x="10"/>
    <field x="11"/>
    <field x="19"/>
    <field x="20"/>
    <field x="28"/>
    <field x="87"/>
    <field x="55"/>
    <field x="54"/>
  </rowFields>
  <rowItems count="136">
    <i>
      <x/>
      <x/>
      <x/>
      <x/>
      <x/>
      <x v="1"/>
      <x v="100"/>
      <x v="2"/>
      <x v="86"/>
      <x/>
      <x v="125"/>
      <x/>
    </i>
    <i r="4">
      <x v="1"/>
      <x/>
      <x v="110"/>
      <x v="52"/>
      <x v="54"/>
      <x/>
      <x v="88"/>
      <x/>
    </i>
    <i r="5">
      <x v="1"/>
      <x v="3"/>
      <x v="10"/>
      <x v="38"/>
      <x/>
      <x/>
      <x/>
    </i>
    <i r="5">
      <x v="2"/>
      <x v="4"/>
      <x v="20"/>
      <x v="29"/>
      <x/>
      <x v="1"/>
      <x/>
    </i>
    <i r="5">
      <x v="3"/>
      <x v="6"/>
      <x v="7"/>
      <x v="27"/>
      <x/>
      <x v="2"/>
      <x/>
    </i>
    <i r="5">
      <x v="4"/>
      <x v="7"/>
      <x v="12"/>
      <x v="28"/>
      <x/>
      <x v="3"/>
      <x/>
    </i>
    <i r="5">
      <x v="5"/>
      <x v="8"/>
      <x v="13"/>
      <x v="2"/>
      <x/>
      <x v="4"/>
      <x/>
    </i>
    <i r="5">
      <x v="6"/>
      <x v="9"/>
      <x v="19"/>
      <x v="12"/>
      <x/>
      <x v="5"/>
      <x/>
    </i>
    <i r="5">
      <x v="7"/>
      <x v="14"/>
      <x v="67"/>
      <x v="76"/>
      <x/>
      <x v="6"/>
      <x/>
    </i>
    <i r="5">
      <x v="8"/>
      <x v="19"/>
      <x v="60"/>
      <x v="45"/>
      <x/>
      <x v="7"/>
      <x/>
    </i>
    <i r="5">
      <x v="9"/>
      <x v="20"/>
      <x v="85"/>
      <x v="79"/>
      <x/>
      <x v="8"/>
      <x/>
    </i>
    <i r="5">
      <x v="10"/>
      <x v="21"/>
      <x v="86"/>
      <x v="52"/>
      <x/>
      <x v="9"/>
      <x/>
    </i>
    <i r="5">
      <x v="11"/>
      <x v="22"/>
      <x v="88"/>
      <x v="10"/>
      <x/>
      <x v="10"/>
      <x/>
    </i>
    <i r="5">
      <x v="12"/>
      <x v="23"/>
      <x v="89"/>
      <x v="63"/>
      <x/>
      <x v="11"/>
      <x/>
    </i>
    <i r="5">
      <x v="13"/>
      <x v="24"/>
      <x v="91"/>
      <x v="26"/>
      <x/>
      <x v="12"/>
      <x/>
    </i>
    <i r="5">
      <x v="14"/>
      <x v="25"/>
      <x v="102"/>
      <x v="21"/>
      <x/>
      <x v="13"/>
      <x/>
    </i>
    <i r="5">
      <x v="15"/>
      <x v="26"/>
      <x v="101"/>
      <x v="25"/>
      <x/>
      <x v="14"/>
      <x/>
    </i>
    <i r="5">
      <x v="16"/>
      <x v="27"/>
      <x v="3"/>
      <x v="79"/>
      <x/>
      <x v="15"/>
      <x/>
    </i>
    <i r="5">
      <x v="17"/>
      <x v="29"/>
      <x v="30"/>
      <x v="62"/>
      <x/>
      <x v="16"/>
      <x/>
    </i>
    <i r="5">
      <x v="18"/>
      <x v="30"/>
      <x v="28"/>
      <x v="8"/>
      <x/>
      <x v="17"/>
      <x/>
    </i>
    <i r="5">
      <x v="19"/>
      <x v="31"/>
      <x v="29"/>
      <x v="89"/>
      <x/>
      <x v="18"/>
      <x/>
    </i>
    <i r="5">
      <x v="20"/>
      <x v="32"/>
      <x v="47"/>
      <x v="32"/>
      <x/>
      <x v="19"/>
      <x/>
    </i>
    <i r="5">
      <x v="21"/>
      <x v="33"/>
      <x v="50"/>
      <x v="79"/>
      <x/>
      <x v="20"/>
      <x/>
    </i>
    <i r="5">
      <x v="22"/>
      <x v="34"/>
      <x v="33"/>
      <x v="50"/>
      <x/>
      <x v="21"/>
      <x/>
    </i>
    <i r="5">
      <x v="23"/>
      <x v="35"/>
      <x v="37"/>
      <x v="11"/>
      <x/>
      <x v="22"/>
      <x/>
    </i>
    <i r="5">
      <x v="24"/>
      <x v="36"/>
      <x v="42"/>
      <x v="33"/>
      <x/>
      <x v="23"/>
      <x/>
    </i>
    <i r="5">
      <x v="25"/>
      <x v="37"/>
      <x v="45"/>
      <x v="69"/>
      <x/>
      <x v="24"/>
      <x/>
    </i>
    <i r="5">
      <x v="26"/>
      <x v="38"/>
      <x v="34"/>
      <x v="49"/>
      <x/>
      <x v="25"/>
      <x/>
    </i>
    <i r="5">
      <x v="27"/>
      <x v="39"/>
      <x v="38"/>
      <x v="60"/>
      <x/>
      <x v="26"/>
      <x/>
    </i>
    <i r="5">
      <x v="28"/>
      <x v="40"/>
      <x v="40"/>
      <x v="68"/>
      <x/>
      <x v="27"/>
      <x/>
    </i>
    <i r="5">
      <x v="29"/>
      <x v="41"/>
      <x v="41"/>
      <x v="79"/>
      <x/>
      <x v="28"/>
      <x/>
    </i>
    <i r="5">
      <x v="30"/>
      <x v="42"/>
      <x v="43"/>
      <x v="70"/>
      <x/>
      <x v="29"/>
      <x/>
    </i>
    <i r="5">
      <x v="31"/>
      <x v="43"/>
      <x v="44"/>
      <x v="71"/>
      <x/>
      <x v="30"/>
      <x/>
    </i>
    <i r="5">
      <x v="32"/>
      <x v="44"/>
      <x v="48"/>
      <x v="59"/>
      <x/>
      <x v="31"/>
      <x/>
    </i>
    <i r="5">
      <x v="33"/>
      <x v="45"/>
      <x v="111"/>
      <x v="46"/>
      <x/>
      <x v="32"/>
      <x/>
    </i>
    <i r="5">
      <x v="34"/>
      <x v="46"/>
      <x v="35"/>
      <x v="58"/>
      <x/>
      <x v="33"/>
      <x/>
    </i>
    <i r="5">
      <x v="35"/>
      <x v="47"/>
      <x v="39"/>
      <x v="61"/>
      <x/>
      <x v="34"/>
      <x/>
    </i>
    <i r="5">
      <x v="36"/>
      <x v="49"/>
      <x v="49"/>
      <x v="51"/>
      <x/>
      <x v="35"/>
      <x/>
    </i>
    <i r="5">
      <x v="37"/>
      <x v="50"/>
      <x v="36"/>
      <x v="90"/>
      <x/>
      <x v="36"/>
      <x/>
    </i>
    <i r="5">
      <x v="38"/>
      <x v="57"/>
      <x v="87"/>
      <x v="73"/>
      <x/>
      <x v="37"/>
      <x/>
    </i>
    <i r="5">
      <x v="39"/>
      <x v="58"/>
      <x v="90"/>
      <x v="66"/>
      <x/>
      <x v="38"/>
      <x/>
    </i>
    <i r="5">
      <x v="40"/>
      <x v="59"/>
      <x v="92"/>
      <x v="64"/>
      <x/>
      <x v="39"/>
      <x/>
    </i>
    <i r="5">
      <x v="41"/>
      <x v="60"/>
      <x v="93"/>
      <x v="74"/>
      <x/>
      <x v="40"/>
      <x/>
    </i>
    <i r="5">
      <x v="42"/>
      <x v="61"/>
      <x v="94"/>
      <x v="67"/>
      <x/>
      <x v="41"/>
      <x/>
    </i>
    <i r="5">
      <x v="43"/>
      <x v="62"/>
      <x v="96"/>
      <x v="87"/>
      <x/>
      <x v="42"/>
      <x/>
    </i>
    <i r="5">
      <x v="44"/>
      <x v="63"/>
      <x v="99"/>
      <x v="22"/>
      <x/>
      <x v="43"/>
      <x/>
    </i>
    <i r="5">
      <x v="45"/>
      <x v="64"/>
      <x v="100"/>
      <x v="27"/>
      <x/>
      <x v="44"/>
      <x/>
    </i>
    <i r="5">
      <x v="46"/>
      <x v="65"/>
      <x v="103"/>
      <x v="20"/>
      <x/>
      <x v="45"/>
      <x/>
    </i>
    <i r="5">
      <x v="47"/>
      <x v="66"/>
      <x v="104"/>
      <x v="72"/>
      <x/>
      <x v="46"/>
      <x/>
    </i>
    <i r="5">
      <x v="48"/>
      <x v="67"/>
      <x v="97"/>
      <x v="16"/>
      <x/>
      <x v="47"/>
      <x/>
    </i>
    <i r="5">
      <x v="49"/>
      <x v="68"/>
      <x v="106"/>
      <x/>
      <x/>
      <x v="48"/>
      <x/>
    </i>
    <i r="5">
      <x v="50"/>
      <x v="69"/>
      <x v="105"/>
      <x v="40"/>
      <x/>
      <x v="49"/>
      <x/>
    </i>
    <i r="5">
      <x v="51"/>
      <x v="70"/>
      <x v="109"/>
      <x v="88"/>
      <x/>
      <x v="50"/>
      <x/>
    </i>
    <i r="5">
      <x v="52"/>
      <x v="71"/>
      <x v="98"/>
      <x v="65"/>
      <x/>
      <x v="51"/>
      <x/>
    </i>
    <i r="5">
      <x v="53"/>
      <x v="72"/>
      <x v="70"/>
      <x v="13"/>
      <x/>
      <x v="52"/>
      <x/>
    </i>
    <i r="5">
      <x v="54"/>
      <x v="73"/>
      <x v="95"/>
      <x v="57"/>
      <x/>
      <x v="53"/>
      <x/>
    </i>
    <i r="5">
      <x v="55"/>
      <x v="74"/>
      <x v="73"/>
      <x v="45"/>
      <x/>
      <x v="54"/>
      <x/>
    </i>
    <i r="5">
      <x v="56"/>
      <x v="78"/>
      <x v="82"/>
      <x v="81"/>
      <x/>
      <x v="55"/>
      <x/>
    </i>
    <i r="5">
      <x v="57"/>
      <x v="79"/>
      <x v="83"/>
      <x v="81"/>
      <x/>
      <x v="56"/>
      <x/>
    </i>
    <i r="5">
      <x v="58"/>
      <x v="80"/>
      <x v="81"/>
      <x v="81"/>
      <x/>
      <x v="57"/>
      <x/>
    </i>
    <i r="5">
      <x v="59"/>
      <x v="81"/>
      <x v="84"/>
      <x v="81"/>
      <x/>
      <x v="58"/>
      <x/>
    </i>
    <i r="5">
      <x v="60"/>
      <x v="82"/>
      <x v="79"/>
      <x v="81"/>
      <x/>
      <x v="59"/>
      <x/>
    </i>
    <i r="5">
      <x v="61"/>
      <x v="87"/>
      <x v="32"/>
      <x v="56"/>
      <x/>
      <x v="60"/>
      <x/>
    </i>
    <i r="5">
      <x v="62"/>
      <x v="91"/>
      <x v="57"/>
      <x v="45"/>
      <x/>
      <x v="61"/>
      <x/>
    </i>
    <i r="5">
      <x v="63"/>
      <x v="93"/>
      <x v="78"/>
      <x v="81"/>
      <x/>
      <x v="62"/>
      <x/>
    </i>
    <i r="5">
      <x v="64"/>
      <x v="94"/>
      <x v="74"/>
      <x v="81"/>
      <x/>
      <x v="63"/>
      <x/>
    </i>
    <i r="5">
      <x v="65"/>
      <x v="95"/>
      <x v="8"/>
      <x v="15"/>
      <x/>
      <x v="64"/>
      <x/>
    </i>
    <i r="5">
      <x v="66"/>
      <x v="97"/>
      <x v="80"/>
      <x v="81"/>
      <x/>
      <x v="65"/>
      <x/>
    </i>
    <i r="5">
      <x v="67"/>
      <x v="99"/>
      <x v="31"/>
      <x v="18"/>
      <x/>
      <x v="66"/>
      <x/>
    </i>
    <i r="5">
      <x v="68"/>
      <x v="55"/>
      <x v="26"/>
      <x v="27"/>
      <x/>
      <x v="67"/>
      <x/>
    </i>
    <i r="5">
      <x v="69"/>
      <x v="77"/>
      <x v="5"/>
      <x v="37"/>
      <x/>
      <x v="68"/>
      <x/>
    </i>
    <i r="5">
      <x v="70"/>
      <x v="52"/>
      <x v="51"/>
      <x v="42"/>
      <x/>
      <x v="69"/>
      <x/>
    </i>
    <i r="5">
      <x v="71"/>
      <x v="48"/>
      <x v="46"/>
      <x v="75"/>
      <x/>
      <x v="70"/>
      <x/>
    </i>
    <i r="5">
      <x v="72"/>
      <x v="49"/>
      <x v="49"/>
      <x v="79"/>
      <x/>
      <x v="71"/>
      <x/>
    </i>
    <i r="5">
      <x v="73"/>
      <x v="28"/>
      <x v="107"/>
      <x v="19"/>
      <x/>
      <x v="72"/>
      <x/>
    </i>
    <i r="5">
      <x v="74"/>
      <x v="98"/>
      <x v="108"/>
      <x v="6"/>
      <x/>
      <x v="73"/>
      <x/>
    </i>
    <i r="5">
      <x v="75"/>
      <x v="15"/>
      <x v="72"/>
      <x v="3"/>
      <x/>
      <x v="74"/>
      <x/>
    </i>
    <i r="5">
      <x v="76"/>
      <x v="56"/>
      <x v="68"/>
      <x v="78"/>
      <x/>
      <x v="75"/>
      <x/>
    </i>
    <i r="5">
      <x v="77"/>
      <x v="11"/>
      <x v="21"/>
      <x v="14"/>
      <x/>
      <x v="76"/>
      <x/>
    </i>
    <i r="5">
      <x v="78"/>
      <x v="16"/>
      <x v="59"/>
      <x v="17"/>
      <x/>
      <x v="77"/>
      <x/>
    </i>
    <i r="5">
      <x v="79"/>
      <x v="75"/>
      <x v="71"/>
      <x v="9"/>
      <x/>
      <x v="78"/>
      <x/>
    </i>
    <i r="5">
      <x v="80"/>
      <x v="76"/>
      <x v="58"/>
      <x v="45"/>
      <x/>
      <x v="79"/>
      <x/>
    </i>
    <i r="5">
      <x v="81"/>
      <x v="10"/>
      <x v="14"/>
      <x v="5"/>
      <x/>
      <x v="80"/>
      <x/>
    </i>
    <i r="5">
      <x v="82"/>
      <x v="101"/>
      <x v="55"/>
      <x v="81"/>
      <x/>
      <x v="81"/>
      <x/>
    </i>
    <i r="5">
      <x v="83"/>
      <x v="84"/>
      <x v="54"/>
      <x v="4"/>
      <x/>
      <x v="82"/>
      <x/>
    </i>
    <i r="5">
      <x v="84"/>
      <x v="103"/>
      <x v="76"/>
      <x v="1"/>
      <x/>
      <x v="83"/>
      <x/>
    </i>
    <i r="5">
      <x v="85"/>
      <x v="104"/>
      <x v="65"/>
      <x v="7"/>
      <x/>
      <x v="84"/>
      <x/>
    </i>
    <i r="5">
      <x v="86"/>
      <x v="110"/>
      <x v="52"/>
      <x v="84"/>
      <x/>
      <x v="89"/>
      <x/>
    </i>
    <i r="5">
      <x v="87"/>
      <x v="111"/>
      <x v="53"/>
      <x v="85"/>
      <x/>
      <x v="90"/>
      <x/>
    </i>
    <i r="5">
      <x v="88"/>
      <x v="42"/>
      <x v="43"/>
      <x v="86"/>
      <x/>
      <x v="121"/>
      <x/>
    </i>
    <i r="6">
      <x v="77"/>
      <x v="5"/>
      <x v="86"/>
      <x/>
      <x v="91"/>
      <x/>
    </i>
    <i r="5">
      <x v="89"/>
      <x v="70"/>
      <x v="109"/>
      <x v="83"/>
      <x/>
      <x v="123"/>
      <x/>
    </i>
    <i r="5">
      <x v="90"/>
      <x v="17"/>
      <x v="61"/>
      <x v="23"/>
      <x/>
      <x v="86"/>
      <x/>
    </i>
    <i r="6">
      <x v="18"/>
      <x v="63"/>
      <x v="23"/>
      <x/>
      <x v="85"/>
      <x/>
    </i>
    <i r="6">
      <x v="86"/>
      <x v="27"/>
      <x v="55"/>
      <x/>
      <x v="87"/>
      <x/>
    </i>
    <i r="5">
      <x v="91"/>
      <x v="87"/>
      <x v="32"/>
      <x v="86"/>
      <x/>
      <x v="130"/>
      <x/>
    </i>
    <i r="4">
      <x v="2"/>
      <x/>
      <x v="51"/>
      <x/>
      <x v="41"/>
      <x/>
      <x v="119"/>
      <x/>
    </i>
    <i r="6">
      <x v="88"/>
      <x v="1"/>
      <x v="77"/>
      <x/>
      <x v="120"/>
      <x/>
    </i>
    <i r="5">
      <x v="1"/>
      <x v="96"/>
      <x v="77"/>
      <x v="48"/>
      <x/>
      <x v="92"/>
      <x/>
    </i>
    <i r="5">
      <x v="2"/>
      <x v="92"/>
      <x v="62"/>
      <x v="47"/>
      <x/>
      <x v="93"/>
      <x/>
    </i>
    <i r="5">
      <x v="3"/>
      <x v="90"/>
      <x v="69"/>
      <x v="47"/>
      <x/>
      <x v="94"/>
      <x/>
    </i>
    <i r="5">
      <x v="4"/>
      <x v="83"/>
      <x v="75"/>
      <x v="48"/>
      <x/>
      <x v="95"/>
      <x/>
    </i>
    <i r="5">
      <x v="5"/>
      <x v="13"/>
      <x v="66"/>
      <x v="47"/>
      <x/>
      <x v="96"/>
      <x/>
    </i>
    <i r="5">
      <x v="6"/>
      <x v="89"/>
      <x v="16"/>
      <x v="36"/>
      <x/>
      <x v="97"/>
      <x/>
    </i>
    <i r="5">
      <x v="7"/>
      <x v="102"/>
      <x v="56"/>
      <x v="53"/>
      <x/>
      <x v="98"/>
      <x/>
    </i>
    <i r="5">
      <x v="8"/>
      <x v="85"/>
      <x v="11"/>
      <x v="36"/>
      <x/>
      <x v="99"/>
      <x/>
    </i>
    <i r="5">
      <x v="9"/>
      <x v="56"/>
      <x v="68"/>
      <x v="47"/>
      <x/>
      <x v="100"/>
      <x/>
    </i>
    <i r="5">
      <x v="10"/>
      <x v="1"/>
      <x v="17"/>
      <x v="43"/>
      <x/>
      <x v="101"/>
      <x/>
    </i>
    <i r="5">
      <x v="11"/>
      <x v="12"/>
      <x v="64"/>
      <x v="24"/>
      <x/>
      <x v="102"/>
      <x/>
    </i>
    <i r="5">
      <x v="12"/>
      <x v="54"/>
      <x v="15"/>
      <x v="36"/>
      <x/>
      <x v="103"/>
      <x/>
    </i>
    <i r="5">
      <x v="13"/>
      <x v="106"/>
      <x v="23"/>
      <x v="86"/>
      <x/>
      <x v="104"/>
      <x/>
    </i>
    <i r="5">
      <x v="14"/>
      <x v="105"/>
      <x v="4"/>
      <x v="86"/>
      <x/>
      <x v="105"/>
      <x/>
    </i>
    <i r="5">
      <x v="15"/>
      <x v="108"/>
      <x v="25"/>
      <x v="86"/>
      <x/>
      <x v="106"/>
      <x/>
    </i>
    <i r="5">
      <x v="16"/>
      <x v="109"/>
      <x v="22"/>
      <x v="86"/>
      <x/>
      <x v="107"/>
      <x/>
    </i>
    <i r="5">
      <x v="17"/>
      <x v="107"/>
      <x v="24"/>
      <x v="86"/>
      <x/>
      <x v="108"/>
      <x/>
    </i>
    <i r="5">
      <x v="18"/>
      <x v="55"/>
      <x v="26"/>
      <x v="34"/>
      <x/>
      <x v="109"/>
      <x/>
    </i>
    <i r="5">
      <x v="19"/>
      <x v="14"/>
      <x v="67"/>
      <x v="31"/>
      <x/>
      <x v="110"/>
      <x/>
    </i>
    <i r="5">
      <x v="20"/>
      <x v="2"/>
      <x v="18"/>
      <x v="39"/>
      <x/>
      <x v="111"/>
      <x/>
    </i>
    <i r="5">
      <x v="21"/>
      <x v="52"/>
      <x v="51"/>
      <x v="44"/>
      <x/>
      <x v="112"/>
      <x/>
    </i>
    <i r="5">
      <x v="22"/>
      <x/>
      <x v="110"/>
      <x v="35"/>
      <x/>
      <x v="113"/>
      <x/>
    </i>
    <i r="5">
      <x v="23"/>
      <x v="77"/>
      <x v="5"/>
      <x v="30"/>
      <x/>
      <x v="114"/>
      <x/>
    </i>
    <i r="5">
      <x v="24"/>
      <x v="106"/>
      <x v="23"/>
      <x v="80"/>
      <x/>
      <x v="115"/>
      <x/>
    </i>
    <i r="5">
      <x v="25"/>
      <x v="108"/>
      <x v="25"/>
      <x v="80"/>
      <x/>
      <x v="116"/>
      <x/>
    </i>
    <i r="5">
      <x v="26"/>
      <x v="109"/>
      <x v="22"/>
      <x v="80"/>
      <x/>
      <x v="117"/>
      <x/>
    </i>
    <i r="5">
      <x v="27"/>
      <x v="107"/>
      <x v="24"/>
      <x v="80"/>
      <x/>
      <x v="118"/>
      <x/>
    </i>
    <i r="5">
      <x v="28"/>
      <x v="112"/>
      <x v="56"/>
      <x v="82"/>
      <x/>
      <x v="122"/>
      <x/>
    </i>
    <i r="5">
      <x v="29"/>
      <x v="46"/>
      <x v="35"/>
      <x v="86"/>
      <x/>
      <x v="124"/>
      <x/>
    </i>
    <i r="5">
      <x v="30"/>
      <x v="5"/>
      <x v="6"/>
      <x v="86"/>
      <x/>
      <x v="126"/>
      <x/>
    </i>
    <i r="5">
      <x v="31"/>
      <x v="12"/>
      <x v="64"/>
      <x v="86"/>
      <x/>
      <x v="127"/>
      <x/>
    </i>
    <i r="5">
      <x v="32"/>
      <x v="5"/>
      <x v="6"/>
      <x v="86"/>
      <x/>
      <x v="128"/>
      <x/>
    </i>
    <i r="5">
      <x v="33"/>
      <x v="53"/>
      <x v="9"/>
      <x v="86"/>
      <x/>
      <x v="129"/>
      <x/>
    </i>
    <i r="5">
      <x v="34"/>
      <x v="113"/>
      <x v="112"/>
      <x v="86"/>
      <x/>
      <x v="131"/>
      <x/>
    </i>
    <i r="2">
      <x v="1"/>
      <x v="1"/>
      <x v="3"/>
      <x v="1"/>
      <x v="114"/>
      <x v="113"/>
      <x v="91"/>
      <x/>
      <x v="1"/>
      <x v="1"/>
    </i>
    <i r="5">
      <x v="2"/>
      <x v="116"/>
      <x v="115"/>
      <x v="79"/>
      <x/>
      <x v="3"/>
      <x v="1"/>
    </i>
    <i r="5">
      <x v="3"/>
      <x v="115"/>
      <x v="114"/>
      <x v="92"/>
      <x/>
      <x v="4"/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equirement quantity" fld="21" subtotal="average" baseField="0" baseItem="0"/>
    <dataField name="Sum of HU Quantity" fld="26" baseField="0" baseItem="0"/>
    <dataField name="Average of Remaining quanity" fld="74" subtotal="average" baseField="54" baseItem="0"/>
    <dataField name="Average of Withdrawn quantity" fld="73" subtotal="average" baseField="54" baseItem="0"/>
  </dataFields>
  <formats count="131">
    <format dxfId="218">
      <pivotArea field="55" type="button" dataOnly="0" labelOnly="1" outline="0" axis="axisRow" fieldPosition="10"/>
    </format>
    <format dxfId="217">
      <pivotArea dataOnly="0" labelOnly="1" grandRow="1" outline="0" fieldPosition="0"/>
    </format>
    <format dxfId="21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0"/>
          </reference>
          <reference field="11" count="1" selected="0">
            <x v="1"/>
          </reference>
          <reference field="13" count="0" selected="0"/>
          <reference field="19" count="1" selected="0">
            <x v="100"/>
          </reference>
          <reference field="20" count="1" selected="0">
            <x v="2"/>
          </reference>
          <reference field="28" count="1" selected="0">
            <x v="86"/>
          </reference>
          <reference field="54" count="0"/>
        </references>
      </pivotArea>
    </format>
    <format dxfId="21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0"/>
          </reference>
          <reference field="13" count="0" selected="0"/>
          <reference field="19" count="1" selected="0">
            <x v="110"/>
          </reference>
          <reference field="20" count="1" selected="0">
            <x v="52"/>
          </reference>
          <reference field="28" count="1" selected="0">
            <x v="54"/>
          </reference>
          <reference field="54" count="0"/>
        </references>
      </pivotArea>
    </format>
    <format dxfId="21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"/>
          </reference>
          <reference field="13" count="0" selected="0"/>
          <reference field="19" count="1" selected="0">
            <x v="3"/>
          </reference>
          <reference field="20" count="1" selected="0">
            <x v="10"/>
          </reference>
          <reference field="28" count="1" selected="0">
            <x v="38"/>
          </reference>
          <reference field="54" count="0"/>
        </references>
      </pivotArea>
    </format>
    <format dxfId="21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"/>
          </reference>
          <reference field="13" count="0" selected="0"/>
          <reference field="19" count="1" selected="0">
            <x v="4"/>
          </reference>
          <reference field="20" count="1" selected="0">
            <x v="20"/>
          </reference>
          <reference field="28" count="1" selected="0">
            <x v="29"/>
          </reference>
          <reference field="54" count="0"/>
        </references>
      </pivotArea>
    </format>
    <format dxfId="21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"/>
          </reference>
          <reference field="13" count="0" selected="0"/>
          <reference field="19" count="1" selected="0">
            <x v="6"/>
          </reference>
          <reference field="20" count="1" selected="0">
            <x v="7"/>
          </reference>
          <reference field="28" count="1" selected="0">
            <x v="27"/>
          </reference>
          <reference field="54" count="0"/>
        </references>
      </pivotArea>
    </format>
    <format dxfId="21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"/>
          </reference>
          <reference field="13" count="0" selected="0"/>
          <reference field="19" count="1" selected="0">
            <x v="7"/>
          </reference>
          <reference field="20" count="1" selected="0">
            <x v="12"/>
          </reference>
          <reference field="28" count="1" selected="0">
            <x v="28"/>
          </reference>
          <reference field="54" count="0"/>
        </references>
      </pivotArea>
    </format>
    <format dxfId="21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"/>
          </reference>
          <reference field="13" count="0" selected="0"/>
          <reference field="19" count="1" selected="0">
            <x v="8"/>
          </reference>
          <reference field="20" count="1" selected="0">
            <x v="13"/>
          </reference>
          <reference field="28" count="1" selected="0">
            <x v="2"/>
          </reference>
          <reference field="54" count="0"/>
        </references>
      </pivotArea>
    </format>
    <format dxfId="20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"/>
          </reference>
          <reference field="13" count="0" selected="0"/>
          <reference field="19" count="1" selected="0">
            <x v="9"/>
          </reference>
          <reference field="20" count="1" selected="0">
            <x v="19"/>
          </reference>
          <reference field="28" count="1" selected="0">
            <x v="12"/>
          </reference>
          <reference field="54" count="0"/>
        </references>
      </pivotArea>
    </format>
    <format dxfId="20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"/>
          </reference>
          <reference field="13" count="0" selected="0"/>
          <reference field="19" count="1" selected="0">
            <x v="14"/>
          </reference>
          <reference field="20" count="1" selected="0">
            <x v="67"/>
          </reference>
          <reference field="28" count="1" selected="0">
            <x v="76"/>
          </reference>
          <reference field="54" count="0"/>
        </references>
      </pivotArea>
    </format>
    <format dxfId="20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"/>
          </reference>
          <reference field="13" count="0" selected="0"/>
          <reference field="19" count="1" selected="0">
            <x v="19"/>
          </reference>
          <reference field="20" count="1" selected="0">
            <x v="60"/>
          </reference>
          <reference field="28" count="1" selected="0">
            <x v="45"/>
          </reference>
          <reference field="54" count="0"/>
        </references>
      </pivotArea>
    </format>
    <format dxfId="20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9"/>
          </reference>
          <reference field="13" count="0" selected="0"/>
          <reference field="19" count="1" selected="0">
            <x v="20"/>
          </reference>
          <reference field="20" count="1" selected="0">
            <x v="85"/>
          </reference>
          <reference field="28" count="1" selected="0">
            <x v="79"/>
          </reference>
          <reference field="54" count="0"/>
        </references>
      </pivotArea>
    </format>
    <format dxfId="20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0"/>
          </reference>
          <reference field="13" count="0" selected="0"/>
          <reference field="19" count="1" selected="0">
            <x v="21"/>
          </reference>
          <reference field="20" count="1" selected="0">
            <x v="86"/>
          </reference>
          <reference field="28" count="1" selected="0">
            <x v="52"/>
          </reference>
          <reference field="54" count="0"/>
        </references>
      </pivotArea>
    </format>
    <format dxfId="20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1"/>
          </reference>
          <reference field="13" count="0" selected="0"/>
          <reference field="19" count="1" selected="0">
            <x v="22"/>
          </reference>
          <reference field="20" count="1" selected="0">
            <x v="88"/>
          </reference>
          <reference field="28" count="1" selected="0">
            <x v="10"/>
          </reference>
          <reference field="54" count="0"/>
        </references>
      </pivotArea>
    </format>
    <format dxfId="20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2"/>
          </reference>
          <reference field="13" count="0" selected="0"/>
          <reference field="19" count="1" selected="0">
            <x v="23"/>
          </reference>
          <reference field="20" count="1" selected="0">
            <x v="89"/>
          </reference>
          <reference field="28" count="1" selected="0">
            <x v="63"/>
          </reference>
          <reference field="54" count="0"/>
        </references>
      </pivotArea>
    </format>
    <format dxfId="20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3"/>
          </reference>
          <reference field="13" count="0" selected="0"/>
          <reference field="19" count="1" selected="0">
            <x v="24"/>
          </reference>
          <reference field="20" count="1" selected="0">
            <x v="91"/>
          </reference>
          <reference field="28" count="1" selected="0">
            <x v="26"/>
          </reference>
          <reference field="54" count="0"/>
        </references>
      </pivotArea>
    </format>
    <format dxfId="20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4"/>
          </reference>
          <reference field="13" count="0" selected="0"/>
          <reference field="19" count="1" selected="0">
            <x v="25"/>
          </reference>
          <reference field="20" count="1" selected="0">
            <x v="102"/>
          </reference>
          <reference field="28" count="1" selected="0">
            <x v="21"/>
          </reference>
          <reference field="54" count="0"/>
        </references>
      </pivotArea>
    </format>
    <format dxfId="20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5"/>
          </reference>
          <reference field="13" count="0" selected="0"/>
          <reference field="19" count="1" selected="0">
            <x v="26"/>
          </reference>
          <reference field="20" count="1" selected="0">
            <x v="101"/>
          </reference>
          <reference field="28" count="1" selected="0">
            <x v="25"/>
          </reference>
          <reference field="54" count="0"/>
        </references>
      </pivotArea>
    </format>
    <format dxfId="19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6"/>
          </reference>
          <reference field="13" count="0" selected="0"/>
          <reference field="19" count="1" selected="0">
            <x v="27"/>
          </reference>
          <reference field="20" count="1" selected="0">
            <x v="3"/>
          </reference>
          <reference field="28" count="1" selected="0">
            <x v="79"/>
          </reference>
          <reference field="54" count="0"/>
        </references>
      </pivotArea>
    </format>
    <format dxfId="19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7"/>
          </reference>
          <reference field="13" count="0" selected="0"/>
          <reference field="19" count="1" selected="0">
            <x v="29"/>
          </reference>
          <reference field="20" count="1" selected="0">
            <x v="30"/>
          </reference>
          <reference field="28" count="1" selected="0">
            <x v="62"/>
          </reference>
          <reference field="54" count="0"/>
        </references>
      </pivotArea>
    </format>
    <format dxfId="19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8"/>
          </reference>
          <reference field="13" count="0" selected="0"/>
          <reference field="19" count="1" selected="0">
            <x v="30"/>
          </reference>
          <reference field="20" count="1" selected="0">
            <x v="28"/>
          </reference>
          <reference field="28" count="1" selected="0">
            <x v="8"/>
          </reference>
          <reference field="54" count="0"/>
        </references>
      </pivotArea>
    </format>
    <format dxfId="19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19"/>
          </reference>
          <reference field="13" count="0" selected="0"/>
          <reference field="19" count="1" selected="0">
            <x v="31"/>
          </reference>
          <reference field="20" count="1" selected="0">
            <x v="29"/>
          </reference>
          <reference field="28" count="1" selected="0">
            <x v="89"/>
          </reference>
          <reference field="54" count="0"/>
        </references>
      </pivotArea>
    </format>
    <format dxfId="19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0"/>
          </reference>
          <reference field="13" count="0" selected="0"/>
          <reference field="19" count="1" selected="0">
            <x v="32"/>
          </reference>
          <reference field="20" count="1" selected="0">
            <x v="47"/>
          </reference>
          <reference field="28" count="1" selected="0">
            <x v="32"/>
          </reference>
          <reference field="54" count="0"/>
        </references>
      </pivotArea>
    </format>
    <format dxfId="19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1"/>
          </reference>
          <reference field="13" count="0" selected="0"/>
          <reference field="19" count="1" selected="0">
            <x v="33"/>
          </reference>
          <reference field="20" count="1" selected="0">
            <x v="50"/>
          </reference>
          <reference field="28" count="1" selected="0">
            <x v="79"/>
          </reference>
          <reference field="54" count="0"/>
        </references>
      </pivotArea>
    </format>
    <format dxfId="19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2"/>
          </reference>
          <reference field="13" count="0" selected="0"/>
          <reference field="19" count="1" selected="0">
            <x v="34"/>
          </reference>
          <reference field="20" count="1" selected="0">
            <x v="33"/>
          </reference>
          <reference field="28" count="1" selected="0">
            <x v="50"/>
          </reference>
          <reference field="54" count="0"/>
        </references>
      </pivotArea>
    </format>
    <format dxfId="19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3"/>
          </reference>
          <reference field="13" count="0" selected="0"/>
          <reference field="19" count="1" selected="0">
            <x v="35"/>
          </reference>
          <reference field="20" count="1" selected="0">
            <x v="37"/>
          </reference>
          <reference field="28" count="1" selected="0">
            <x v="11"/>
          </reference>
          <reference field="54" count="0"/>
        </references>
      </pivotArea>
    </format>
    <format dxfId="19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4"/>
          </reference>
          <reference field="13" count="0" selected="0"/>
          <reference field="19" count="1" selected="0">
            <x v="36"/>
          </reference>
          <reference field="20" count="1" selected="0">
            <x v="42"/>
          </reference>
          <reference field="28" count="1" selected="0">
            <x v="33"/>
          </reference>
          <reference field="54" count="0"/>
        </references>
      </pivotArea>
    </format>
    <format dxfId="19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5"/>
          </reference>
          <reference field="13" count="0" selected="0"/>
          <reference field="19" count="1" selected="0">
            <x v="37"/>
          </reference>
          <reference field="20" count="1" selected="0">
            <x v="45"/>
          </reference>
          <reference field="28" count="1" selected="0">
            <x v="69"/>
          </reference>
          <reference field="54" count="0"/>
        </references>
      </pivotArea>
    </format>
    <format dxfId="18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6"/>
          </reference>
          <reference field="13" count="0" selected="0"/>
          <reference field="19" count="1" selected="0">
            <x v="38"/>
          </reference>
          <reference field="20" count="1" selected="0">
            <x v="34"/>
          </reference>
          <reference field="28" count="1" selected="0">
            <x v="49"/>
          </reference>
          <reference field="54" count="0"/>
        </references>
      </pivotArea>
    </format>
    <format dxfId="18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7"/>
          </reference>
          <reference field="13" count="0" selected="0"/>
          <reference field="19" count="1" selected="0">
            <x v="39"/>
          </reference>
          <reference field="20" count="1" selected="0">
            <x v="38"/>
          </reference>
          <reference field="28" count="1" selected="0">
            <x v="60"/>
          </reference>
          <reference field="54" count="0"/>
        </references>
      </pivotArea>
    </format>
    <format dxfId="18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8"/>
          </reference>
          <reference field="13" count="0" selected="0"/>
          <reference field="19" count="1" selected="0">
            <x v="40"/>
          </reference>
          <reference field="20" count="1" selected="0">
            <x v="40"/>
          </reference>
          <reference field="28" count="1" selected="0">
            <x v="68"/>
          </reference>
          <reference field="54" count="0"/>
        </references>
      </pivotArea>
    </format>
    <format dxfId="18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29"/>
          </reference>
          <reference field="13" count="0" selected="0"/>
          <reference field="19" count="1" selected="0">
            <x v="41"/>
          </reference>
          <reference field="20" count="1" selected="0">
            <x v="41"/>
          </reference>
          <reference field="28" count="1" selected="0">
            <x v="79"/>
          </reference>
          <reference field="54" count="0"/>
        </references>
      </pivotArea>
    </format>
    <format dxfId="18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0"/>
          </reference>
          <reference field="13" count="0" selected="0"/>
          <reference field="19" count="1" selected="0">
            <x v="42"/>
          </reference>
          <reference field="20" count="1" selected="0">
            <x v="43"/>
          </reference>
          <reference field="28" count="1" selected="0">
            <x v="70"/>
          </reference>
          <reference field="54" count="0"/>
        </references>
      </pivotArea>
    </format>
    <format dxfId="18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1"/>
          </reference>
          <reference field="13" count="0" selected="0"/>
          <reference field="19" count="1" selected="0">
            <x v="43"/>
          </reference>
          <reference field="20" count="1" selected="0">
            <x v="44"/>
          </reference>
          <reference field="28" count="1" selected="0">
            <x v="71"/>
          </reference>
          <reference field="54" count="0"/>
        </references>
      </pivotArea>
    </format>
    <format dxfId="18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2"/>
          </reference>
          <reference field="13" count="0" selected="0"/>
          <reference field="19" count="1" selected="0">
            <x v="44"/>
          </reference>
          <reference field="20" count="1" selected="0">
            <x v="48"/>
          </reference>
          <reference field="28" count="1" selected="0">
            <x v="59"/>
          </reference>
          <reference field="54" count="0"/>
        </references>
      </pivotArea>
    </format>
    <format dxfId="18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4"/>
          </reference>
          <reference field="13" count="0" selected="0"/>
          <reference field="19" count="1" selected="0">
            <x v="46"/>
          </reference>
          <reference field="20" count="1" selected="0">
            <x v="35"/>
          </reference>
          <reference field="28" count="1" selected="0">
            <x v="58"/>
          </reference>
          <reference field="54" count="0"/>
        </references>
      </pivotArea>
    </format>
    <format dxfId="18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5"/>
          </reference>
          <reference field="13" count="0" selected="0"/>
          <reference field="19" count="1" selected="0">
            <x v="47"/>
          </reference>
          <reference field="20" count="1" selected="0">
            <x v="39"/>
          </reference>
          <reference field="28" count="1" selected="0">
            <x v="61"/>
          </reference>
          <reference field="54" count="0"/>
        </references>
      </pivotArea>
    </format>
    <format dxfId="18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6"/>
          </reference>
          <reference field="13" count="0" selected="0"/>
          <reference field="19" count="1" selected="0">
            <x v="49"/>
          </reference>
          <reference field="20" count="1" selected="0">
            <x v="49"/>
          </reference>
          <reference field="28" count="1" selected="0">
            <x v="51"/>
          </reference>
          <reference field="54" count="0"/>
        </references>
      </pivotArea>
    </format>
    <format dxfId="17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7"/>
          </reference>
          <reference field="13" count="0" selected="0"/>
          <reference field="19" count="1" selected="0">
            <x v="50"/>
          </reference>
          <reference field="20" count="1" selected="0">
            <x v="36"/>
          </reference>
          <reference field="28" count="1" selected="0">
            <x v="90"/>
          </reference>
          <reference field="54" count="0"/>
        </references>
      </pivotArea>
    </format>
    <format dxfId="17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8"/>
          </reference>
          <reference field="13" count="0" selected="0"/>
          <reference field="19" count="1" selected="0">
            <x v="57"/>
          </reference>
          <reference field="20" count="1" selected="0">
            <x v="87"/>
          </reference>
          <reference field="28" count="1" selected="0">
            <x v="73"/>
          </reference>
          <reference field="54" count="0"/>
        </references>
      </pivotArea>
    </format>
    <format dxfId="17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39"/>
          </reference>
          <reference field="13" count="0" selected="0"/>
          <reference field="19" count="1" selected="0">
            <x v="58"/>
          </reference>
          <reference field="20" count="1" selected="0">
            <x v="90"/>
          </reference>
          <reference field="28" count="1" selected="0">
            <x v="66"/>
          </reference>
          <reference field="54" count="0"/>
        </references>
      </pivotArea>
    </format>
    <format dxfId="17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0"/>
          </reference>
          <reference field="13" count="0" selected="0"/>
          <reference field="19" count="1" selected="0">
            <x v="59"/>
          </reference>
          <reference field="20" count="1" selected="0">
            <x v="92"/>
          </reference>
          <reference field="28" count="1" selected="0">
            <x v="64"/>
          </reference>
          <reference field="54" count="0"/>
        </references>
      </pivotArea>
    </format>
    <format dxfId="17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1"/>
          </reference>
          <reference field="13" count="0" selected="0"/>
          <reference field="19" count="1" selected="0">
            <x v="60"/>
          </reference>
          <reference field="20" count="1" selected="0">
            <x v="93"/>
          </reference>
          <reference field="28" count="1" selected="0">
            <x v="74"/>
          </reference>
          <reference field="54" count="0"/>
        </references>
      </pivotArea>
    </format>
    <format dxfId="17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2"/>
          </reference>
          <reference field="13" count="0" selected="0"/>
          <reference field="19" count="1" selected="0">
            <x v="61"/>
          </reference>
          <reference field="20" count="1" selected="0">
            <x v="94"/>
          </reference>
          <reference field="28" count="1" selected="0">
            <x v="67"/>
          </reference>
          <reference field="54" count="0"/>
        </references>
      </pivotArea>
    </format>
    <format dxfId="17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3"/>
          </reference>
          <reference field="13" count="0" selected="0"/>
          <reference field="19" count="1" selected="0">
            <x v="62"/>
          </reference>
          <reference field="20" count="1" selected="0">
            <x v="96"/>
          </reference>
          <reference field="28" count="1" selected="0">
            <x v="87"/>
          </reference>
          <reference field="54" count="0"/>
        </references>
      </pivotArea>
    </format>
    <format dxfId="17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4"/>
          </reference>
          <reference field="13" count="0" selected="0"/>
          <reference field="19" count="1" selected="0">
            <x v="63"/>
          </reference>
          <reference field="20" count="1" selected="0">
            <x v="99"/>
          </reference>
          <reference field="28" count="1" selected="0">
            <x v="22"/>
          </reference>
          <reference field="54" count="0"/>
        </references>
      </pivotArea>
    </format>
    <format dxfId="17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5"/>
          </reference>
          <reference field="13" count="0" selected="0"/>
          <reference field="19" count="1" selected="0">
            <x v="64"/>
          </reference>
          <reference field="20" count="1" selected="0">
            <x v="100"/>
          </reference>
          <reference field="28" count="1" selected="0">
            <x v="27"/>
          </reference>
          <reference field="54" count="0"/>
        </references>
      </pivotArea>
    </format>
    <format dxfId="17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6"/>
          </reference>
          <reference field="13" count="0" selected="0"/>
          <reference field="19" count="1" selected="0">
            <x v="65"/>
          </reference>
          <reference field="20" count="1" selected="0">
            <x v="103"/>
          </reference>
          <reference field="28" count="1" selected="0">
            <x v="20"/>
          </reference>
          <reference field="54" count="0"/>
        </references>
      </pivotArea>
    </format>
    <format dxfId="16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7"/>
          </reference>
          <reference field="13" count="0" selected="0"/>
          <reference field="19" count="1" selected="0">
            <x v="66"/>
          </reference>
          <reference field="20" count="1" selected="0">
            <x v="104"/>
          </reference>
          <reference field="28" count="1" selected="0">
            <x v="72"/>
          </reference>
          <reference field="54" count="0"/>
        </references>
      </pivotArea>
    </format>
    <format dxfId="16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8"/>
          </reference>
          <reference field="13" count="0" selected="0"/>
          <reference field="19" count="1" selected="0">
            <x v="67"/>
          </reference>
          <reference field="20" count="1" selected="0">
            <x v="97"/>
          </reference>
          <reference field="28" count="1" selected="0">
            <x v="16"/>
          </reference>
          <reference field="54" count="0"/>
        </references>
      </pivotArea>
    </format>
    <format dxfId="16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49"/>
          </reference>
          <reference field="13" count="0" selected="0"/>
          <reference field="19" count="1" selected="0">
            <x v="68"/>
          </reference>
          <reference field="20" count="1" selected="0">
            <x v="106"/>
          </reference>
          <reference field="28" count="1" selected="0">
            <x v="0"/>
          </reference>
          <reference field="54" count="0"/>
        </references>
      </pivotArea>
    </format>
    <format dxfId="16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0"/>
          </reference>
          <reference field="13" count="0" selected="0"/>
          <reference field="19" count="1" selected="0">
            <x v="69"/>
          </reference>
          <reference field="20" count="1" selected="0">
            <x v="105"/>
          </reference>
          <reference field="28" count="1" selected="0">
            <x v="40"/>
          </reference>
          <reference field="54" count="0"/>
        </references>
      </pivotArea>
    </format>
    <format dxfId="16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1"/>
          </reference>
          <reference field="13" count="0" selected="0"/>
          <reference field="19" count="1" selected="0">
            <x v="70"/>
          </reference>
          <reference field="20" count="1" selected="0">
            <x v="109"/>
          </reference>
          <reference field="28" count="1" selected="0">
            <x v="88"/>
          </reference>
          <reference field="54" count="0"/>
        </references>
      </pivotArea>
    </format>
    <format dxfId="16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2"/>
          </reference>
          <reference field="13" count="0" selected="0"/>
          <reference field="19" count="1" selected="0">
            <x v="71"/>
          </reference>
          <reference field="20" count="1" selected="0">
            <x v="98"/>
          </reference>
          <reference field="28" count="1" selected="0">
            <x v="65"/>
          </reference>
          <reference field="54" count="0"/>
        </references>
      </pivotArea>
    </format>
    <format dxfId="16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3"/>
          </reference>
          <reference field="13" count="0" selected="0"/>
          <reference field="19" count="1" selected="0">
            <x v="72"/>
          </reference>
          <reference field="20" count="1" selected="0">
            <x v="70"/>
          </reference>
          <reference field="28" count="1" selected="0">
            <x v="13"/>
          </reference>
          <reference field="54" count="0"/>
        </references>
      </pivotArea>
    </format>
    <format dxfId="16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4"/>
          </reference>
          <reference field="13" count="0" selected="0"/>
          <reference field="19" count="1" selected="0">
            <x v="73"/>
          </reference>
          <reference field="20" count="1" selected="0">
            <x v="95"/>
          </reference>
          <reference field="28" count="1" selected="0">
            <x v="57"/>
          </reference>
          <reference field="54" count="0"/>
        </references>
      </pivotArea>
    </format>
    <format dxfId="16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5"/>
          </reference>
          <reference field="13" count="0" selected="0"/>
          <reference field="19" count="1" selected="0">
            <x v="74"/>
          </reference>
          <reference field="20" count="1" selected="0">
            <x v="73"/>
          </reference>
          <reference field="28" count="1" selected="0">
            <x v="45"/>
          </reference>
          <reference field="54" count="0"/>
        </references>
      </pivotArea>
    </format>
    <format dxfId="16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6"/>
          </reference>
          <reference field="13" count="0" selected="0"/>
          <reference field="19" count="1" selected="0">
            <x v="78"/>
          </reference>
          <reference field="20" count="1" selected="0">
            <x v="82"/>
          </reference>
          <reference field="28" count="1" selected="0">
            <x v="81"/>
          </reference>
          <reference field="54" count="0"/>
        </references>
      </pivotArea>
    </format>
    <format dxfId="15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7"/>
          </reference>
          <reference field="13" count="0" selected="0"/>
          <reference field="19" count="1" selected="0">
            <x v="79"/>
          </reference>
          <reference field="20" count="1" selected="0">
            <x v="83"/>
          </reference>
          <reference field="28" count="1" selected="0">
            <x v="81"/>
          </reference>
          <reference field="54" count="0"/>
        </references>
      </pivotArea>
    </format>
    <format dxfId="15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8"/>
          </reference>
          <reference field="13" count="0" selected="0"/>
          <reference field="19" count="1" selected="0">
            <x v="80"/>
          </reference>
          <reference field="20" count="1" selected="0">
            <x v="81"/>
          </reference>
          <reference field="28" count="1" selected="0">
            <x v="81"/>
          </reference>
          <reference field="54" count="0"/>
        </references>
      </pivotArea>
    </format>
    <format dxfId="15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59"/>
          </reference>
          <reference field="13" count="0" selected="0"/>
          <reference field="19" count="1" selected="0">
            <x v="81"/>
          </reference>
          <reference field="20" count="1" selected="0">
            <x v="84"/>
          </reference>
          <reference field="28" count="1" selected="0">
            <x v="81"/>
          </reference>
          <reference field="54" count="0"/>
        </references>
      </pivotArea>
    </format>
    <format dxfId="15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0"/>
          </reference>
          <reference field="13" count="0" selected="0"/>
          <reference field="19" count="1" selected="0">
            <x v="82"/>
          </reference>
          <reference field="20" count="1" selected="0">
            <x v="79"/>
          </reference>
          <reference field="28" count="1" selected="0">
            <x v="81"/>
          </reference>
          <reference field="54" count="0"/>
        </references>
      </pivotArea>
    </format>
    <format dxfId="15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1"/>
          </reference>
          <reference field="13" count="0" selected="0"/>
          <reference field="19" count="1" selected="0">
            <x v="87"/>
          </reference>
          <reference field="20" count="1" selected="0">
            <x v="32"/>
          </reference>
          <reference field="28" count="1" selected="0">
            <x v="56"/>
          </reference>
          <reference field="54" count="0"/>
        </references>
      </pivotArea>
    </format>
    <format dxfId="15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2"/>
          </reference>
          <reference field="13" count="0" selected="0"/>
          <reference field="19" count="1" selected="0">
            <x v="91"/>
          </reference>
          <reference field="20" count="1" selected="0">
            <x v="57"/>
          </reference>
          <reference field="28" count="1" selected="0">
            <x v="45"/>
          </reference>
          <reference field="54" count="0"/>
        </references>
      </pivotArea>
    </format>
    <format dxfId="15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3"/>
          </reference>
          <reference field="13" count="0" selected="0"/>
          <reference field="19" count="1" selected="0">
            <x v="93"/>
          </reference>
          <reference field="20" count="1" selected="0">
            <x v="78"/>
          </reference>
          <reference field="28" count="1" selected="0">
            <x v="81"/>
          </reference>
          <reference field="54" count="0"/>
        </references>
      </pivotArea>
    </format>
    <format dxfId="15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4"/>
          </reference>
          <reference field="13" count="0" selected="0"/>
          <reference field="19" count="1" selected="0">
            <x v="94"/>
          </reference>
          <reference field="20" count="1" selected="0">
            <x v="74"/>
          </reference>
          <reference field="28" count="1" selected="0">
            <x v="81"/>
          </reference>
          <reference field="54" count="0"/>
        </references>
      </pivotArea>
    </format>
    <format dxfId="15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5"/>
          </reference>
          <reference field="13" count="0" selected="0"/>
          <reference field="19" count="1" selected="0">
            <x v="95"/>
          </reference>
          <reference field="20" count="1" selected="0">
            <x v="8"/>
          </reference>
          <reference field="28" count="1" selected="0">
            <x v="15"/>
          </reference>
          <reference field="54" count="0"/>
        </references>
      </pivotArea>
    </format>
    <format dxfId="15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6"/>
          </reference>
          <reference field="13" count="0" selected="0"/>
          <reference field="19" count="1" selected="0">
            <x v="97"/>
          </reference>
          <reference field="20" count="1" selected="0">
            <x v="80"/>
          </reference>
          <reference field="28" count="1" selected="0">
            <x v="81"/>
          </reference>
          <reference field="54" count="0"/>
        </references>
      </pivotArea>
    </format>
    <format dxfId="14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7"/>
          </reference>
          <reference field="13" count="0" selected="0"/>
          <reference field="19" count="1" selected="0">
            <x v="99"/>
          </reference>
          <reference field="20" count="1" selected="0">
            <x v="31"/>
          </reference>
          <reference field="28" count="1" selected="0">
            <x v="18"/>
          </reference>
          <reference field="54" count="0"/>
        </references>
      </pivotArea>
    </format>
    <format dxfId="14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8"/>
          </reference>
          <reference field="13" count="0" selected="0"/>
          <reference field="19" count="1" selected="0">
            <x v="55"/>
          </reference>
          <reference field="20" count="1" selected="0">
            <x v="26"/>
          </reference>
          <reference field="28" count="1" selected="0">
            <x v="27"/>
          </reference>
          <reference field="54" count="0"/>
        </references>
      </pivotArea>
    </format>
    <format dxfId="14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69"/>
          </reference>
          <reference field="13" count="0" selected="0"/>
          <reference field="19" count="1" selected="0">
            <x v="77"/>
          </reference>
          <reference field="20" count="1" selected="0">
            <x v="5"/>
          </reference>
          <reference field="28" count="1" selected="0">
            <x v="37"/>
          </reference>
          <reference field="54" count="0"/>
        </references>
      </pivotArea>
    </format>
    <format dxfId="14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0"/>
          </reference>
          <reference field="13" count="0" selected="0"/>
          <reference field="19" count="1" selected="0">
            <x v="52"/>
          </reference>
          <reference field="20" count="1" selected="0">
            <x v="51"/>
          </reference>
          <reference field="28" count="1" selected="0">
            <x v="42"/>
          </reference>
          <reference field="54" count="0"/>
        </references>
      </pivotArea>
    </format>
    <format dxfId="14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1"/>
          </reference>
          <reference field="13" count="0" selected="0"/>
          <reference field="19" count="1" selected="0">
            <x v="48"/>
          </reference>
          <reference field="20" count="1" selected="0">
            <x v="46"/>
          </reference>
          <reference field="28" count="1" selected="0">
            <x v="75"/>
          </reference>
          <reference field="54" count="0"/>
        </references>
      </pivotArea>
    </format>
    <format dxfId="14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2"/>
          </reference>
          <reference field="13" count="0" selected="0"/>
          <reference field="19" count="1" selected="0">
            <x v="49"/>
          </reference>
          <reference field="20" count="1" selected="0">
            <x v="49"/>
          </reference>
          <reference field="28" count="1" selected="0">
            <x v="79"/>
          </reference>
          <reference field="54" count="0"/>
        </references>
      </pivotArea>
    </format>
    <format dxfId="14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3"/>
          </reference>
          <reference field="13" count="0" selected="0"/>
          <reference field="19" count="1" selected="0">
            <x v="28"/>
          </reference>
          <reference field="20" count="1" selected="0">
            <x v="107"/>
          </reference>
          <reference field="28" count="1" selected="0">
            <x v="19"/>
          </reference>
          <reference field="54" count="0"/>
        </references>
      </pivotArea>
    </format>
    <format dxfId="14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4"/>
          </reference>
          <reference field="13" count="0" selected="0"/>
          <reference field="19" count="1" selected="0">
            <x v="98"/>
          </reference>
          <reference field="20" count="1" selected="0">
            <x v="108"/>
          </reference>
          <reference field="28" count="1" selected="0">
            <x v="6"/>
          </reference>
          <reference field="54" count="0"/>
        </references>
      </pivotArea>
    </format>
    <format dxfId="14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5"/>
          </reference>
          <reference field="13" count="0" selected="0"/>
          <reference field="19" count="1" selected="0">
            <x v="15"/>
          </reference>
          <reference field="20" count="1" selected="0">
            <x v="72"/>
          </reference>
          <reference field="28" count="1" selected="0">
            <x v="3"/>
          </reference>
          <reference field="54" count="0"/>
        </references>
      </pivotArea>
    </format>
    <format dxfId="14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6"/>
          </reference>
          <reference field="13" count="0" selected="0"/>
          <reference field="19" count="1" selected="0">
            <x v="56"/>
          </reference>
          <reference field="20" count="1" selected="0">
            <x v="68"/>
          </reference>
          <reference field="28" count="1" selected="0">
            <x v="78"/>
          </reference>
          <reference field="54" count="0"/>
        </references>
      </pivotArea>
    </format>
    <format dxfId="13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7"/>
          </reference>
          <reference field="13" count="0" selected="0"/>
          <reference field="19" count="1" selected="0">
            <x v="11"/>
          </reference>
          <reference field="20" count="1" selected="0">
            <x v="21"/>
          </reference>
          <reference field="28" count="1" selected="0">
            <x v="14"/>
          </reference>
          <reference field="54" count="0"/>
        </references>
      </pivotArea>
    </format>
    <format dxfId="13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8"/>
          </reference>
          <reference field="13" count="0" selected="0"/>
          <reference field="19" count="1" selected="0">
            <x v="16"/>
          </reference>
          <reference field="20" count="1" selected="0">
            <x v="59"/>
          </reference>
          <reference field="28" count="1" selected="0">
            <x v="17"/>
          </reference>
          <reference field="54" count="0"/>
        </references>
      </pivotArea>
    </format>
    <format dxfId="13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79"/>
          </reference>
          <reference field="13" count="0" selected="0"/>
          <reference field="19" count="1" selected="0">
            <x v="75"/>
          </reference>
          <reference field="20" count="1" selected="0">
            <x v="71"/>
          </reference>
          <reference field="28" count="1" selected="0">
            <x v="9"/>
          </reference>
          <reference field="54" count="0"/>
        </references>
      </pivotArea>
    </format>
    <format dxfId="13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0"/>
          </reference>
          <reference field="13" count="0" selected="0"/>
          <reference field="19" count="1" selected="0">
            <x v="76"/>
          </reference>
          <reference field="20" count="1" selected="0">
            <x v="58"/>
          </reference>
          <reference field="28" count="1" selected="0">
            <x v="45"/>
          </reference>
          <reference field="54" count="0"/>
        </references>
      </pivotArea>
    </format>
    <format dxfId="13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1"/>
          </reference>
          <reference field="13" count="0" selected="0"/>
          <reference field="19" count="1" selected="0">
            <x v="10"/>
          </reference>
          <reference field="20" count="1" selected="0">
            <x v="14"/>
          </reference>
          <reference field="28" count="1" selected="0">
            <x v="5"/>
          </reference>
          <reference field="54" count="0"/>
        </references>
      </pivotArea>
    </format>
    <format dxfId="13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2"/>
          </reference>
          <reference field="13" count="0" selected="0"/>
          <reference field="19" count="1" selected="0">
            <x v="101"/>
          </reference>
          <reference field="20" count="1" selected="0">
            <x v="55"/>
          </reference>
          <reference field="28" count="1" selected="0">
            <x v="81"/>
          </reference>
          <reference field="54" count="0"/>
        </references>
      </pivotArea>
    </format>
    <format dxfId="13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3"/>
          </reference>
          <reference field="13" count="0" selected="0"/>
          <reference field="19" count="1" selected="0">
            <x v="84"/>
          </reference>
          <reference field="20" count="1" selected="0">
            <x v="54"/>
          </reference>
          <reference field="28" count="1" selected="0">
            <x v="4"/>
          </reference>
          <reference field="54" count="0"/>
        </references>
      </pivotArea>
    </format>
    <format dxfId="13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4"/>
          </reference>
          <reference field="13" count="0" selected="0"/>
          <reference field="19" count="1" selected="0">
            <x v="103"/>
          </reference>
          <reference field="20" count="1" selected="0">
            <x v="76"/>
          </reference>
          <reference field="28" count="1" selected="0">
            <x v="1"/>
          </reference>
          <reference field="54" count="0"/>
        </references>
      </pivotArea>
    </format>
    <format dxfId="13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5"/>
          </reference>
          <reference field="13" count="0" selected="0"/>
          <reference field="19" count="1" selected="0">
            <x v="104"/>
          </reference>
          <reference field="20" count="1" selected="0">
            <x v="65"/>
          </reference>
          <reference field="28" count="1" selected="0">
            <x v="7"/>
          </reference>
          <reference field="54" count="0"/>
        </references>
      </pivotArea>
    </format>
    <format dxfId="13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6"/>
          </reference>
          <reference field="13" count="0" selected="0"/>
          <reference field="19" count="1" selected="0">
            <x v="110"/>
          </reference>
          <reference field="20" count="1" selected="0">
            <x v="52"/>
          </reference>
          <reference field="28" count="1" selected="0">
            <x v="84"/>
          </reference>
          <reference field="54" count="0"/>
        </references>
      </pivotArea>
    </format>
    <format dxfId="12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7"/>
          </reference>
          <reference field="13" count="0" selected="0"/>
          <reference field="19" count="1" selected="0">
            <x v="111"/>
          </reference>
          <reference field="20" count="1" selected="0">
            <x v="53"/>
          </reference>
          <reference field="28" count="1" selected="0">
            <x v="85"/>
          </reference>
          <reference field="54" count="0"/>
        </references>
      </pivotArea>
    </format>
    <format dxfId="12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8"/>
          </reference>
          <reference field="13" count="0" selected="0"/>
          <reference field="19" count="1" selected="0">
            <x v="42"/>
          </reference>
          <reference field="20" count="1" selected="0">
            <x v="43"/>
          </reference>
          <reference field="28" count="1" selected="0">
            <x v="86"/>
          </reference>
          <reference field="54" count="0"/>
        </references>
      </pivotArea>
    </format>
    <format dxfId="12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8"/>
          </reference>
          <reference field="13" count="0" selected="0"/>
          <reference field="19" count="1" selected="0">
            <x v="77"/>
          </reference>
          <reference field="20" count="1" selected="0">
            <x v="5"/>
          </reference>
          <reference field="28" count="1" selected="0">
            <x v="86"/>
          </reference>
          <reference field="54" count="0"/>
        </references>
      </pivotArea>
    </format>
    <format dxfId="12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89"/>
          </reference>
          <reference field="13" count="0" selected="0"/>
          <reference field="19" count="1" selected="0">
            <x v="70"/>
          </reference>
          <reference field="20" count="1" selected="0">
            <x v="109"/>
          </reference>
          <reference field="28" count="1" selected="0">
            <x v="83"/>
          </reference>
          <reference field="54" count="0"/>
        </references>
      </pivotArea>
    </format>
    <format dxfId="12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90"/>
          </reference>
          <reference field="13" count="0" selected="0"/>
          <reference field="19" count="1" selected="0">
            <x v="17"/>
          </reference>
          <reference field="20" count="1" selected="0">
            <x v="61"/>
          </reference>
          <reference field="28" count="1" selected="0">
            <x v="23"/>
          </reference>
          <reference field="54" count="0"/>
        </references>
      </pivotArea>
    </format>
    <format dxfId="12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90"/>
          </reference>
          <reference field="13" count="0" selected="0"/>
          <reference field="19" count="1" selected="0">
            <x v="18"/>
          </reference>
          <reference field="20" count="1" selected="0">
            <x v="63"/>
          </reference>
          <reference field="28" count="1" selected="0">
            <x v="23"/>
          </reference>
          <reference field="54" count="0"/>
        </references>
      </pivotArea>
    </format>
    <format dxfId="12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1"/>
          </reference>
          <reference field="11" count="1" selected="0">
            <x v="90"/>
          </reference>
          <reference field="13" count="0" selected="0"/>
          <reference field="19" count="1" selected="0">
            <x v="86"/>
          </reference>
          <reference field="20" count="1" selected="0">
            <x v="27"/>
          </reference>
          <reference field="28" count="1" selected="0">
            <x v="55"/>
          </reference>
          <reference field="54" count="0"/>
        </references>
      </pivotArea>
    </format>
    <format dxfId="12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0"/>
          </reference>
          <reference field="13" count="0" selected="0"/>
          <reference field="19" count="1" selected="0">
            <x v="51"/>
          </reference>
          <reference field="20" count="1" selected="0">
            <x v="0"/>
          </reference>
          <reference field="28" count="1" selected="0">
            <x v="41"/>
          </reference>
          <reference field="54" count="0"/>
        </references>
      </pivotArea>
    </format>
    <format dxfId="12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0"/>
          </reference>
          <reference field="13" count="0" selected="0"/>
          <reference field="19" count="1" selected="0">
            <x v="88"/>
          </reference>
          <reference field="20" count="1" selected="0">
            <x v="1"/>
          </reference>
          <reference field="28" count="1" selected="0">
            <x v="77"/>
          </reference>
          <reference field="54" count="0"/>
        </references>
      </pivotArea>
    </format>
    <format dxfId="12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"/>
          </reference>
          <reference field="13" count="0" selected="0"/>
          <reference field="19" count="1" selected="0">
            <x v="96"/>
          </reference>
          <reference field="20" count="1" selected="0">
            <x v="77"/>
          </reference>
          <reference field="28" count="1" selected="0">
            <x v="48"/>
          </reference>
          <reference field="54" count="0"/>
        </references>
      </pivotArea>
    </format>
    <format dxfId="11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"/>
          </reference>
          <reference field="13" count="0" selected="0"/>
          <reference field="19" count="1" selected="0">
            <x v="92"/>
          </reference>
          <reference field="20" count="1" selected="0">
            <x v="62"/>
          </reference>
          <reference field="28" count="1" selected="0">
            <x v="47"/>
          </reference>
          <reference field="54" count="0"/>
        </references>
      </pivotArea>
    </format>
    <format dxfId="11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3"/>
          </reference>
          <reference field="13" count="0" selected="0"/>
          <reference field="19" count="1" selected="0">
            <x v="90"/>
          </reference>
          <reference field="20" count="1" selected="0">
            <x v="69"/>
          </reference>
          <reference field="28" count="1" selected="0">
            <x v="47"/>
          </reference>
          <reference field="54" count="0"/>
        </references>
      </pivotArea>
    </format>
    <format dxfId="11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4"/>
          </reference>
          <reference field="13" count="0" selected="0"/>
          <reference field="19" count="1" selected="0">
            <x v="83"/>
          </reference>
          <reference field="20" count="1" selected="0">
            <x v="75"/>
          </reference>
          <reference field="28" count="1" selected="0">
            <x v="48"/>
          </reference>
          <reference field="54" count="0"/>
        </references>
      </pivotArea>
    </format>
    <format dxfId="11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5"/>
          </reference>
          <reference field="13" count="0" selected="0"/>
          <reference field="19" count="1" selected="0">
            <x v="13"/>
          </reference>
          <reference field="20" count="1" selected="0">
            <x v="66"/>
          </reference>
          <reference field="28" count="1" selected="0">
            <x v="47"/>
          </reference>
          <reference field="54" count="0"/>
        </references>
      </pivotArea>
    </format>
    <format dxfId="11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6"/>
          </reference>
          <reference field="13" count="0" selected="0"/>
          <reference field="19" count="1" selected="0">
            <x v="89"/>
          </reference>
          <reference field="20" count="1" selected="0">
            <x v="16"/>
          </reference>
          <reference field="28" count="1" selected="0">
            <x v="36"/>
          </reference>
          <reference field="54" count="0"/>
        </references>
      </pivotArea>
    </format>
    <format dxfId="11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7"/>
          </reference>
          <reference field="13" count="0" selected="0"/>
          <reference field="19" count="1" selected="0">
            <x v="102"/>
          </reference>
          <reference field="20" count="1" selected="0">
            <x v="56"/>
          </reference>
          <reference field="28" count="1" selected="0">
            <x v="53"/>
          </reference>
          <reference field="54" count="0"/>
        </references>
      </pivotArea>
    </format>
    <format dxfId="11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8"/>
          </reference>
          <reference field="13" count="0" selected="0"/>
          <reference field="19" count="1" selected="0">
            <x v="85"/>
          </reference>
          <reference field="20" count="1" selected="0">
            <x v="11"/>
          </reference>
          <reference field="28" count="1" selected="0">
            <x v="36"/>
          </reference>
          <reference field="54" count="0"/>
        </references>
      </pivotArea>
    </format>
    <format dxfId="11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9"/>
          </reference>
          <reference field="13" count="0" selected="0"/>
          <reference field="19" count="1" selected="0">
            <x v="56"/>
          </reference>
          <reference field="20" count="1" selected="0">
            <x v="68"/>
          </reference>
          <reference field="28" count="1" selected="0">
            <x v="47"/>
          </reference>
          <reference field="54" count="0"/>
        </references>
      </pivotArea>
    </format>
    <format dxfId="11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0"/>
          </reference>
          <reference field="13" count="0" selected="0"/>
          <reference field="19" count="1" selected="0">
            <x v="1"/>
          </reference>
          <reference field="20" count="1" selected="0">
            <x v="17"/>
          </reference>
          <reference field="28" count="1" selected="0">
            <x v="43"/>
          </reference>
          <reference field="54" count="0"/>
        </references>
      </pivotArea>
    </format>
    <format dxfId="11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1"/>
          </reference>
          <reference field="13" count="0" selected="0"/>
          <reference field="19" count="1" selected="0">
            <x v="12"/>
          </reference>
          <reference field="20" count="1" selected="0">
            <x v="64"/>
          </reference>
          <reference field="28" count="1" selected="0">
            <x v="24"/>
          </reference>
          <reference field="54" count="0"/>
        </references>
      </pivotArea>
    </format>
    <format dxfId="10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2"/>
          </reference>
          <reference field="13" count="0" selected="0"/>
          <reference field="19" count="1" selected="0">
            <x v="54"/>
          </reference>
          <reference field="20" count="1" selected="0">
            <x v="15"/>
          </reference>
          <reference field="28" count="1" selected="0">
            <x v="36"/>
          </reference>
          <reference field="54" count="0"/>
        </references>
      </pivotArea>
    </format>
    <format dxfId="10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3"/>
          </reference>
          <reference field="13" count="0" selected="0"/>
          <reference field="19" count="1" selected="0">
            <x v="106"/>
          </reference>
          <reference field="20" count="1" selected="0">
            <x v="23"/>
          </reference>
          <reference field="28" count="1" selected="0">
            <x v="86"/>
          </reference>
          <reference field="54" count="0"/>
        </references>
      </pivotArea>
    </format>
    <format dxfId="10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4"/>
          </reference>
          <reference field="13" count="0" selected="0"/>
          <reference field="19" count="1" selected="0">
            <x v="105"/>
          </reference>
          <reference field="20" count="1" selected="0">
            <x v="4"/>
          </reference>
          <reference field="28" count="1" selected="0">
            <x v="86"/>
          </reference>
          <reference field="54" count="0"/>
        </references>
      </pivotArea>
    </format>
    <format dxfId="10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5"/>
          </reference>
          <reference field="13" count="0" selected="0"/>
          <reference field="19" count="1" selected="0">
            <x v="108"/>
          </reference>
          <reference field="20" count="1" selected="0">
            <x v="25"/>
          </reference>
          <reference field="28" count="1" selected="0">
            <x v="86"/>
          </reference>
          <reference field="54" count="0"/>
        </references>
      </pivotArea>
    </format>
    <format dxfId="10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6"/>
          </reference>
          <reference field="13" count="0" selected="0"/>
          <reference field="19" count="1" selected="0">
            <x v="109"/>
          </reference>
          <reference field="20" count="1" selected="0">
            <x v="22"/>
          </reference>
          <reference field="28" count="1" selected="0">
            <x v="86"/>
          </reference>
          <reference field="54" count="0"/>
        </references>
      </pivotArea>
    </format>
    <format dxfId="10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7"/>
          </reference>
          <reference field="13" count="0" selected="0"/>
          <reference field="19" count="1" selected="0">
            <x v="107"/>
          </reference>
          <reference field="20" count="1" selected="0">
            <x v="24"/>
          </reference>
          <reference field="28" count="1" selected="0">
            <x v="86"/>
          </reference>
          <reference field="54" count="0"/>
        </references>
      </pivotArea>
    </format>
    <format dxfId="10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8"/>
          </reference>
          <reference field="13" count="0" selected="0"/>
          <reference field="19" count="1" selected="0">
            <x v="55"/>
          </reference>
          <reference field="20" count="1" selected="0">
            <x v="26"/>
          </reference>
          <reference field="28" count="1" selected="0">
            <x v="34"/>
          </reference>
          <reference field="54" count="0"/>
        </references>
      </pivotArea>
    </format>
    <format dxfId="10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19"/>
          </reference>
          <reference field="13" count="0" selected="0"/>
          <reference field="19" count="1" selected="0">
            <x v="14"/>
          </reference>
          <reference field="20" count="1" selected="0">
            <x v="67"/>
          </reference>
          <reference field="28" count="1" selected="0">
            <x v="31"/>
          </reference>
          <reference field="54" count="0"/>
        </references>
      </pivotArea>
    </format>
    <format dxfId="10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0"/>
          </reference>
          <reference field="13" count="0" selected="0"/>
          <reference field="19" count="1" selected="0">
            <x v="2"/>
          </reference>
          <reference field="20" count="1" selected="0">
            <x v="18"/>
          </reference>
          <reference field="28" count="1" selected="0">
            <x v="39"/>
          </reference>
          <reference field="54" count="0"/>
        </references>
      </pivotArea>
    </format>
    <format dxfId="10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1"/>
          </reference>
          <reference field="13" count="0" selected="0"/>
          <reference field="19" count="1" selected="0">
            <x v="52"/>
          </reference>
          <reference field="20" count="1" selected="0">
            <x v="51"/>
          </reference>
          <reference field="28" count="1" selected="0">
            <x v="44"/>
          </reference>
          <reference field="54" count="0"/>
        </references>
      </pivotArea>
    </format>
    <format dxfId="9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2"/>
          </reference>
          <reference field="13" count="0" selected="0"/>
          <reference field="19" count="1" selected="0">
            <x v="0"/>
          </reference>
          <reference field="20" count="1" selected="0">
            <x v="110"/>
          </reference>
          <reference field="28" count="1" selected="0">
            <x v="35"/>
          </reference>
          <reference field="54" count="0"/>
        </references>
      </pivotArea>
    </format>
    <format dxfId="9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3"/>
          </reference>
          <reference field="13" count="0" selected="0"/>
          <reference field="19" count="1" selected="0">
            <x v="77"/>
          </reference>
          <reference field="20" count="1" selected="0">
            <x v="5"/>
          </reference>
          <reference field="28" count="1" selected="0">
            <x v="30"/>
          </reference>
          <reference field="54" count="0"/>
        </references>
      </pivotArea>
    </format>
    <format dxfId="97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4"/>
          </reference>
          <reference field="13" count="0" selected="0"/>
          <reference field="19" count="1" selected="0">
            <x v="106"/>
          </reference>
          <reference field="20" count="1" selected="0">
            <x v="23"/>
          </reference>
          <reference field="28" count="1" selected="0">
            <x v="80"/>
          </reference>
          <reference field="54" count="0"/>
        </references>
      </pivotArea>
    </format>
    <format dxfId="96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5"/>
          </reference>
          <reference field="13" count="0" selected="0"/>
          <reference field="19" count="1" selected="0">
            <x v="108"/>
          </reference>
          <reference field="20" count="1" selected="0">
            <x v="25"/>
          </reference>
          <reference field="28" count="1" selected="0">
            <x v="80"/>
          </reference>
          <reference field="54" count="0"/>
        </references>
      </pivotArea>
    </format>
    <format dxfId="95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6"/>
          </reference>
          <reference field="13" count="0" selected="0"/>
          <reference field="19" count="1" selected="0">
            <x v="109"/>
          </reference>
          <reference field="20" count="1" selected="0">
            <x v="22"/>
          </reference>
          <reference field="28" count="1" selected="0">
            <x v="80"/>
          </reference>
          <reference field="54" count="0"/>
        </references>
      </pivotArea>
    </format>
    <format dxfId="94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7"/>
          </reference>
          <reference field="13" count="0" selected="0"/>
          <reference field="19" count="1" selected="0">
            <x v="107"/>
          </reference>
          <reference field="20" count="1" selected="0">
            <x v="24"/>
          </reference>
          <reference field="28" count="1" selected="0">
            <x v="80"/>
          </reference>
          <reference field="54" count="0"/>
        </references>
      </pivotArea>
    </format>
    <format dxfId="93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8"/>
          </reference>
          <reference field="13" count="0" selected="0"/>
          <reference field="19" count="1" selected="0">
            <x v="112"/>
          </reference>
          <reference field="20" count="1" selected="0">
            <x v="56"/>
          </reference>
          <reference field="28" count="1" selected="0">
            <x v="82"/>
          </reference>
          <reference field="54" count="0"/>
        </references>
      </pivotArea>
    </format>
    <format dxfId="92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29"/>
          </reference>
          <reference field="13" count="0" selected="0"/>
          <reference field="19" count="1" selected="0">
            <x v="46"/>
          </reference>
          <reference field="20" count="1" selected="0">
            <x v="35"/>
          </reference>
          <reference field="28" count="1" selected="0">
            <x v="86"/>
          </reference>
          <reference field="54" count="0"/>
        </references>
      </pivotArea>
    </format>
    <format dxfId="91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30"/>
          </reference>
          <reference field="13" count="0" selected="0"/>
          <reference field="19" count="1" selected="0">
            <x v="5"/>
          </reference>
          <reference field="20" count="1" selected="0">
            <x v="6"/>
          </reference>
          <reference field="28" count="1" selected="0">
            <x v="86"/>
          </reference>
          <reference field="54" count="0"/>
        </references>
      </pivotArea>
    </format>
    <format dxfId="90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31"/>
          </reference>
          <reference field="13" count="0" selected="0"/>
          <reference field="19" count="1" selected="0">
            <x v="12"/>
          </reference>
          <reference field="20" count="1" selected="0">
            <x v="64"/>
          </reference>
          <reference field="28" count="1" selected="0">
            <x v="86"/>
          </reference>
          <reference field="54" count="0"/>
        </references>
      </pivotArea>
    </format>
    <format dxfId="89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32"/>
          </reference>
          <reference field="13" count="0" selected="0"/>
          <reference field="19" count="1" selected="0">
            <x v="5"/>
          </reference>
          <reference field="20" count="1" selected="0">
            <x v="6"/>
          </reference>
          <reference field="28" count="1" selected="0">
            <x v="86"/>
          </reference>
          <reference field="54" count="0"/>
        </references>
      </pivotArea>
    </format>
    <format dxfId="88">
      <pivotArea dataOnly="0" labelOnly="1" outline="0" fieldPosition="0">
        <references count="10">
          <reference field="0" count="0" selected="0"/>
          <reference field="1" count="0" selected="0"/>
          <reference field="9" count="0" selected="0"/>
          <reference field="10" count="1" selected="0">
            <x v="2"/>
          </reference>
          <reference field="11" count="1" selected="0">
            <x v="33"/>
          </reference>
          <reference field="13" count="0" selected="0"/>
          <reference field="19" count="1" selected="0">
            <x v="53"/>
          </reference>
          <reference field="20" count="1" selected="0">
            <x v="9"/>
          </reference>
          <reference field="28" count="1" selected="0">
            <x v="86"/>
          </reference>
          <reference field="5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179B47-DEEB-45BF-ACCF-F6B6DECFE3F4}" name="Cost" displayName="Cost" ref="A1:AE686" totalsRowCount="1" headerRowDxfId="87" headerRowBorderDxfId="86" tableBorderDxfId="85" totalsRowBorderDxfId="84">
  <autoFilter ref="A1:AE685" xr:uid="{72179B47-DEEB-45BF-ACCF-F6B6DECFE3F4}"/>
  <tableColumns count="31">
    <tableColumn id="1" xr3:uid="{0D73F288-9D79-443E-8D05-79479E06D613}" name="Release id (&quot; &quot;=rel., X=not yet,1=never)" dataDxfId="83" totalsRowDxfId="30"/>
    <tableColumn id="2" xr3:uid="{B3D0D291-5FB3-41D3-A334-73E3C2E8C3CE}" name="MO Revision" dataDxfId="82" totalsRowDxfId="29"/>
    <tableColumn id="3" xr3:uid="{8CF863B1-7F0E-4FCC-86FA-A06C0D5D6641}" name="MO number" dataDxfId="81" totalsRowDxfId="28"/>
    <tableColumn id="4" xr3:uid="{5AA5DC61-5720-480B-B162-CD18C59A80FC}" name="Description" dataDxfId="80" totalsRowDxfId="27"/>
    <tableColumn id="5" xr3:uid="{7C515C22-017D-4982-A3E5-D33F23DAFE59}" name="Oper/Act number of Reservation" dataDxfId="79" totalsRowDxfId="26"/>
    <tableColumn id="6" xr3:uid="{E4B0BC47-8B2E-4213-9A51-A2578FAC7F28}" name="BOM item number" dataDxfId="78" totalsRowDxfId="25"/>
    <tableColumn id="7" xr3:uid="{0C3C6C9B-3CE3-4356-B0BD-B9E725758D60}" name="Material " dataDxfId="77" totalsRowDxfId="24"/>
    <tableColumn id="8" xr3:uid="{659461AC-B6EF-4A01-966B-4FD420256B3C}" name="Material Description" dataDxfId="76" totalsRowDxfId="23"/>
    <tableColumn id="9" xr3:uid="{3EA87D11-0601-406B-9EF0-CCE85FFD25BF}" name="Expediting Note / User Comment" dataDxfId="75" totalsRowDxfId="22"/>
    <tableColumn id="17" xr3:uid="{42EACB24-6C9A-43BB-952E-08BC8444BC9B}" name="Demand Plant Unique" dataDxfId="74" totalsRowDxfId="21"/>
    <tableColumn id="10" xr3:uid="{E08C2CAE-CF0C-440C-8639-ECB39FB3AC7E}" name="Reservation Item" dataDxfId="73" totalsRowDxfId="20"/>
    <tableColumn id="11" xr3:uid="{FAA4FA5B-E201-4204-9F51-D8424EFF87AD}" name="Reservation" dataDxfId="72" totalsRowDxfId="19"/>
    <tableColumn id="12" xr3:uid="{95C45A30-495F-41A8-AF47-2289954F9FE0}" name=" Requirement QTY" dataDxfId="71" totalsRowDxfId="18"/>
    <tableColumn id="13" xr3:uid="{DCC203BF-DF30-44B4-9053-B28F8950638E}" name="HU QTY" dataDxfId="70" totalsRowDxfId="17"/>
    <tableColumn id="14" xr3:uid="{FC01ADA3-C017-4A66-80DD-6464D9BF36B9}" name="Remaining QTY" dataDxfId="69" totalsRowDxfId="16"/>
    <tableColumn id="15" xr3:uid="{DDB5D7A2-DA6D-4DAB-9E7B-ABC56B8A4BC0}" name="Withdrawn QTY" dataDxfId="68" totalsRowDxfId="15"/>
    <tableColumn id="16" xr3:uid="{4971DB3D-AB12-41BE-8CF5-05DA02B76FD7}" name="Unique" dataDxfId="67" totalsRowDxfId="14">
      <calculatedColumnFormula>_xlfn.CONCAT(G2,C2)</calculatedColumnFormula>
    </tableColumn>
    <tableColumn id="18" xr3:uid="{AC4BB4A7-1B57-4B6D-93B7-55BB2D48125D}" name="Issued to WO MB51 Issued QTY1" dataDxfId="36" totalsRowDxfId="13">
      <calculatedColumnFormula>IFERROR(_xlfn.XLOOKUP(Cost[[#This Row],[Unique]],'MB51'!U:U,'MB51'!I:I),"")*-1</calculatedColumnFormula>
    </tableColumn>
    <tableColumn id="20" xr3:uid="{FBCEEC87-8F38-4462-A530-35B0CA659B07}" name="Issued to WO MB51 $" dataDxfId="66" totalsRowDxfId="12" dataCellStyle="Currency">
      <calculatedColumnFormula>IFERROR(_xlfn.XLOOKUP(Cost[[#This Row],[Unique]],'MB51'!U:U,'MB51'!L:L),"")</calculatedColumnFormula>
    </tableColumn>
    <tableColumn id="21" xr3:uid="{CAA0DD09-FE31-4E98-B91D-58FC7B922DE7}" name="Unit Price MM60" dataDxfId="65" totalsRowDxfId="11" dataCellStyle="Currency">
      <calculatedColumnFormula>_xlfn.XLOOKUP(Cost[[#This Row],[Material ]],'mm60'!A:A,'mm60'!N:N)</calculatedColumnFormula>
    </tableColumn>
    <tableColumn id="22" xr3:uid="{D9A525CC-3EA3-4B25-AB90-6865C7566C36}" name="Requirement $" totalsRowFunction="custom" dataDxfId="33" totalsRowDxfId="10" dataCellStyle="Currency">
      <calculatedColumnFormula>IFERROR(Cost[[#This Row],[Unit Price MM60]]*Cost[[#This Row],[ Requirement QTY]],"")</calculatedColumnFormula>
      <totalsRowFormula>SUM(Cost[Requirement $])</totalsRowFormula>
    </tableColumn>
    <tableColumn id="23" xr3:uid="{288788D5-57C6-4B08-B0BF-4689C32AE8A5}" name="Withdrawn $" totalsRowFunction="custom" dataDxfId="32" totalsRowDxfId="9">
      <calculatedColumnFormula>IFERROR(Cost[[#This Row],[Unit Price MM60]]*Cost[[#This Row],[Withdrawn QTY]],"")</calculatedColumnFormula>
      <totalsRowFormula>SUM(V2:V685)</totalsRowFormula>
    </tableColumn>
    <tableColumn id="24" xr3:uid="{9BD59C15-46C1-4853-875D-BA7B704AED55}" name="Remaining $" totalsRowFunction="custom" dataDxfId="31" totalsRowDxfId="8">
      <calculatedColumnFormula>IFERROR(Cost[[#This Row],[Remaining QTY]]*Cost[[#This Row],[Unit Price MM60]],"")</calculatedColumnFormula>
      <totalsRowFormula>SUM(W2:W685)</totalsRowFormula>
    </tableColumn>
    <tableColumn id="25" xr3:uid="{24F9B0AA-6F86-49EF-A77B-187530CC46BD}" name="AB50 SOH 5001 " dataDxfId="64" totalsRowDxfId="7">
      <calculatedColumnFormula>SUMIF(#REF!,Cost[[#This Row],[Material ]],#REF!)</calculatedColumnFormula>
    </tableColumn>
    <tableColumn id="26" xr3:uid="{C4A3CBDE-D885-4746-84C6-A8A2D5C397D5}" name="AB50 SOH In Transit " dataDxfId="34" totalsRowDxfId="6">
      <calculatedColumnFormula>SUMIF('MB52 in transit'!A:A,WSheet!G:G,'MB52 in transit'!E:E)</calculatedColumnFormula>
    </tableColumn>
    <tableColumn id="27" xr3:uid="{56A109D7-59E0-47FF-8079-19F49D1BEBFE}" name="AB50 SOH 2001" dataDxfId="35" totalsRowDxfId="5">
      <calculatedColumnFormula>SUMIF('MB52 2001'!A:A,WSheet!G:G,'MB52 2001'!C:C)</calculatedColumnFormula>
    </tableColumn>
    <tableColumn id="28" xr3:uid="{3708E6BD-27F7-445F-B380-949CA2FDD21C}" name="Enough to consume" dataDxfId="63" totalsRowDxfId="4">
      <calculatedColumnFormula>Cost[[#This Row],[AB50 SOH 5001 ]]-Cost[[#This Row],[Remaining QTY]]</calculatedColumnFormula>
    </tableColumn>
    <tableColumn id="29" xr3:uid="{12A2BE3E-5125-40EC-9838-CE7DC1FA588A}" name="All Work Order Demand" dataDxfId="62" totalsRowDxfId="3">
      <calculatedColumnFormula>SUMIF(G:G,G:G,O:O)</calculatedColumnFormula>
    </tableColumn>
    <tableColumn id="30" xr3:uid="{4E1F4B5E-2F47-4FE6-B8A0-5A20DDF65A6E}" name="Issue All" dataDxfId="61" totalsRowDxfId="2">
      <calculatedColumnFormula>Cost[[#This Row],[AB50 SOH 5001 ]]-Cost[[#This Row],[All Work Order Demand]]</calculatedColumnFormula>
    </tableColumn>
    <tableColumn id="32" xr3:uid="{0323A732-C69A-40F2-95BF-9F4359BCD14B}" name="SLOC &amp; Material " dataDxfId="60" totalsRowDxfId="1">
      <calculatedColumnFormula>_xlfn.CONCAT(Cost[[#This Row],[Material ]],"5001")</calculatedColumnFormula>
    </tableColumn>
    <tableColumn id="33" xr3:uid="{CC8F9320-BC31-48C4-9736-0EB7DC8B43B5}" name="SLOC" dataDxfId="59" totalsRow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C2CBD9-D6A7-4581-9516-48092423B1D7}" name="Table2" displayName="Table2" ref="A1:U1780" totalsRowShown="0" headerRowDxfId="37" dataDxfId="38">
  <autoFilter ref="A1:U1780" xr:uid="{5EC6D155-CAA0-49DD-9F07-9AC715508FA2}">
    <filterColumn colId="0">
      <filters>
        <filter val="10227586"/>
      </filters>
    </filterColumn>
  </autoFilter>
  <tableColumns count="21">
    <tableColumn id="1" xr3:uid="{C4BB98B2-B8CC-4652-95AE-A126C81BE9DF}" name="Material" dataDxfId="58"/>
    <tableColumn id="2" xr3:uid="{4A368E20-31ED-4FAB-8033-2E6A8372C101}" name="Plant" dataDxfId="57"/>
    <tableColumn id="3" xr3:uid="{3D9239F5-C7BA-4EA2-AA94-05159A82D81C}" name="Storage location" dataDxfId="56"/>
    <tableColumn id="4" xr3:uid="{207E090E-0F50-492E-B06D-67A8026A0D25}" name="Movement type" dataDxfId="55"/>
    <tableColumn id="5" xr3:uid="{39BA4C63-27A4-400D-91A8-98C419000D7D}" name="Special Stock" dataDxfId="54"/>
    <tableColumn id="6" xr3:uid="{273292AF-5AC3-4B51-BC46-2F51963BD9CE}" name="Material Document" dataDxfId="53"/>
    <tableColumn id="7" xr3:uid="{BE79392E-0691-40D2-B28D-A06B5CACEEDC}" name="Material Doc.Item" dataDxfId="52"/>
    <tableColumn id="8" xr3:uid="{15607F4B-F45C-4489-85C9-A79DC55F01A2}" name="Posting Date" dataDxfId="51"/>
    <tableColumn id="9" xr3:uid="{9A547FE9-1851-467F-9AF4-7C96BA2AF141}" name="Qty in unit of entry" dataDxfId="50"/>
    <tableColumn id="10" xr3:uid="{C9FBCED9-EA7A-4229-8551-0580557919F5}" name="Unit of Entry" dataDxfId="49"/>
    <tableColumn id="11" xr3:uid="{B56BF60D-EE67-43EC-8FEF-CDFB0D78B5CC}" name="Valuation Type" dataDxfId="48"/>
    <tableColumn id="12" xr3:uid="{0518E950-124B-41E6-BB36-CC682B7DE9D7}" name="Amt.in Loc.Cur." dataDxfId="47"/>
    <tableColumn id="13" xr3:uid="{72198D15-7943-4EFD-BB68-78A7056B0EC8}" name="Batch" dataDxfId="46"/>
    <tableColumn id="14" xr3:uid="{D1A9EDB3-A953-468D-9836-B370D87DE5CB}" name="WBS Element" dataDxfId="45"/>
    <tableColumn id="15" xr3:uid="{91B41283-CEA6-4092-82B3-CF807D542584}" name="Cost Center" dataDxfId="44"/>
    <tableColumn id="16" xr3:uid="{EEB0FF48-F493-4C55-A3F6-6AC5A82B80D5}" name="Order" dataDxfId="43"/>
    <tableColumn id="17" xr3:uid="{314521AD-B8DF-4B8C-A304-4ECE5993DAE3}" name="Purchase order" dataDxfId="42"/>
    <tableColumn id="18" xr3:uid="{EEC82819-6423-48B8-B9B8-8D5F10F72641}" name="Warehouse Number" dataDxfId="41"/>
    <tableColumn id="19" xr3:uid="{3BA2F8EE-CA6F-4CED-B5CC-AEABFF3C21AD}" name="Warehouse Document" dataDxfId="40"/>
    <tableColumn id="20" xr3:uid="{1570FB7F-F1F4-4B0C-9FFB-A5202E83B6D8}" name="Reservation" dataDxfId="39"/>
    <tableColumn id="21" xr3:uid="{17EB2EA3-7BA6-401D-939C-1E6D8292F439}" name="Uniq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93380-CFCD-4FE0-8467-B84FB591C444}">
  <dimension ref="A1:P137"/>
  <sheetViews>
    <sheetView topLeftCell="F93" workbookViewId="0">
      <selection activeCell="A2" sqref="A2:P136"/>
    </sheetView>
  </sheetViews>
  <sheetFormatPr defaultRowHeight="14"/>
  <cols>
    <col min="1" max="1" width="10.08203125" customWidth="1"/>
    <col min="2" max="3" width="12" customWidth="1"/>
    <col min="4" max="4" width="24.58203125" bestFit="1" customWidth="1"/>
    <col min="10" max="10" width="13.75" bestFit="1" customWidth="1"/>
    <col min="11" max="11" width="13.75" style="8" bestFit="1" customWidth="1"/>
    <col min="12" max="12" width="13.75" bestFit="1" customWidth="1"/>
    <col min="13" max="13" width="30.58203125" bestFit="1" customWidth="1"/>
    <col min="14" max="14" width="18.33203125" bestFit="1" customWidth="1"/>
    <col min="15" max="15" width="27.75" bestFit="1" customWidth="1"/>
    <col min="16" max="16" width="28.25" bestFit="1" customWidth="1"/>
  </cols>
  <sheetData>
    <row r="1" spans="1:16">
      <c r="A1" s="7" t="s">
        <v>0</v>
      </c>
      <c r="B1" s="7" t="s">
        <v>1</v>
      </c>
      <c r="C1" s="7" t="s">
        <v>2</v>
      </c>
      <c r="D1" s="7" t="s">
        <v>5</v>
      </c>
      <c r="E1" s="7" t="s">
        <v>3</v>
      </c>
      <c r="F1" s="7" t="s">
        <v>4</v>
      </c>
      <c r="G1" s="7" t="s">
        <v>6</v>
      </c>
      <c r="H1" s="7" t="s">
        <v>7</v>
      </c>
      <c r="I1" s="7" t="s">
        <v>8</v>
      </c>
      <c r="J1" s="7" t="s">
        <v>11</v>
      </c>
      <c r="K1" s="9" t="s">
        <v>10</v>
      </c>
      <c r="L1" s="7" t="s">
        <v>9</v>
      </c>
      <c r="M1" t="s">
        <v>487</v>
      </c>
      <c r="N1" t="s">
        <v>488</v>
      </c>
      <c r="O1" t="s">
        <v>489</v>
      </c>
      <c r="P1" t="s">
        <v>554</v>
      </c>
    </row>
    <row r="2" spans="1:16">
      <c r="A2" t="s">
        <v>485</v>
      </c>
      <c r="B2" t="s">
        <v>13</v>
      </c>
      <c r="C2" t="s">
        <v>14</v>
      </c>
      <c r="D2" t="s">
        <v>17</v>
      </c>
      <c r="E2" t="s">
        <v>397</v>
      </c>
      <c r="F2" t="s">
        <v>43</v>
      </c>
      <c r="G2" t="s">
        <v>398</v>
      </c>
      <c r="H2" t="s">
        <v>399</v>
      </c>
      <c r="I2" t="s">
        <v>54</v>
      </c>
      <c r="J2" t="s">
        <v>24</v>
      </c>
      <c r="K2">
        <v>135</v>
      </c>
      <c r="L2" s="8" t="s">
        <v>22</v>
      </c>
      <c r="M2">
        <v>50</v>
      </c>
      <c r="N2">
        <v>50</v>
      </c>
      <c r="O2">
        <v>0</v>
      </c>
      <c r="P2">
        <v>50</v>
      </c>
    </row>
    <row r="3" spans="1:16">
      <c r="A3" t="s">
        <v>485</v>
      </c>
      <c r="B3" t="s">
        <v>13</v>
      </c>
      <c r="C3" t="s">
        <v>14</v>
      </c>
      <c r="D3" t="s">
        <v>17</v>
      </c>
      <c r="E3" t="s">
        <v>43</v>
      </c>
      <c r="F3" t="s">
        <v>26</v>
      </c>
      <c r="G3" t="s">
        <v>425</v>
      </c>
      <c r="H3" t="s">
        <v>426</v>
      </c>
      <c r="I3" t="s">
        <v>427</v>
      </c>
      <c r="J3" t="s">
        <v>24</v>
      </c>
      <c r="K3">
        <v>92</v>
      </c>
      <c r="L3" s="8" t="s">
        <v>22</v>
      </c>
      <c r="M3">
        <v>1</v>
      </c>
      <c r="N3">
        <v>0</v>
      </c>
      <c r="O3">
        <v>1</v>
      </c>
      <c r="P3">
        <v>0</v>
      </c>
    </row>
    <row r="4" spans="1:16">
      <c r="A4" t="s">
        <v>485</v>
      </c>
      <c r="B4" t="s">
        <v>13</v>
      </c>
      <c r="C4" t="s">
        <v>14</v>
      </c>
      <c r="D4" t="s">
        <v>17</v>
      </c>
      <c r="E4" t="s">
        <v>43</v>
      </c>
      <c r="F4" t="s">
        <v>43</v>
      </c>
      <c r="G4" t="s">
        <v>44</v>
      </c>
      <c r="H4" t="s">
        <v>45</v>
      </c>
      <c r="I4" t="s">
        <v>46</v>
      </c>
      <c r="J4" t="s">
        <v>24</v>
      </c>
      <c r="K4">
        <v>1</v>
      </c>
      <c r="L4" s="8" t="s">
        <v>22</v>
      </c>
      <c r="M4">
        <v>1</v>
      </c>
      <c r="N4">
        <v>1</v>
      </c>
      <c r="O4">
        <v>0</v>
      </c>
      <c r="P4">
        <v>0</v>
      </c>
    </row>
    <row r="5" spans="1:16">
      <c r="A5" t="s">
        <v>485</v>
      </c>
      <c r="B5" t="s">
        <v>13</v>
      </c>
      <c r="C5" t="s">
        <v>14</v>
      </c>
      <c r="D5" t="s">
        <v>17</v>
      </c>
      <c r="E5" t="s">
        <v>43</v>
      </c>
      <c r="F5" t="s">
        <v>47</v>
      </c>
      <c r="G5" t="s">
        <v>48</v>
      </c>
      <c r="H5" t="s">
        <v>49</v>
      </c>
      <c r="I5" t="s">
        <v>50</v>
      </c>
      <c r="J5" t="s">
        <v>24</v>
      </c>
      <c r="K5">
        <v>2</v>
      </c>
      <c r="L5" s="8" t="s">
        <v>22</v>
      </c>
      <c r="M5">
        <v>1</v>
      </c>
      <c r="N5">
        <v>1</v>
      </c>
      <c r="O5">
        <v>0</v>
      </c>
      <c r="P5">
        <v>0</v>
      </c>
    </row>
    <row r="6" spans="1:16">
      <c r="A6" t="s">
        <v>485</v>
      </c>
      <c r="B6" t="s">
        <v>13</v>
      </c>
      <c r="C6" t="s">
        <v>14</v>
      </c>
      <c r="D6" t="s">
        <v>17</v>
      </c>
      <c r="E6" t="s">
        <v>43</v>
      </c>
      <c r="F6" t="s">
        <v>56</v>
      </c>
      <c r="G6" t="s">
        <v>57</v>
      </c>
      <c r="H6" t="s">
        <v>58</v>
      </c>
      <c r="I6" t="s">
        <v>59</v>
      </c>
      <c r="J6" t="s">
        <v>24</v>
      </c>
      <c r="K6">
        <v>3</v>
      </c>
      <c r="L6" s="8" t="s">
        <v>22</v>
      </c>
      <c r="M6">
        <v>1</v>
      </c>
      <c r="N6">
        <v>1</v>
      </c>
      <c r="O6">
        <v>0</v>
      </c>
      <c r="P6">
        <v>0</v>
      </c>
    </row>
    <row r="7" spans="1:16">
      <c r="A7" t="s">
        <v>485</v>
      </c>
      <c r="B7" t="s">
        <v>13</v>
      </c>
      <c r="C7" t="s">
        <v>14</v>
      </c>
      <c r="D7" t="s">
        <v>17</v>
      </c>
      <c r="E7" t="s">
        <v>43</v>
      </c>
      <c r="F7" t="s">
        <v>60</v>
      </c>
      <c r="G7" t="s">
        <v>61</v>
      </c>
      <c r="H7" t="s">
        <v>62</v>
      </c>
      <c r="I7" t="s">
        <v>63</v>
      </c>
      <c r="J7" t="s">
        <v>24</v>
      </c>
      <c r="K7">
        <v>4</v>
      </c>
      <c r="L7" s="8" t="s">
        <v>22</v>
      </c>
      <c r="M7">
        <v>7</v>
      </c>
      <c r="N7">
        <v>7</v>
      </c>
      <c r="O7">
        <v>0</v>
      </c>
      <c r="P7">
        <v>7</v>
      </c>
    </row>
    <row r="8" spans="1:16">
      <c r="A8" t="s">
        <v>485</v>
      </c>
      <c r="B8" t="s">
        <v>13</v>
      </c>
      <c r="C8" t="s">
        <v>14</v>
      </c>
      <c r="D8" t="s">
        <v>17</v>
      </c>
      <c r="E8" t="s">
        <v>43</v>
      </c>
      <c r="F8" t="s">
        <v>64</v>
      </c>
      <c r="G8" t="s">
        <v>65</v>
      </c>
      <c r="H8" t="s">
        <v>66</v>
      </c>
      <c r="I8" t="s">
        <v>67</v>
      </c>
      <c r="J8" t="s">
        <v>24</v>
      </c>
      <c r="K8">
        <v>5</v>
      </c>
      <c r="L8" s="8" t="s">
        <v>22</v>
      </c>
      <c r="M8">
        <v>5</v>
      </c>
      <c r="N8">
        <v>5</v>
      </c>
      <c r="O8">
        <v>0</v>
      </c>
      <c r="P8">
        <v>5</v>
      </c>
    </row>
    <row r="9" spans="1:16">
      <c r="A9" t="s">
        <v>485</v>
      </c>
      <c r="B9" t="s">
        <v>13</v>
      </c>
      <c r="C9" t="s">
        <v>14</v>
      </c>
      <c r="D9" t="s">
        <v>17</v>
      </c>
      <c r="E9" t="s">
        <v>43</v>
      </c>
      <c r="F9" t="s">
        <v>68</v>
      </c>
      <c r="G9" t="s">
        <v>69</v>
      </c>
      <c r="H9" t="s">
        <v>70</v>
      </c>
      <c r="I9" t="s">
        <v>71</v>
      </c>
      <c r="J9" t="s">
        <v>24</v>
      </c>
      <c r="K9">
        <v>6</v>
      </c>
      <c r="L9" s="8" t="s">
        <v>22</v>
      </c>
      <c r="M9">
        <v>2</v>
      </c>
      <c r="N9">
        <v>1</v>
      </c>
      <c r="O9">
        <v>1</v>
      </c>
      <c r="P9">
        <v>0</v>
      </c>
    </row>
    <row r="10" spans="1:16">
      <c r="A10" t="s">
        <v>485</v>
      </c>
      <c r="B10" t="s">
        <v>13</v>
      </c>
      <c r="C10" t="s">
        <v>14</v>
      </c>
      <c r="D10" t="s">
        <v>17</v>
      </c>
      <c r="E10" t="s">
        <v>43</v>
      </c>
      <c r="F10" t="s">
        <v>28</v>
      </c>
      <c r="G10" t="s">
        <v>88</v>
      </c>
      <c r="H10" t="s">
        <v>89</v>
      </c>
      <c r="I10" t="s">
        <v>90</v>
      </c>
      <c r="J10" t="s">
        <v>24</v>
      </c>
      <c r="K10">
        <v>7</v>
      </c>
      <c r="L10" s="8" t="s">
        <v>22</v>
      </c>
      <c r="M10">
        <v>4</v>
      </c>
      <c r="N10">
        <v>0</v>
      </c>
      <c r="O10">
        <v>4</v>
      </c>
      <c r="P10">
        <v>0</v>
      </c>
    </row>
    <row r="11" spans="1:16">
      <c r="A11" t="s">
        <v>485</v>
      </c>
      <c r="B11" t="s">
        <v>13</v>
      </c>
      <c r="C11" t="s">
        <v>14</v>
      </c>
      <c r="D11" t="s">
        <v>17</v>
      </c>
      <c r="E11" t="s">
        <v>43</v>
      </c>
      <c r="F11" t="s">
        <v>106</v>
      </c>
      <c r="G11" t="s">
        <v>107</v>
      </c>
      <c r="H11" t="s">
        <v>108</v>
      </c>
      <c r="I11" t="s">
        <v>109</v>
      </c>
      <c r="J11" t="s">
        <v>24</v>
      </c>
      <c r="K11">
        <v>8</v>
      </c>
      <c r="L11" s="8" t="s">
        <v>22</v>
      </c>
      <c r="M11">
        <v>1</v>
      </c>
      <c r="N11">
        <v>1</v>
      </c>
      <c r="O11">
        <v>0</v>
      </c>
      <c r="P11">
        <v>0</v>
      </c>
    </row>
    <row r="12" spans="1:16">
      <c r="A12" t="s">
        <v>485</v>
      </c>
      <c r="B12" t="s">
        <v>13</v>
      </c>
      <c r="C12" t="s">
        <v>14</v>
      </c>
      <c r="D12" t="s">
        <v>17</v>
      </c>
      <c r="E12" t="s">
        <v>43</v>
      </c>
      <c r="F12" t="s">
        <v>110</v>
      </c>
      <c r="G12" t="s">
        <v>111</v>
      </c>
      <c r="H12" t="s">
        <v>112</v>
      </c>
      <c r="I12" t="s">
        <v>113</v>
      </c>
      <c r="J12" t="s">
        <v>24</v>
      </c>
      <c r="K12">
        <v>9</v>
      </c>
      <c r="L12" s="8" t="s">
        <v>22</v>
      </c>
      <c r="M12">
        <v>16</v>
      </c>
      <c r="N12">
        <v>16</v>
      </c>
      <c r="O12">
        <v>0</v>
      </c>
      <c r="P12">
        <v>0</v>
      </c>
    </row>
    <row r="13" spans="1:16">
      <c r="A13" t="s">
        <v>485</v>
      </c>
      <c r="B13" t="s">
        <v>13</v>
      </c>
      <c r="C13" t="s">
        <v>14</v>
      </c>
      <c r="D13" t="s">
        <v>17</v>
      </c>
      <c r="E13" t="s">
        <v>43</v>
      </c>
      <c r="F13" t="s">
        <v>33</v>
      </c>
      <c r="G13" t="s">
        <v>114</v>
      </c>
      <c r="H13" t="s">
        <v>115</v>
      </c>
      <c r="I13" t="s">
        <v>116</v>
      </c>
      <c r="J13" t="s">
        <v>24</v>
      </c>
      <c r="K13">
        <v>10</v>
      </c>
      <c r="L13" s="8" t="s">
        <v>22</v>
      </c>
      <c r="M13">
        <v>20</v>
      </c>
      <c r="N13">
        <v>20</v>
      </c>
      <c r="O13">
        <v>0</v>
      </c>
      <c r="P13">
        <v>20</v>
      </c>
    </row>
    <row r="14" spans="1:16">
      <c r="A14" t="s">
        <v>485</v>
      </c>
      <c r="B14" t="s">
        <v>13</v>
      </c>
      <c r="C14" t="s">
        <v>14</v>
      </c>
      <c r="D14" t="s">
        <v>17</v>
      </c>
      <c r="E14" t="s">
        <v>43</v>
      </c>
      <c r="F14" t="s">
        <v>80</v>
      </c>
      <c r="G14" t="s">
        <v>117</v>
      </c>
      <c r="H14" t="s">
        <v>118</v>
      </c>
      <c r="I14" t="s">
        <v>119</v>
      </c>
      <c r="J14" t="s">
        <v>24</v>
      </c>
      <c r="K14">
        <v>11</v>
      </c>
      <c r="L14" s="8" t="s">
        <v>22</v>
      </c>
      <c r="M14">
        <v>8</v>
      </c>
      <c r="N14">
        <v>8</v>
      </c>
      <c r="O14">
        <v>0</v>
      </c>
      <c r="P14">
        <v>0</v>
      </c>
    </row>
    <row r="15" spans="1:16">
      <c r="A15" t="s">
        <v>485</v>
      </c>
      <c r="B15" t="s">
        <v>13</v>
      </c>
      <c r="C15" t="s">
        <v>14</v>
      </c>
      <c r="D15" t="s">
        <v>17</v>
      </c>
      <c r="E15" t="s">
        <v>43</v>
      </c>
      <c r="F15" t="s">
        <v>120</v>
      </c>
      <c r="G15" t="s">
        <v>121</v>
      </c>
      <c r="H15" t="s">
        <v>122</v>
      </c>
      <c r="I15" t="s">
        <v>123</v>
      </c>
      <c r="J15" t="s">
        <v>24</v>
      </c>
      <c r="K15">
        <v>12</v>
      </c>
      <c r="L15" s="8" t="s">
        <v>22</v>
      </c>
      <c r="M15">
        <v>8</v>
      </c>
      <c r="N15">
        <v>8</v>
      </c>
      <c r="O15">
        <v>0</v>
      </c>
      <c r="P15">
        <v>8</v>
      </c>
    </row>
    <row r="16" spans="1:16">
      <c r="A16" t="s">
        <v>485</v>
      </c>
      <c r="B16" t="s">
        <v>13</v>
      </c>
      <c r="C16" t="s">
        <v>14</v>
      </c>
      <c r="D16" t="s">
        <v>17</v>
      </c>
      <c r="E16" t="s">
        <v>43</v>
      </c>
      <c r="F16" t="s">
        <v>124</v>
      </c>
      <c r="G16" t="s">
        <v>125</v>
      </c>
      <c r="H16" t="s">
        <v>126</v>
      </c>
      <c r="I16" t="s">
        <v>127</v>
      </c>
      <c r="J16" t="s">
        <v>24</v>
      </c>
      <c r="K16">
        <v>13</v>
      </c>
      <c r="L16" s="8" t="s">
        <v>22</v>
      </c>
      <c r="M16">
        <v>28</v>
      </c>
      <c r="N16">
        <v>16</v>
      </c>
      <c r="O16">
        <v>15</v>
      </c>
      <c r="P16">
        <v>13</v>
      </c>
    </row>
    <row r="17" spans="1:16">
      <c r="A17" t="s">
        <v>485</v>
      </c>
      <c r="B17" t="s">
        <v>13</v>
      </c>
      <c r="C17" t="s">
        <v>14</v>
      </c>
      <c r="D17" t="s">
        <v>17</v>
      </c>
      <c r="E17" t="s">
        <v>43</v>
      </c>
      <c r="F17" t="s">
        <v>128</v>
      </c>
      <c r="G17" t="s">
        <v>129</v>
      </c>
      <c r="H17" t="s">
        <v>130</v>
      </c>
      <c r="I17" t="s">
        <v>131</v>
      </c>
      <c r="J17" t="s">
        <v>24</v>
      </c>
      <c r="K17">
        <v>14</v>
      </c>
      <c r="L17" s="8" t="s">
        <v>22</v>
      </c>
      <c r="M17">
        <v>12</v>
      </c>
      <c r="N17">
        <v>12</v>
      </c>
      <c r="O17">
        <v>8</v>
      </c>
      <c r="P17">
        <v>4</v>
      </c>
    </row>
    <row r="18" spans="1:16">
      <c r="A18" t="s">
        <v>485</v>
      </c>
      <c r="B18" t="s">
        <v>13</v>
      </c>
      <c r="C18" t="s">
        <v>14</v>
      </c>
      <c r="D18" t="s">
        <v>17</v>
      </c>
      <c r="E18" t="s">
        <v>43</v>
      </c>
      <c r="F18" t="s">
        <v>132</v>
      </c>
      <c r="G18" t="s">
        <v>133</v>
      </c>
      <c r="H18" t="s">
        <v>134</v>
      </c>
      <c r="I18" t="s">
        <v>135</v>
      </c>
      <c r="J18" t="s">
        <v>24</v>
      </c>
      <c r="K18">
        <v>15</v>
      </c>
      <c r="L18" s="8" t="s">
        <v>22</v>
      </c>
      <c r="M18">
        <v>16</v>
      </c>
      <c r="N18">
        <v>16</v>
      </c>
      <c r="O18">
        <v>8</v>
      </c>
      <c r="P18">
        <v>8</v>
      </c>
    </row>
    <row r="19" spans="1:16">
      <c r="A19" t="s">
        <v>485</v>
      </c>
      <c r="B19" t="s">
        <v>13</v>
      </c>
      <c r="C19" t="s">
        <v>14</v>
      </c>
      <c r="D19" t="s">
        <v>17</v>
      </c>
      <c r="E19" t="s">
        <v>43</v>
      </c>
      <c r="F19" t="s">
        <v>136</v>
      </c>
      <c r="G19" t="s">
        <v>137</v>
      </c>
      <c r="H19" t="s">
        <v>138</v>
      </c>
      <c r="I19" t="s">
        <v>113</v>
      </c>
      <c r="J19" t="s">
        <v>24</v>
      </c>
      <c r="K19">
        <v>16</v>
      </c>
      <c r="L19" s="8" t="s">
        <v>22</v>
      </c>
      <c r="M19">
        <v>16</v>
      </c>
      <c r="N19">
        <v>16</v>
      </c>
      <c r="O19">
        <v>0</v>
      </c>
      <c r="P19">
        <v>16</v>
      </c>
    </row>
    <row r="20" spans="1:16">
      <c r="A20" t="s">
        <v>485</v>
      </c>
      <c r="B20" t="s">
        <v>13</v>
      </c>
      <c r="C20" t="s">
        <v>14</v>
      </c>
      <c r="D20" t="s">
        <v>17</v>
      </c>
      <c r="E20" t="s">
        <v>43</v>
      </c>
      <c r="F20" t="s">
        <v>143</v>
      </c>
      <c r="G20" t="s">
        <v>144</v>
      </c>
      <c r="H20" t="s">
        <v>145</v>
      </c>
      <c r="I20" t="s">
        <v>146</v>
      </c>
      <c r="J20" t="s">
        <v>24</v>
      </c>
      <c r="K20">
        <v>17</v>
      </c>
      <c r="L20" s="8" t="s">
        <v>22</v>
      </c>
      <c r="M20">
        <v>2</v>
      </c>
      <c r="N20">
        <v>2</v>
      </c>
      <c r="O20">
        <v>0</v>
      </c>
      <c r="P20">
        <v>2</v>
      </c>
    </row>
    <row r="21" spans="1:16">
      <c r="A21" t="s">
        <v>485</v>
      </c>
      <c r="B21" t="s">
        <v>13</v>
      </c>
      <c r="C21" t="s">
        <v>14</v>
      </c>
      <c r="D21" t="s">
        <v>17</v>
      </c>
      <c r="E21" t="s">
        <v>43</v>
      </c>
      <c r="F21" t="s">
        <v>147</v>
      </c>
      <c r="G21" t="s">
        <v>148</v>
      </c>
      <c r="H21" t="s">
        <v>149</v>
      </c>
      <c r="I21" t="s">
        <v>150</v>
      </c>
      <c r="J21" t="s">
        <v>24</v>
      </c>
      <c r="K21">
        <v>18</v>
      </c>
      <c r="L21" s="8" t="s">
        <v>22</v>
      </c>
      <c r="M21">
        <v>1</v>
      </c>
      <c r="N21">
        <v>0</v>
      </c>
      <c r="O21">
        <v>1</v>
      </c>
      <c r="P21">
        <v>0</v>
      </c>
    </row>
    <row r="22" spans="1:16">
      <c r="A22" t="s">
        <v>485</v>
      </c>
      <c r="B22" t="s">
        <v>13</v>
      </c>
      <c r="C22" t="s">
        <v>14</v>
      </c>
      <c r="D22" t="s">
        <v>17</v>
      </c>
      <c r="E22" t="s">
        <v>43</v>
      </c>
      <c r="F22" t="s">
        <v>91</v>
      </c>
      <c r="G22" t="s">
        <v>151</v>
      </c>
      <c r="H22" t="s">
        <v>152</v>
      </c>
      <c r="I22" t="s">
        <v>153</v>
      </c>
      <c r="J22" t="s">
        <v>24</v>
      </c>
      <c r="K22">
        <v>19</v>
      </c>
      <c r="L22" s="8" t="s">
        <v>22</v>
      </c>
      <c r="M22">
        <v>8</v>
      </c>
      <c r="N22">
        <v>8</v>
      </c>
      <c r="O22">
        <v>0</v>
      </c>
      <c r="P22">
        <v>8</v>
      </c>
    </row>
    <row r="23" spans="1:16">
      <c r="A23" t="s">
        <v>485</v>
      </c>
      <c r="B23" t="s">
        <v>13</v>
      </c>
      <c r="C23" t="s">
        <v>14</v>
      </c>
      <c r="D23" t="s">
        <v>17</v>
      </c>
      <c r="E23" t="s">
        <v>43</v>
      </c>
      <c r="F23" t="s">
        <v>39</v>
      </c>
      <c r="G23" t="s">
        <v>154</v>
      </c>
      <c r="H23" t="s">
        <v>155</v>
      </c>
      <c r="I23" t="s">
        <v>156</v>
      </c>
      <c r="J23" t="s">
        <v>24</v>
      </c>
      <c r="K23">
        <v>20</v>
      </c>
      <c r="L23" s="8" t="s">
        <v>22</v>
      </c>
      <c r="M23">
        <v>2</v>
      </c>
      <c r="N23">
        <v>2</v>
      </c>
      <c r="O23">
        <v>0</v>
      </c>
      <c r="P23">
        <v>0</v>
      </c>
    </row>
    <row r="24" spans="1:16">
      <c r="A24" t="s">
        <v>485</v>
      </c>
      <c r="B24" t="s">
        <v>13</v>
      </c>
      <c r="C24" t="s">
        <v>14</v>
      </c>
      <c r="D24" t="s">
        <v>17</v>
      </c>
      <c r="E24" t="s">
        <v>43</v>
      </c>
      <c r="F24" t="s">
        <v>157</v>
      </c>
      <c r="G24" t="s">
        <v>158</v>
      </c>
      <c r="H24" t="s">
        <v>159</v>
      </c>
      <c r="I24" t="s">
        <v>113</v>
      </c>
      <c r="J24" t="s">
        <v>24</v>
      </c>
      <c r="K24">
        <v>21</v>
      </c>
      <c r="L24" s="8" t="s">
        <v>22</v>
      </c>
      <c r="M24">
        <v>4</v>
      </c>
      <c r="N24">
        <v>4</v>
      </c>
      <c r="O24">
        <v>0</v>
      </c>
      <c r="P24">
        <v>4</v>
      </c>
    </row>
    <row r="25" spans="1:16">
      <c r="A25" t="s">
        <v>485</v>
      </c>
      <c r="B25" t="s">
        <v>13</v>
      </c>
      <c r="C25" t="s">
        <v>14</v>
      </c>
      <c r="D25" t="s">
        <v>17</v>
      </c>
      <c r="E25" t="s">
        <v>43</v>
      </c>
      <c r="F25" t="s">
        <v>16</v>
      </c>
      <c r="G25" t="s">
        <v>160</v>
      </c>
      <c r="H25" t="s">
        <v>161</v>
      </c>
      <c r="I25" t="s">
        <v>162</v>
      </c>
      <c r="J25" t="s">
        <v>24</v>
      </c>
      <c r="K25">
        <v>22</v>
      </c>
      <c r="L25" s="8" t="s">
        <v>22</v>
      </c>
      <c r="M25">
        <v>2</v>
      </c>
      <c r="N25">
        <v>2</v>
      </c>
      <c r="O25">
        <v>0</v>
      </c>
      <c r="P25">
        <v>0</v>
      </c>
    </row>
    <row r="26" spans="1:16">
      <c r="A26" t="s">
        <v>485</v>
      </c>
      <c r="B26" t="s">
        <v>13</v>
      </c>
      <c r="C26" t="s">
        <v>14</v>
      </c>
      <c r="D26" t="s">
        <v>17</v>
      </c>
      <c r="E26" t="s">
        <v>43</v>
      </c>
      <c r="F26" t="s">
        <v>163</v>
      </c>
      <c r="G26" t="s">
        <v>164</v>
      </c>
      <c r="H26" t="s">
        <v>165</v>
      </c>
      <c r="I26" t="s">
        <v>166</v>
      </c>
      <c r="J26" t="s">
        <v>24</v>
      </c>
      <c r="K26">
        <v>23</v>
      </c>
      <c r="L26" s="8" t="s">
        <v>22</v>
      </c>
      <c r="M26">
        <v>4</v>
      </c>
      <c r="N26">
        <v>4</v>
      </c>
      <c r="O26">
        <v>0</v>
      </c>
      <c r="P26">
        <v>0</v>
      </c>
    </row>
    <row r="27" spans="1:16">
      <c r="A27" t="s">
        <v>485</v>
      </c>
      <c r="B27" t="s">
        <v>13</v>
      </c>
      <c r="C27" t="s">
        <v>14</v>
      </c>
      <c r="D27" t="s">
        <v>17</v>
      </c>
      <c r="E27" t="s">
        <v>43</v>
      </c>
      <c r="F27" t="s">
        <v>167</v>
      </c>
      <c r="G27" t="s">
        <v>168</v>
      </c>
      <c r="H27" t="s">
        <v>169</v>
      </c>
      <c r="I27" t="s">
        <v>170</v>
      </c>
      <c r="J27" t="s">
        <v>24</v>
      </c>
      <c r="K27">
        <v>24</v>
      </c>
      <c r="L27" s="8" t="s">
        <v>22</v>
      </c>
      <c r="M27">
        <v>2</v>
      </c>
      <c r="N27">
        <v>2</v>
      </c>
      <c r="O27">
        <v>0</v>
      </c>
      <c r="P27">
        <v>0</v>
      </c>
    </row>
    <row r="28" spans="1:16">
      <c r="A28" t="s">
        <v>485</v>
      </c>
      <c r="B28" t="s">
        <v>13</v>
      </c>
      <c r="C28" t="s">
        <v>14</v>
      </c>
      <c r="D28" t="s">
        <v>17</v>
      </c>
      <c r="E28" t="s">
        <v>43</v>
      </c>
      <c r="F28" t="s">
        <v>171</v>
      </c>
      <c r="G28" t="s">
        <v>172</v>
      </c>
      <c r="H28" t="s">
        <v>173</v>
      </c>
      <c r="I28" t="s">
        <v>174</v>
      </c>
      <c r="J28" t="s">
        <v>24</v>
      </c>
      <c r="K28">
        <v>25</v>
      </c>
      <c r="L28" s="8" t="s">
        <v>22</v>
      </c>
      <c r="M28">
        <v>2</v>
      </c>
      <c r="N28">
        <v>2</v>
      </c>
      <c r="O28">
        <v>0</v>
      </c>
      <c r="P28">
        <v>0</v>
      </c>
    </row>
    <row r="29" spans="1:16">
      <c r="A29" t="s">
        <v>485</v>
      </c>
      <c r="B29" t="s">
        <v>13</v>
      </c>
      <c r="C29" t="s">
        <v>14</v>
      </c>
      <c r="D29" t="s">
        <v>17</v>
      </c>
      <c r="E29" t="s">
        <v>43</v>
      </c>
      <c r="F29" t="s">
        <v>175</v>
      </c>
      <c r="G29" t="s">
        <v>176</v>
      </c>
      <c r="H29" t="s">
        <v>177</v>
      </c>
      <c r="I29" t="s">
        <v>178</v>
      </c>
      <c r="J29" t="s">
        <v>24</v>
      </c>
      <c r="K29">
        <v>26</v>
      </c>
      <c r="L29" s="8" t="s">
        <v>22</v>
      </c>
      <c r="M29">
        <v>2</v>
      </c>
      <c r="N29">
        <v>2</v>
      </c>
      <c r="O29">
        <v>0</v>
      </c>
      <c r="P29">
        <v>0</v>
      </c>
    </row>
    <row r="30" spans="1:16">
      <c r="A30" t="s">
        <v>485</v>
      </c>
      <c r="B30" t="s">
        <v>13</v>
      </c>
      <c r="C30" t="s">
        <v>14</v>
      </c>
      <c r="D30" t="s">
        <v>17</v>
      </c>
      <c r="E30" t="s">
        <v>43</v>
      </c>
      <c r="F30" t="s">
        <v>179</v>
      </c>
      <c r="G30" t="s">
        <v>180</v>
      </c>
      <c r="H30" t="s">
        <v>181</v>
      </c>
      <c r="I30" t="s">
        <v>182</v>
      </c>
      <c r="J30" t="s">
        <v>24</v>
      </c>
      <c r="K30">
        <v>27</v>
      </c>
      <c r="L30" s="8" t="s">
        <v>22</v>
      </c>
      <c r="M30">
        <v>4</v>
      </c>
      <c r="N30">
        <v>4</v>
      </c>
      <c r="O30">
        <v>0</v>
      </c>
      <c r="P30">
        <v>4</v>
      </c>
    </row>
    <row r="31" spans="1:16">
      <c r="A31" t="s">
        <v>485</v>
      </c>
      <c r="B31" t="s">
        <v>13</v>
      </c>
      <c r="C31" t="s">
        <v>14</v>
      </c>
      <c r="D31" t="s">
        <v>17</v>
      </c>
      <c r="E31" t="s">
        <v>43</v>
      </c>
      <c r="F31" t="s">
        <v>183</v>
      </c>
      <c r="G31" t="s">
        <v>184</v>
      </c>
      <c r="H31" t="s">
        <v>185</v>
      </c>
      <c r="I31" t="s">
        <v>186</v>
      </c>
      <c r="J31" t="s">
        <v>24</v>
      </c>
      <c r="K31">
        <v>28</v>
      </c>
      <c r="L31" s="8" t="s">
        <v>22</v>
      </c>
      <c r="M31">
        <v>2</v>
      </c>
      <c r="N31">
        <v>2</v>
      </c>
      <c r="O31">
        <v>0</v>
      </c>
      <c r="P31">
        <v>0</v>
      </c>
    </row>
    <row r="32" spans="1:16">
      <c r="A32" t="s">
        <v>485</v>
      </c>
      <c r="B32" t="s">
        <v>13</v>
      </c>
      <c r="C32" t="s">
        <v>14</v>
      </c>
      <c r="D32" t="s">
        <v>17</v>
      </c>
      <c r="E32" t="s">
        <v>43</v>
      </c>
      <c r="F32" t="s">
        <v>187</v>
      </c>
      <c r="G32" t="s">
        <v>188</v>
      </c>
      <c r="H32" t="s">
        <v>189</v>
      </c>
      <c r="I32" t="s">
        <v>113</v>
      </c>
      <c r="J32" t="s">
        <v>24</v>
      </c>
      <c r="K32">
        <v>29</v>
      </c>
      <c r="L32" s="8" t="s">
        <v>22</v>
      </c>
      <c r="M32">
        <v>1</v>
      </c>
      <c r="N32">
        <v>1</v>
      </c>
      <c r="O32">
        <v>0</v>
      </c>
      <c r="P32">
        <v>0</v>
      </c>
    </row>
    <row r="33" spans="1:16">
      <c r="A33" t="s">
        <v>485</v>
      </c>
      <c r="B33" t="s">
        <v>13</v>
      </c>
      <c r="C33" t="s">
        <v>14</v>
      </c>
      <c r="D33" t="s">
        <v>17</v>
      </c>
      <c r="E33" t="s">
        <v>43</v>
      </c>
      <c r="F33" t="s">
        <v>55</v>
      </c>
      <c r="G33" t="s">
        <v>191</v>
      </c>
      <c r="H33" t="s">
        <v>192</v>
      </c>
      <c r="I33" t="s">
        <v>193</v>
      </c>
      <c r="J33" t="s">
        <v>24</v>
      </c>
      <c r="K33">
        <v>30</v>
      </c>
      <c r="L33" s="8" t="s">
        <v>22</v>
      </c>
      <c r="M33">
        <v>4</v>
      </c>
      <c r="N33">
        <v>4</v>
      </c>
      <c r="O33">
        <v>0</v>
      </c>
      <c r="P33">
        <v>0</v>
      </c>
    </row>
    <row r="34" spans="1:16">
      <c r="A34" t="s">
        <v>485</v>
      </c>
      <c r="B34" t="s">
        <v>13</v>
      </c>
      <c r="C34" t="s">
        <v>14</v>
      </c>
      <c r="D34" t="s">
        <v>17</v>
      </c>
      <c r="E34" t="s">
        <v>43</v>
      </c>
      <c r="F34" t="s">
        <v>84</v>
      </c>
      <c r="G34" t="s">
        <v>194</v>
      </c>
      <c r="H34" t="s">
        <v>195</v>
      </c>
      <c r="I34" t="s">
        <v>196</v>
      </c>
      <c r="J34" t="s">
        <v>24</v>
      </c>
      <c r="K34">
        <v>31</v>
      </c>
      <c r="L34" s="8" t="s">
        <v>22</v>
      </c>
      <c r="M34">
        <v>8</v>
      </c>
      <c r="N34">
        <v>8</v>
      </c>
      <c r="O34">
        <v>0</v>
      </c>
      <c r="P34">
        <v>0</v>
      </c>
    </row>
    <row r="35" spans="1:16">
      <c r="A35" t="s">
        <v>485</v>
      </c>
      <c r="B35" t="s">
        <v>13</v>
      </c>
      <c r="C35" t="s">
        <v>14</v>
      </c>
      <c r="D35" t="s">
        <v>17</v>
      </c>
      <c r="E35" t="s">
        <v>43</v>
      </c>
      <c r="F35" t="s">
        <v>51</v>
      </c>
      <c r="G35" t="s">
        <v>197</v>
      </c>
      <c r="H35" t="s">
        <v>198</v>
      </c>
      <c r="I35" t="s">
        <v>199</v>
      </c>
      <c r="J35" t="s">
        <v>24</v>
      </c>
      <c r="K35">
        <v>32</v>
      </c>
      <c r="L35" s="8" t="s">
        <v>22</v>
      </c>
      <c r="M35">
        <v>12</v>
      </c>
      <c r="N35">
        <v>12</v>
      </c>
      <c r="O35">
        <v>0</v>
      </c>
      <c r="P35">
        <v>0</v>
      </c>
    </row>
    <row r="36" spans="1:16">
      <c r="A36" t="s">
        <v>485</v>
      </c>
      <c r="B36" t="s">
        <v>13</v>
      </c>
      <c r="C36" t="s">
        <v>14</v>
      </c>
      <c r="D36" t="s">
        <v>17</v>
      </c>
      <c r="E36" t="s">
        <v>43</v>
      </c>
      <c r="F36" t="s">
        <v>200</v>
      </c>
      <c r="G36" t="s">
        <v>201</v>
      </c>
      <c r="H36" t="s">
        <v>539</v>
      </c>
      <c r="I36" t="s">
        <v>202</v>
      </c>
      <c r="J36" t="s">
        <v>24</v>
      </c>
      <c r="K36">
        <v>33</v>
      </c>
      <c r="L36" t="s">
        <v>22</v>
      </c>
      <c r="M36">
        <v>4</v>
      </c>
      <c r="N36">
        <v>4</v>
      </c>
      <c r="O36">
        <v>0</v>
      </c>
      <c r="P36">
        <v>0</v>
      </c>
    </row>
    <row r="37" spans="1:16">
      <c r="A37" t="s">
        <v>485</v>
      </c>
      <c r="B37" t="s">
        <v>13</v>
      </c>
      <c r="C37" t="s">
        <v>14</v>
      </c>
      <c r="D37" t="s">
        <v>17</v>
      </c>
      <c r="E37" t="s">
        <v>43</v>
      </c>
      <c r="F37" t="s">
        <v>203</v>
      </c>
      <c r="G37" t="s">
        <v>204</v>
      </c>
      <c r="H37" t="s">
        <v>205</v>
      </c>
      <c r="I37" t="s">
        <v>206</v>
      </c>
      <c r="J37" t="s">
        <v>24</v>
      </c>
      <c r="K37">
        <v>34</v>
      </c>
      <c r="L37" s="8" t="s">
        <v>22</v>
      </c>
      <c r="M37">
        <v>4</v>
      </c>
      <c r="N37">
        <v>4</v>
      </c>
      <c r="O37">
        <v>0</v>
      </c>
      <c r="P37">
        <v>0</v>
      </c>
    </row>
    <row r="38" spans="1:16">
      <c r="A38" t="s">
        <v>485</v>
      </c>
      <c r="B38" t="s">
        <v>13</v>
      </c>
      <c r="C38" t="s">
        <v>14</v>
      </c>
      <c r="D38" t="s">
        <v>17</v>
      </c>
      <c r="E38" t="s">
        <v>43</v>
      </c>
      <c r="F38" t="s">
        <v>207</v>
      </c>
      <c r="G38" t="s">
        <v>208</v>
      </c>
      <c r="H38" t="s">
        <v>209</v>
      </c>
      <c r="I38" t="s">
        <v>210</v>
      </c>
      <c r="J38" t="s">
        <v>24</v>
      </c>
      <c r="K38">
        <v>35</v>
      </c>
      <c r="L38" s="8" t="s">
        <v>22</v>
      </c>
      <c r="M38">
        <v>2</v>
      </c>
      <c r="N38">
        <v>2</v>
      </c>
      <c r="O38">
        <v>0</v>
      </c>
      <c r="P38">
        <v>2</v>
      </c>
    </row>
    <row r="39" spans="1:16">
      <c r="A39" t="s">
        <v>485</v>
      </c>
      <c r="B39" t="s">
        <v>13</v>
      </c>
      <c r="C39" t="s">
        <v>14</v>
      </c>
      <c r="D39" t="s">
        <v>17</v>
      </c>
      <c r="E39" t="s">
        <v>43</v>
      </c>
      <c r="F39" t="s">
        <v>218</v>
      </c>
      <c r="G39" t="s">
        <v>216</v>
      </c>
      <c r="H39" t="s">
        <v>217</v>
      </c>
      <c r="I39" t="s">
        <v>219</v>
      </c>
      <c r="J39" t="s">
        <v>24</v>
      </c>
      <c r="K39">
        <v>36</v>
      </c>
      <c r="L39" s="8" t="s">
        <v>22</v>
      </c>
      <c r="M39">
        <v>1</v>
      </c>
      <c r="N39">
        <v>1</v>
      </c>
      <c r="O39">
        <v>0</v>
      </c>
      <c r="P39">
        <v>0</v>
      </c>
    </row>
    <row r="40" spans="1:16">
      <c r="A40" t="s">
        <v>485</v>
      </c>
      <c r="B40" t="s">
        <v>13</v>
      </c>
      <c r="C40" t="s">
        <v>14</v>
      </c>
      <c r="D40" t="s">
        <v>17</v>
      </c>
      <c r="E40" t="s">
        <v>43</v>
      </c>
      <c r="F40" t="s">
        <v>220</v>
      </c>
      <c r="G40" t="s">
        <v>221</v>
      </c>
      <c r="H40" t="s">
        <v>222</v>
      </c>
      <c r="I40" t="s">
        <v>223</v>
      </c>
      <c r="J40" t="s">
        <v>24</v>
      </c>
      <c r="K40">
        <v>37</v>
      </c>
      <c r="L40" s="8" t="s">
        <v>22</v>
      </c>
      <c r="M40">
        <v>2</v>
      </c>
      <c r="N40">
        <v>2</v>
      </c>
      <c r="O40">
        <v>0</v>
      </c>
      <c r="P40">
        <v>2</v>
      </c>
    </row>
    <row r="41" spans="1:16">
      <c r="A41" t="s">
        <v>485</v>
      </c>
      <c r="B41" t="s">
        <v>13</v>
      </c>
      <c r="C41" t="s">
        <v>14</v>
      </c>
      <c r="D41" t="s">
        <v>17</v>
      </c>
      <c r="E41" t="s">
        <v>43</v>
      </c>
      <c r="F41" t="s">
        <v>246</v>
      </c>
      <c r="G41" t="s">
        <v>247</v>
      </c>
      <c r="H41" t="s">
        <v>248</v>
      </c>
      <c r="I41" t="s">
        <v>249</v>
      </c>
      <c r="J41" t="s">
        <v>24</v>
      </c>
      <c r="K41">
        <v>38</v>
      </c>
      <c r="L41" s="8" t="s">
        <v>22</v>
      </c>
      <c r="M41">
        <v>12</v>
      </c>
      <c r="N41">
        <v>12</v>
      </c>
      <c r="O41">
        <v>0</v>
      </c>
      <c r="P41">
        <v>0</v>
      </c>
    </row>
    <row r="42" spans="1:16">
      <c r="A42" t="s">
        <v>485</v>
      </c>
      <c r="B42" t="s">
        <v>13</v>
      </c>
      <c r="C42" t="s">
        <v>14</v>
      </c>
      <c r="D42" t="s">
        <v>17</v>
      </c>
      <c r="E42" t="s">
        <v>43</v>
      </c>
      <c r="F42" t="s">
        <v>250</v>
      </c>
      <c r="G42" t="s">
        <v>251</v>
      </c>
      <c r="H42" t="s">
        <v>252</v>
      </c>
      <c r="I42" t="s">
        <v>253</v>
      </c>
      <c r="J42" t="s">
        <v>24</v>
      </c>
      <c r="K42">
        <v>39</v>
      </c>
      <c r="L42" s="8" t="s">
        <v>22</v>
      </c>
      <c r="M42">
        <v>48</v>
      </c>
      <c r="N42">
        <v>48</v>
      </c>
      <c r="O42">
        <v>0</v>
      </c>
      <c r="P42">
        <v>48</v>
      </c>
    </row>
    <row r="43" spans="1:16">
      <c r="A43" t="s">
        <v>485</v>
      </c>
      <c r="B43" t="s">
        <v>13</v>
      </c>
      <c r="C43" t="s">
        <v>14</v>
      </c>
      <c r="D43" t="s">
        <v>17</v>
      </c>
      <c r="E43" t="s">
        <v>43</v>
      </c>
      <c r="F43" t="s">
        <v>254</v>
      </c>
      <c r="G43" t="s">
        <v>255</v>
      </c>
      <c r="H43" t="s">
        <v>256</v>
      </c>
      <c r="I43" t="s">
        <v>257</v>
      </c>
      <c r="J43" t="s">
        <v>24</v>
      </c>
      <c r="K43">
        <v>40</v>
      </c>
      <c r="L43" s="8" t="s">
        <v>22</v>
      </c>
      <c r="M43">
        <v>8</v>
      </c>
      <c r="N43">
        <v>8</v>
      </c>
      <c r="O43">
        <v>0</v>
      </c>
      <c r="P43">
        <v>0</v>
      </c>
    </row>
    <row r="44" spans="1:16">
      <c r="A44" t="s">
        <v>485</v>
      </c>
      <c r="B44" t="s">
        <v>13</v>
      </c>
      <c r="C44" t="s">
        <v>14</v>
      </c>
      <c r="D44" t="s">
        <v>17</v>
      </c>
      <c r="E44" t="s">
        <v>43</v>
      </c>
      <c r="F44" t="s">
        <v>258</v>
      </c>
      <c r="G44" t="s">
        <v>259</v>
      </c>
      <c r="H44" t="s">
        <v>260</v>
      </c>
      <c r="I44" t="s">
        <v>261</v>
      </c>
      <c r="J44" t="s">
        <v>24</v>
      </c>
      <c r="K44">
        <v>41</v>
      </c>
      <c r="L44" s="8" t="s">
        <v>22</v>
      </c>
      <c r="M44">
        <v>48</v>
      </c>
      <c r="N44">
        <v>48</v>
      </c>
      <c r="O44">
        <v>0</v>
      </c>
      <c r="P44">
        <v>0</v>
      </c>
    </row>
    <row r="45" spans="1:16">
      <c r="A45" t="s">
        <v>485</v>
      </c>
      <c r="B45" t="s">
        <v>13</v>
      </c>
      <c r="C45" t="s">
        <v>14</v>
      </c>
      <c r="D45" t="s">
        <v>17</v>
      </c>
      <c r="E45" t="s">
        <v>43</v>
      </c>
      <c r="F45" t="s">
        <v>262</v>
      </c>
      <c r="G45" t="s">
        <v>263</v>
      </c>
      <c r="H45" t="s">
        <v>264</v>
      </c>
      <c r="I45" t="s">
        <v>265</v>
      </c>
      <c r="J45" t="s">
        <v>24</v>
      </c>
      <c r="K45">
        <v>42</v>
      </c>
      <c r="L45" s="8" t="s">
        <v>22</v>
      </c>
      <c r="M45">
        <v>32</v>
      </c>
      <c r="N45">
        <v>32</v>
      </c>
      <c r="O45">
        <v>0</v>
      </c>
      <c r="P45">
        <v>0</v>
      </c>
    </row>
    <row r="46" spans="1:16">
      <c r="A46" t="s">
        <v>485</v>
      </c>
      <c r="B46" t="s">
        <v>13</v>
      </c>
      <c r="C46" t="s">
        <v>14</v>
      </c>
      <c r="D46" t="s">
        <v>17</v>
      </c>
      <c r="E46" t="s">
        <v>43</v>
      </c>
      <c r="F46" t="s">
        <v>266</v>
      </c>
      <c r="G46" t="s">
        <v>267</v>
      </c>
      <c r="H46" t="s">
        <v>268</v>
      </c>
      <c r="I46" t="s">
        <v>269</v>
      </c>
      <c r="J46" t="s">
        <v>24</v>
      </c>
      <c r="K46">
        <v>43</v>
      </c>
      <c r="L46" s="8" t="s">
        <v>22</v>
      </c>
      <c r="M46">
        <v>20</v>
      </c>
      <c r="N46">
        <v>20</v>
      </c>
      <c r="O46">
        <v>0</v>
      </c>
      <c r="P46">
        <v>0</v>
      </c>
    </row>
    <row r="47" spans="1:16">
      <c r="A47" t="s">
        <v>485</v>
      </c>
      <c r="B47" t="s">
        <v>13</v>
      </c>
      <c r="C47" t="s">
        <v>14</v>
      </c>
      <c r="D47" t="s">
        <v>17</v>
      </c>
      <c r="E47" t="s">
        <v>43</v>
      </c>
      <c r="F47" t="s">
        <v>270</v>
      </c>
      <c r="G47" t="s">
        <v>271</v>
      </c>
      <c r="H47" t="s">
        <v>272</v>
      </c>
      <c r="I47" t="s">
        <v>273</v>
      </c>
      <c r="J47" t="s">
        <v>24</v>
      </c>
      <c r="K47">
        <v>44</v>
      </c>
      <c r="L47" s="8" t="s">
        <v>22</v>
      </c>
      <c r="M47">
        <v>60</v>
      </c>
      <c r="N47">
        <v>60</v>
      </c>
      <c r="O47">
        <v>0</v>
      </c>
      <c r="P47">
        <v>0</v>
      </c>
    </row>
    <row r="48" spans="1:16">
      <c r="A48" t="s">
        <v>485</v>
      </c>
      <c r="B48" t="s">
        <v>13</v>
      </c>
      <c r="C48" t="s">
        <v>14</v>
      </c>
      <c r="D48" t="s">
        <v>17</v>
      </c>
      <c r="E48" t="s">
        <v>43</v>
      </c>
      <c r="F48" t="s">
        <v>274</v>
      </c>
      <c r="G48" t="s">
        <v>275</v>
      </c>
      <c r="H48" t="s">
        <v>276</v>
      </c>
      <c r="I48" t="s">
        <v>59</v>
      </c>
      <c r="J48" t="s">
        <v>24</v>
      </c>
      <c r="K48">
        <v>45</v>
      </c>
      <c r="L48" s="8" t="s">
        <v>22</v>
      </c>
      <c r="M48">
        <v>8</v>
      </c>
      <c r="N48">
        <v>8</v>
      </c>
      <c r="O48">
        <v>0</v>
      </c>
      <c r="P48">
        <v>0</v>
      </c>
    </row>
    <row r="49" spans="1:16">
      <c r="A49" t="s">
        <v>485</v>
      </c>
      <c r="B49" t="s">
        <v>13</v>
      </c>
      <c r="C49" t="s">
        <v>14</v>
      </c>
      <c r="D49" t="s">
        <v>17</v>
      </c>
      <c r="E49" t="s">
        <v>43</v>
      </c>
      <c r="F49" t="s">
        <v>277</v>
      </c>
      <c r="G49" t="s">
        <v>278</v>
      </c>
      <c r="H49" t="s">
        <v>279</v>
      </c>
      <c r="I49" t="s">
        <v>280</v>
      </c>
      <c r="J49" t="s">
        <v>24</v>
      </c>
      <c r="K49">
        <v>46</v>
      </c>
      <c r="L49" s="8" t="s">
        <v>22</v>
      </c>
      <c r="M49">
        <v>16</v>
      </c>
      <c r="N49">
        <v>16</v>
      </c>
      <c r="O49">
        <v>0</v>
      </c>
      <c r="P49">
        <v>0</v>
      </c>
    </row>
    <row r="50" spans="1:16">
      <c r="A50" t="s">
        <v>485</v>
      </c>
      <c r="B50" t="s">
        <v>13</v>
      </c>
      <c r="C50" t="s">
        <v>14</v>
      </c>
      <c r="D50" t="s">
        <v>17</v>
      </c>
      <c r="E50" t="s">
        <v>43</v>
      </c>
      <c r="F50" t="s">
        <v>281</v>
      </c>
      <c r="G50" t="s">
        <v>282</v>
      </c>
      <c r="H50" t="s">
        <v>283</v>
      </c>
      <c r="I50" t="s">
        <v>284</v>
      </c>
      <c r="J50" t="s">
        <v>24</v>
      </c>
      <c r="K50">
        <v>47</v>
      </c>
      <c r="L50" s="8" t="s">
        <v>22</v>
      </c>
      <c r="M50">
        <v>40</v>
      </c>
      <c r="N50">
        <v>40</v>
      </c>
      <c r="O50">
        <v>0</v>
      </c>
      <c r="P50">
        <v>40</v>
      </c>
    </row>
    <row r="51" spans="1:16">
      <c r="A51" t="s">
        <v>485</v>
      </c>
      <c r="B51" t="s">
        <v>13</v>
      </c>
      <c r="C51" t="s">
        <v>14</v>
      </c>
      <c r="D51" t="s">
        <v>17</v>
      </c>
      <c r="E51" t="s">
        <v>43</v>
      </c>
      <c r="F51" t="s">
        <v>285</v>
      </c>
      <c r="G51" t="s">
        <v>286</v>
      </c>
      <c r="H51" t="s">
        <v>287</v>
      </c>
      <c r="I51" t="s">
        <v>288</v>
      </c>
      <c r="J51" t="s">
        <v>24</v>
      </c>
      <c r="K51">
        <v>48</v>
      </c>
      <c r="L51" s="8" t="s">
        <v>22</v>
      </c>
      <c r="M51">
        <v>8</v>
      </c>
      <c r="N51">
        <v>8</v>
      </c>
      <c r="O51">
        <v>0</v>
      </c>
      <c r="P51">
        <v>0</v>
      </c>
    </row>
    <row r="52" spans="1:16">
      <c r="A52" t="s">
        <v>485</v>
      </c>
      <c r="B52" t="s">
        <v>13</v>
      </c>
      <c r="C52" t="s">
        <v>14</v>
      </c>
      <c r="D52" t="s">
        <v>17</v>
      </c>
      <c r="E52" t="s">
        <v>43</v>
      </c>
      <c r="F52" t="s">
        <v>289</v>
      </c>
      <c r="G52" t="s">
        <v>290</v>
      </c>
      <c r="H52" t="s">
        <v>291</v>
      </c>
      <c r="I52" t="s">
        <v>292</v>
      </c>
      <c r="J52" t="s">
        <v>24</v>
      </c>
      <c r="K52">
        <v>49</v>
      </c>
      <c r="L52" s="8" t="s">
        <v>22</v>
      </c>
      <c r="M52">
        <v>80</v>
      </c>
      <c r="N52">
        <v>80</v>
      </c>
      <c r="O52">
        <v>0</v>
      </c>
      <c r="P52">
        <v>0</v>
      </c>
    </row>
    <row r="53" spans="1:16">
      <c r="A53" t="s">
        <v>485</v>
      </c>
      <c r="B53" t="s">
        <v>13</v>
      </c>
      <c r="C53" t="s">
        <v>14</v>
      </c>
      <c r="D53" t="s">
        <v>17</v>
      </c>
      <c r="E53" t="s">
        <v>43</v>
      </c>
      <c r="F53" t="s">
        <v>293</v>
      </c>
      <c r="G53" t="s">
        <v>294</v>
      </c>
      <c r="H53" t="s">
        <v>295</v>
      </c>
      <c r="I53" t="s">
        <v>296</v>
      </c>
      <c r="J53" t="s">
        <v>24</v>
      </c>
      <c r="K53">
        <v>50</v>
      </c>
      <c r="L53" s="8" t="s">
        <v>22</v>
      </c>
      <c r="M53">
        <v>12</v>
      </c>
      <c r="N53">
        <v>0</v>
      </c>
      <c r="O53">
        <v>12</v>
      </c>
      <c r="P53">
        <v>0</v>
      </c>
    </row>
    <row r="54" spans="1:16">
      <c r="A54" t="s">
        <v>485</v>
      </c>
      <c r="B54" t="s">
        <v>13</v>
      </c>
      <c r="C54" t="s">
        <v>14</v>
      </c>
      <c r="D54" t="s">
        <v>17</v>
      </c>
      <c r="E54" t="s">
        <v>43</v>
      </c>
      <c r="F54" t="s">
        <v>301</v>
      </c>
      <c r="G54" t="s">
        <v>298</v>
      </c>
      <c r="H54" t="s">
        <v>299</v>
      </c>
      <c r="I54" t="s">
        <v>302</v>
      </c>
      <c r="J54" t="s">
        <v>24</v>
      </c>
      <c r="K54">
        <v>51</v>
      </c>
      <c r="L54" s="8" t="s">
        <v>22</v>
      </c>
      <c r="M54">
        <v>24</v>
      </c>
      <c r="N54">
        <v>24</v>
      </c>
      <c r="O54">
        <v>0</v>
      </c>
      <c r="P54">
        <v>24</v>
      </c>
    </row>
    <row r="55" spans="1:16">
      <c r="A55" t="s">
        <v>485</v>
      </c>
      <c r="B55" t="s">
        <v>13</v>
      </c>
      <c r="C55" t="s">
        <v>14</v>
      </c>
      <c r="D55" t="s">
        <v>17</v>
      </c>
      <c r="E55" t="s">
        <v>43</v>
      </c>
      <c r="F55" t="s">
        <v>303</v>
      </c>
      <c r="G55" t="s">
        <v>304</v>
      </c>
      <c r="H55" t="s">
        <v>305</v>
      </c>
      <c r="I55" t="s">
        <v>306</v>
      </c>
      <c r="J55" t="s">
        <v>24</v>
      </c>
      <c r="K55">
        <v>52</v>
      </c>
      <c r="L55" s="8" t="s">
        <v>22</v>
      </c>
      <c r="M55">
        <v>8</v>
      </c>
      <c r="N55">
        <v>8</v>
      </c>
      <c r="O55">
        <v>0</v>
      </c>
      <c r="P55">
        <v>8</v>
      </c>
    </row>
    <row r="56" spans="1:16">
      <c r="A56" t="s">
        <v>485</v>
      </c>
      <c r="B56" t="s">
        <v>13</v>
      </c>
      <c r="C56" t="s">
        <v>14</v>
      </c>
      <c r="D56" t="s">
        <v>17</v>
      </c>
      <c r="E56" t="s">
        <v>43</v>
      </c>
      <c r="F56" t="s">
        <v>307</v>
      </c>
      <c r="G56" t="s">
        <v>308</v>
      </c>
      <c r="H56" t="s">
        <v>309</v>
      </c>
      <c r="I56" t="s">
        <v>310</v>
      </c>
      <c r="J56" t="s">
        <v>24</v>
      </c>
      <c r="K56">
        <v>53</v>
      </c>
      <c r="L56" s="8" t="s">
        <v>22</v>
      </c>
      <c r="M56">
        <v>6</v>
      </c>
      <c r="N56">
        <v>6</v>
      </c>
      <c r="O56">
        <v>0</v>
      </c>
      <c r="P56">
        <v>0</v>
      </c>
    </row>
    <row r="57" spans="1:16">
      <c r="A57" t="s">
        <v>485</v>
      </c>
      <c r="B57" t="s">
        <v>13</v>
      </c>
      <c r="C57" t="s">
        <v>14</v>
      </c>
      <c r="D57" t="s">
        <v>17</v>
      </c>
      <c r="E57" t="s">
        <v>43</v>
      </c>
      <c r="F57" t="s">
        <v>311</v>
      </c>
      <c r="G57" t="s">
        <v>312</v>
      </c>
      <c r="H57" t="s">
        <v>313</v>
      </c>
      <c r="I57" t="s">
        <v>314</v>
      </c>
      <c r="J57" t="s">
        <v>24</v>
      </c>
      <c r="K57">
        <v>54</v>
      </c>
      <c r="L57" s="8" t="s">
        <v>22</v>
      </c>
      <c r="M57">
        <v>20</v>
      </c>
      <c r="N57">
        <v>20</v>
      </c>
      <c r="O57">
        <v>0</v>
      </c>
      <c r="P57">
        <v>20</v>
      </c>
    </row>
    <row r="58" spans="1:16">
      <c r="A58" t="s">
        <v>485</v>
      </c>
      <c r="B58" t="s">
        <v>13</v>
      </c>
      <c r="C58" t="s">
        <v>14</v>
      </c>
      <c r="D58" t="s">
        <v>17</v>
      </c>
      <c r="E58" t="s">
        <v>43</v>
      </c>
      <c r="F58" t="s">
        <v>315</v>
      </c>
      <c r="G58" t="s">
        <v>316</v>
      </c>
      <c r="H58" t="s">
        <v>317</v>
      </c>
      <c r="I58" t="s">
        <v>109</v>
      </c>
      <c r="J58" t="s">
        <v>24</v>
      </c>
      <c r="K58">
        <v>55</v>
      </c>
      <c r="L58" s="8" t="s">
        <v>22</v>
      </c>
      <c r="M58">
        <v>1</v>
      </c>
      <c r="N58">
        <v>1</v>
      </c>
      <c r="O58">
        <v>0</v>
      </c>
      <c r="P58">
        <v>0</v>
      </c>
    </row>
    <row r="59" spans="1:16">
      <c r="A59" t="s">
        <v>485</v>
      </c>
      <c r="B59" t="s">
        <v>13</v>
      </c>
      <c r="C59" t="s">
        <v>14</v>
      </c>
      <c r="D59" t="s">
        <v>17</v>
      </c>
      <c r="E59" t="s">
        <v>43</v>
      </c>
      <c r="F59" t="s">
        <v>330</v>
      </c>
      <c r="G59" t="s">
        <v>331</v>
      </c>
      <c r="H59" t="s">
        <v>332</v>
      </c>
      <c r="I59" t="s">
        <v>333</v>
      </c>
      <c r="J59" t="s">
        <v>24</v>
      </c>
      <c r="K59">
        <v>56</v>
      </c>
      <c r="L59" s="8" t="s">
        <v>22</v>
      </c>
      <c r="M59">
        <v>1</v>
      </c>
      <c r="N59">
        <v>1</v>
      </c>
      <c r="O59">
        <v>0</v>
      </c>
      <c r="P59">
        <v>0</v>
      </c>
    </row>
    <row r="60" spans="1:16">
      <c r="A60" t="s">
        <v>485</v>
      </c>
      <c r="B60" t="s">
        <v>13</v>
      </c>
      <c r="C60" t="s">
        <v>14</v>
      </c>
      <c r="D60" t="s">
        <v>17</v>
      </c>
      <c r="E60" t="s">
        <v>43</v>
      </c>
      <c r="F60" t="s">
        <v>334</v>
      </c>
      <c r="G60" t="s">
        <v>335</v>
      </c>
      <c r="H60" t="s">
        <v>336</v>
      </c>
      <c r="I60" t="s">
        <v>333</v>
      </c>
      <c r="J60" t="s">
        <v>24</v>
      </c>
      <c r="K60">
        <v>57</v>
      </c>
      <c r="L60" s="8" t="s">
        <v>22</v>
      </c>
      <c r="M60">
        <v>1</v>
      </c>
      <c r="N60">
        <v>1</v>
      </c>
      <c r="O60">
        <v>0</v>
      </c>
      <c r="P60">
        <v>0</v>
      </c>
    </row>
    <row r="61" spans="1:16">
      <c r="A61" t="s">
        <v>485</v>
      </c>
      <c r="B61" t="s">
        <v>13</v>
      </c>
      <c r="C61" t="s">
        <v>14</v>
      </c>
      <c r="D61" t="s">
        <v>17</v>
      </c>
      <c r="E61" t="s">
        <v>43</v>
      </c>
      <c r="F61" t="s">
        <v>337</v>
      </c>
      <c r="G61" t="s">
        <v>338</v>
      </c>
      <c r="H61" t="s">
        <v>339</v>
      </c>
      <c r="I61" t="s">
        <v>333</v>
      </c>
      <c r="J61" t="s">
        <v>24</v>
      </c>
      <c r="K61">
        <v>58</v>
      </c>
      <c r="L61" s="8" t="s">
        <v>22</v>
      </c>
      <c r="M61">
        <v>1</v>
      </c>
      <c r="N61">
        <v>1</v>
      </c>
      <c r="O61">
        <v>0</v>
      </c>
      <c r="P61">
        <v>0</v>
      </c>
    </row>
    <row r="62" spans="1:16">
      <c r="A62" t="s">
        <v>485</v>
      </c>
      <c r="B62" t="s">
        <v>13</v>
      </c>
      <c r="C62" t="s">
        <v>14</v>
      </c>
      <c r="D62" t="s">
        <v>17</v>
      </c>
      <c r="E62" t="s">
        <v>43</v>
      </c>
      <c r="F62" t="s">
        <v>340</v>
      </c>
      <c r="G62" t="s">
        <v>341</v>
      </c>
      <c r="H62" t="s">
        <v>342</v>
      </c>
      <c r="I62" t="s">
        <v>333</v>
      </c>
      <c r="J62" t="s">
        <v>24</v>
      </c>
      <c r="K62">
        <v>59</v>
      </c>
      <c r="L62" s="8" t="s">
        <v>22</v>
      </c>
      <c r="M62">
        <v>1</v>
      </c>
      <c r="N62">
        <v>1</v>
      </c>
      <c r="O62">
        <v>0</v>
      </c>
      <c r="P62">
        <v>0</v>
      </c>
    </row>
    <row r="63" spans="1:16">
      <c r="A63" t="s">
        <v>485</v>
      </c>
      <c r="B63" t="s">
        <v>13</v>
      </c>
      <c r="C63" t="s">
        <v>14</v>
      </c>
      <c r="D63" t="s">
        <v>17</v>
      </c>
      <c r="E63" t="s">
        <v>43</v>
      </c>
      <c r="F63" t="s">
        <v>343</v>
      </c>
      <c r="G63" t="s">
        <v>344</v>
      </c>
      <c r="H63" t="s">
        <v>345</v>
      </c>
      <c r="I63" t="s">
        <v>333</v>
      </c>
      <c r="J63" t="s">
        <v>24</v>
      </c>
      <c r="K63">
        <v>60</v>
      </c>
      <c r="L63" s="8" t="s">
        <v>22</v>
      </c>
      <c r="M63">
        <v>2</v>
      </c>
      <c r="N63">
        <v>2</v>
      </c>
      <c r="O63">
        <v>0</v>
      </c>
      <c r="P63">
        <v>0</v>
      </c>
    </row>
    <row r="64" spans="1:16">
      <c r="A64" t="s">
        <v>485</v>
      </c>
      <c r="B64" t="s">
        <v>13</v>
      </c>
      <c r="C64" t="s">
        <v>14</v>
      </c>
      <c r="D64" t="s">
        <v>17</v>
      </c>
      <c r="E64" t="s">
        <v>43</v>
      </c>
      <c r="F64" t="s">
        <v>358</v>
      </c>
      <c r="G64" t="s">
        <v>359</v>
      </c>
      <c r="H64" t="s">
        <v>360</v>
      </c>
      <c r="I64" t="s">
        <v>361</v>
      </c>
      <c r="J64" t="s">
        <v>24</v>
      </c>
      <c r="K64">
        <v>61</v>
      </c>
      <c r="L64" s="8" t="s">
        <v>22</v>
      </c>
      <c r="M64">
        <v>8</v>
      </c>
      <c r="N64">
        <v>8</v>
      </c>
      <c r="O64">
        <v>0</v>
      </c>
      <c r="P64">
        <v>0</v>
      </c>
    </row>
    <row r="65" spans="1:16">
      <c r="A65" t="s">
        <v>485</v>
      </c>
      <c r="B65" t="s">
        <v>13</v>
      </c>
      <c r="C65" t="s">
        <v>14</v>
      </c>
      <c r="D65" t="s">
        <v>17</v>
      </c>
      <c r="E65" t="s">
        <v>43</v>
      </c>
      <c r="F65" t="s">
        <v>369</v>
      </c>
      <c r="G65" t="s">
        <v>370</v>
      </c>
      <c r="H65" t="s">
        <v>371</v>
      </c>
      <c r="I65" t="s">
        <v>109</v>
      </c>
      <c r="J65" t="s">
        <v>24</v>
      </c>
      <c r="K65">
        <v>62</v>
      </c>
      <c r="L65" s="8" t="s">
        <v>22</v>
      </c>
      <c r="M65">
        <v>1</v>
      </c>
      <c r="N65">
        <v>1</v>
      </c>
      <c r="O65">
        <v>0</v>
      </c>
      <c r="P65">
        <v>0</v>
      </c>
    </row>
    <row r="66" spans="1:16">
      <c r="A66" t="s">
        <v>485</v>
      </c>
      <c r="B66" t="s">
        <v>13</v>
      </c>
      <c r="C66" t="s">
        <v>14</v>
      </c>
      <c r="D66" t="s">
        <v>17</v>
      </c>
      <c r="E66" t="s">
        <v>43</v>
      </c>
      <c r="F66" t="s">
        <v>374</v>
      </c>
      <c r="G66" t="s">
        <v>375</v>
      </c>
      <c r="H66" t="s">
        <v>376</v>
      </c>
      <c r="I66" t="s">
        <v>333</v>
      </c>
      <c r="J66" t="s">
        <v>24</v>
      </c>
      <c r="K66">
        <v>63</v>
      </c>
      <c r="L66" s="8" t="s">
        <v>22</v>
      </c>
      <c r="M66">
        <v>2</v>
      </c>
      <c r="N66">
        <v>2</v>
      </c>
      <c r="O66">
        <v>0</v>
      </c>
      <c r="P66">
        <v>0</v>
      </c>
    </row>
    <row r="67" spans="1:16">
      <c r="A67" t="s">
        <v>485</v>
      </c>
      <c r="B67" t="s">
        <v>13</v>
      </c>
      <c r="C67" t="s">
        <v>14</v>
      </c>
      <c r="D67" t="s">
        <v>17</v>
      </c>
      <c r="E67" t="s">
        <v>43</v>
      </c>
      <c r="F67" t="s">
        <v>377</v>
      </c>
      <c r="G67" t="s">
        <v>378</v>
      </c>
      <c r="H67" t="s">
        <v>379</v>
      </c>
      <c r="I67" t="s">
        <v>333</v>
      </c>
      <c r="J67" t="s">
        <v>24</v>
      </c>
      <c r="K67">
        <v>64</v>
      </c>
      <c r="L67" s="8" t="s">
        <v>22</v>
      </c>
      <c r="M67">
        <v>1</v>
      </c>
      <c r="N67">
        <v>1</v>
      </c>
      <c r="O67">
        <v>0</v>
      </c>
      <c r="P67">
        <v>0</v>
      </c>
    </row>
    <row r="68" spans="1:16">
      <c r="A68" t="s">
        <v>485</v>
      </c>
      <c r="B68" t="s">
        <v>13</v>
      </c>
      <c r="C68" t="s">
        <v>14</v>
      </c>
      <c r="D68" t="s">
        <v>17</v>
      </c>
      <c r="E68" t="s">
        <v>43</v>
      </c>
      <c r="F68" t="s">
        <v>380</v>
      </c>
      <c r="G68" t="s">
        <v>381</v>
      </c>
      <c r="H68" t="s">
        <v>382</v>
      </c>
      <c r="I68" t="s">
        <v>383</v>
      </c>
      <c r="J68" t="s">
        <v>24</v>
      </c>
      <c r="K68">
        <v>65</v>
      </c>
      <c r="L68" s="8" t="s">
        <v>22</v>
      </c>
      <c r="M68">
        <v>1</v>
      </c>
      <c r="N68">
        <v>1</v>
      </c>
      <c r="O68">
        <v>0</v>
      </c>
      <c r="P68">
        <v>0</v>
      </c>
    </row>
    <row r="69" spans="1:16">
      <c r="A69" t="s">
        <v>485</v>
      </c>
      <c r="B69" t="s">
        <v>13</v>
      </c>
      <c r="C69" t="s">
        <v>14</v>
      </c>
      <c r="D69" t="s">
        <v>17</v>
      </c>
      <c r="E69" t="s">
        <v>43</v>
      </c>
      <c r="F69" t="s">
        <v>386</v>
      </c>
      <c r="G69" t="s">
        <v>387</v>
      </c>
      <c r="H69" t="s">
        <v>388</v>
      </c>
      <c r="I69" t="s">
        <v>333</v>
      </c>
      <c r="J69" t="s">
        <v>24</v>
      </c>
      <c r="K69">
        <v>66</v>
      </c>
      <c r="L69" s="8" t="s">
        <v>22</v>
      </c>
      <c r="M69">
        <v>1</v>
      </c>
      <c r="N69">
        <v>1</v>
      </c>
      <c r="O69">
        <v>0</v>
      </c>
      <c r="P69">
        <v>0</v>
      </c>
    </row>
    <row r="70" spans="1:16">
      <c r="A70" t="s">
        <v>485</v>
      </c>
      <c r="B70" t="s">
        <v>13</v>
      </c>
      <c r="C70" t="s">
        <v>14</v>
      </c>
      <c r="D70" t="s">
        <v>17</v>
      </c>
      <c r="E70" t="s">
        <v>43</v>
      </c>
      <c r="F70" t="s">
        <v>393</v>
      </c>
      <c r="G70" t="s">
        <v>394</v>
      </c>
      <c r="H70" t="s">
        <v>395</v>
      </c>
      <c r="I70" t="s">
        <v>396</v>
      </c>
      <c r="J70" t="s">
        <v>24</v>
      </c>
      <c r="K70">
        <v>67</v>
      </c>
      <c r="L70" s="8" t="s">
        <v>22</v>
      </c>
      <c r="M70">
        <v>6</v>
      </c>
      <c r="N70">
        <v>6</v>
      </c>
      <c r="O70">
        <v>0</v>
      </c>
      <c r="P70">
        <v>0</v>
      </c>
    </row>
    <row r="71" spans="1:16">
      <c r="A71" t="s">
        <v>485</v>
      </c>
      <c r="B71" t="s">
        <v>13</v>
      </c>
      <c r="C71" t="s">
        <v>14</v>
      </c>
      <c r="D71" t="s">
        <v>17</v>
      </c>
      <c r="E71" t="s">
        <v>43</v>
      </c>
      <c r="F71" t="s">
        <v>241</v>
      </c>
      <c r="G71" t="s">
        <v>238</v>
      </c>
      <c r="H71" t="s">
        <v>239</v>
      </c>
      <c r="I71" t="s">
        <v>59</v>
      </c>
      <c r="J71" t="s">
        <v>24</v>
      </c>
      <c r="K71">
        <v>68</v>
      </c>
      <c r="L71" s="8" t="s">
        <v>22</v>
      </c>
      <c r="M71">
        <v>4</v>
      </c>
      <c r="N71">
        <v>4</v>
      </c>
      <c r="O71">
        <v>0</v>
      </c>
      <c r="P71">
        <v>0</v>
      </c>
    </row>
    <row r="72" spans="1:16">
      <c r="A72" t="s">
        <v>485</v>
      </c>
      <c r="B72" t="s">
        <v>13</v>
      </c>
      <c r="C72" t="s">
        <v>14</v>
      </c>
      <c r="D72" t="s">
        <v>17</v>
      </c>
      <c r="E72" t="s">
        <v>43</v>
      </c>
      <c r="F72" t="s">
        <v>328</v>
      </c>
      <c r="G72" t="s">
        <v>325</v>
      </c>
      <c r="H72" t="s">
        <v>326</v>
      </c>
      <c r="I72" t="s">
        <v>329</v>
      </c>
      <c r="J72" t="s">
        <v>24</v>
      </c>
      <c r="K72">
        <v>69</v>
      </c>
      <c r="L72" s="8" t="s">
        <v>22</v>
      </c>
      <c r="M72">
        <v>4</v>
      </c>
      <c r="N72">
        <v>4</v>
      </c>
      <c r="O72">
        <v>0</v>
      </c>
      <c r="P72">
        <v>0</v>
      </c>
    </row>
    <row r="73" spans="1:16">
      <c r="A73" t="s">
        <v>485</v>
      </c>
      <c r="B73" t="s">
        <v>13</v>
      </c>
      <c r="C73" t="s">
        <v>14</v>
      </c>
      <c r="D73" t="s">
        <v>17</v>
      </c>
      <c r="E73" t="s">
        <v>43</v>
      </c>
      <c r="F73" t="s">
        <v>227</v>
      </c>
      <c r="G73" t="s">
        <v>228</v>
      </c>
      <c r="H73" t="s">
        <v>229</v>
      </c>
      <c r="I73" t="s">
        <v>231</v>
      </c>
      <c r="J73" t="s">
        <v>24</v>
      </c>
      <c r="K73">
        <v>70</v>
      </c>
      <c r="L73" s="8" t="s">
        <v>22</v>
      </c>
      <c r="M73">
        <v>6</v>
      </c>
      <c r="N73">
        <v>6</v>
      </c>
      <c r="O73">
        <v>0</v>
      </c>
      <c r="P73">
        <v>0</v>
      </c>
    </row>
    <row r="74" spans="1:16">
      <c r="A74" t="s">
        <v>485</v>
      </c>
      <c r="B74" t="s">
        <v>13</v>
      </c>
      <c r="C74" t="s">
        <v>14</v>
      </c>
      <c r="D74" t="s">
        <v>17</v>
      </c>
      <c r="E74" t="s">
        <v>43</v>
      </c>
      <c r="F74" t="s">
        <v>211</v>
      </c>
      <c r="G74" t="s">
        <v>212</v>
      </c>
      <c r="H74" t="s">
        <v>213</v>
      </c>
      <c r="I74" t="s">
        <v>214</v>
      </c>
      <c r="J74" t="s">
        <v>24</v>
      </c>
      <c r="K74">
        <v>71</v>
      </c>
      <c r="L74" s="8" t="s">
        <v>22</v>
      </c>
      <c r="M74">
        <v>12</v>
      </c>
      <c r="N74">
        <v>12</v>
      </c>
      <c r="O74">
        <v>0</v>
      </c>
      <c r="P74">
        <v>12</v>
      </c>
    </row>
    <row r="75" spans="1:16">
      <c r="A75" t="s">
        <v>485</v>
      </c>
      <c r="B75" t="s">
        <v>13</v>
      </c>
      <c r="C75" t="s">
        <v>14</v>
      </c>
      <c r="D75" t="s">
        <v>17</v>
      </c>
      <c r="E75" t="s">
        <v>43</v>
      </c>
      <c r="F75" t="s">
        <v>215</v>
      </c>
      <c r="G75" t="s">
        <v>216</v>
      </c>
      <c r="H75" t="s">
        <v>217</v>
      </c>
      <c r="I75" t="s">
        <v>113</v>
      </c>
      <c r="J75" t="s">
        <v>24</v>
      </c>
      <c r="K75">
        <v>72</v>
      </c>
      <c r="L75" s="8" t="s">
        <v>22</v>
      </c>
      <c r="M75">
        <v>6</v>
      </c>
      <c r="N75">
        <v>6</v>
      </c>
      <c r="O75">
        <v>0</v>
      </c>
      <c r="P75">
        <v>0</v>
      </c>
    </row>
    <row r="76" spans="1:16">
      <c r="A76" t="s">
        <v>485</v>
      </c>
      <c r="B76" t="s">
        <v>13</v>
      </c>
      <c r="C76" t="s">
        <v>14</v>
      </c>
      <c r="D76" t="s">
        <v>17</v>
      </c>
      <c r="E76" t="s">
        <v>43</v>
      </c>
      <c r="F76" t="s">
        <v>139</v>
      </c>
      <c r="G76" t="s">
        <v>140</v>
      </c>
      <c r="H76" t="s">
        <v>141</v>
      </c>
      <c r="I76" t="s">
        <v>142</v>
      </c>
      <c r="J76" t="s">
        <v>24</v>
      </c>
      <c r="K76">
        <v>73</v>
      </c>
      <c r="L76" s="8" t="s">
        <v>22</v>
      </c>
      <c r="M76">
        <v>24</v>
      </c>
      <c r="N76">
        <v>24</v>
      </c>
      <c r="O76">
        <v>22</v>
      </c>
      <c r="P76">
        <v>2</v>
      </c>
    </row>
    <row r="77" spans="1:16">
      <c r="A77" t="s">
        <v>485</v>
      </c>
      <c r="B77" t="s">
        <v>13</v>
      </c>
      <c r="C77" t="s">
        <v>14</v>
      </c>
      <c r="D77" t="s">
        <v>17</v>
      </c>
      <c r="E77" t="s">
        <v>43</v>
      </c>
      <c r="F77" t="s">
        <v>389</v>
      </c>
      <c r="G77" t="s">
        <v>390</v>
      </c>
      <c r="H77" t="s">
        <v>391</v>
      </c>
      <c r="I77" t="s">
        <v>392</v>
      </c>
      <c r="J77" t="s">
        <v>24</v>
      </c>
      <c r="K77">
        <v>74</v>
      </c>
      <c r="L77" s="8" t="s">
        <v>22</v>
      </c>
      <c r="M77">
        <v>48</v>
      </c>
      <c r="N77">
        <v>48</v>
      </c>
      <c r="O77">
        <v>0</v>
      </c>
      <c r="P77">
        <v>0</v>
      </c>
    </row>
    <row r="78" spans="1:16">
      <c r="A78" t="s">
        <v>485</v>
      </c>
      <c r="B78" t="s">
        <v>13</v>
      </c>
      <c r="C78" t="s">
        <v>14</v>
      </c>
      <c r="D78" t="s">
        <v>17</v>
      </c>
      <c r="E78" t="s">
        <v>43</v>
      </c>
      <c r="F78" t="s">
        <v>93</v>
      </c>
      <c r="G78" t="s">
        <v>94</v>
      </c>
      <c r="H78" t="s">
        <v>95</v>
      </c>
      <c r="I78" t="s">
        <v>96</v>
      </c>
      <c r="J78" t="s">
        <v>24</v>
      </c>
      <c r="K78">
        <v>75</v>
      </c>
      <c r="L78" s="8" t="s">
        <v>22</v>
      </c>
      <c r="M78">
        <v>1</v>
      </c>
      <c r="N78">
        <v>1</v>
      </c>
      <c r="O78">
        <v>0</v>
      </c>
      <c r="P78">
        <v>1</v>
      </c>
    </row>
    <row r="79" spans="1:16">
      <c r="A79" t="s">
        <v>485</v>
      </c>
      <c r="B79" t="s">
        <v>13</v>
      </c>
      <c r="C79" t="s">
        <v>14</v>
      </c>
      <c r="D79" t="s">
        <v>17</v>
      </c>
      <c r="E79" t="s">
        <v>43</v>
      </c>
      <c r="F79" t="s">
        <v>242</v>
      </c>
      <c r="G79" t="s">
        <v>243</v>
      </c>
      <c r="H79" t="s">
        <v>244</v>
      </c>
      <c r="I79" t="s">
        <v>245</v>
      </c>
      <c r="J79" t="s">
        <v>24</v>
      </c>
      <c r="K79">
        <v>76</v>
      </c>
      <c r="L79" s="8" t="s">
        <v>22</v>
      </c>
      <c r="M79">
        <v>1</v>
      </c>
      <c r="N79">
        <v>0</v>
      </c>
      <c r="O79">
        <v>1</v>
      </c>
      <c r="P79">
        <v>0</v>
      </c>
    </row>
    <row r="80" spans="1:16">
      <c r="A80" t="s">
        <v>485</v>
      </c>
      <c r="B80" t="s">
        <v>13</v>
      </c>
      <c r="C80" t="s">
        <v>14</v>
      </c>
      <c r="D80" t="s">
        <v>17</v>
      </c>
      <c r="E80" t="s">
        <v>43</v>
      </c>
      <c r="F80" t="s">
        <v>76</v>
      </c>
      <c r="G80" t="s">
        <v>77</v>
      </c>
      <c r="H80" t="s">
        <v>78</v>
      </c>
      <c r="I80" t="s">
        <v>79</v>
      </c>
      <c r="J80" t="s">
        <v>24</v>
      </c>
      <c r="K80">
        <v>77</v>
      </c>
      <c r="L80" s="8" t="s">
        <v>22</v>
      </c>
      <c r="M80">
        <v>1</v>
      </c>
      <c r="N80">
        <v>1</v>
      </c>
      <c r="O80">
        <v>0</v>
      </c>
      <c r="P80">
        <v>0</v>
      </c>
    </row>
    <row r="81" spans="1:16">
      <c r="A81" t="s">
        <v>485</v>
      </c>
      <c r="B81" t="s">
        <v>13</v>
      </c>
      <c r="C81" t="s">
        <v>14</v>
      </c>
      <c r="D81" t="s">
        <v>17</v>
      </c>
      <c r="E81" t="s">
        <v>43</v>
      </c>
      <c r="F81" t="s">
        <v>97</v>
      </c>
      <c r="G81" t="s">
        <v>98</v>
      </c>
      <c r="H81" t="s">
        <v>99</v>
      </c>
      <c r="I81" t="s">
        <v>100</v>
      </c>
      <c r="J81" t="s">
        <v>24</v>
      </c>
      <c r="K81">
        <v>78</v>
      </c>
      <c r="L81" s="8" t="s">
        <v>22</v>
      </c>
      <c r="M81">
        <v>1</v>
      </c>
      <c r="N81">
        <v>1</v>
      </c>
      <c r="O81">
        <v>0</v>
      </c>
      <c r="P81">
        <v>0</v>
      </c>
    </row>
    <row r="82" spans="1:16">
      <c r="A82" t="s">
        <v>485</v>
      </c>
      <c r="B82" t="s">
        <v>13</v>
      </c>
      <c r="C82" t="s">
        <v>14</v>
      </c>
      <c r="D82" t="s">
        <v>17</v>
      </c>
      <c r="E82" t="s">
        <v>43</v>
      </c>
      <c r="F82" t="s">
        <v>318</v>
      </c>
      <c r="G82" t="s">
        <v>319</v>
      </c>
      <c r="H82" t="s">
        <v>320</v>
      </c>
      <c r="I82" t="s">
        <v>321</v>
      </c>
      <c r="J82" t="s">
        <v>24</v>
      </c>
      <c r="K82">
        <v>79</v>
      </c>
      <c r="L82" s="8" t="s">
        <v>22</v>
      </c>
      <c r="M82">
        <v>1</v>
      </c>
      <c r="N82">
        <v>1</v>
      </c>
      <c r="O82">
        <v>0</v>
      </c>
      <c r="P82">
        <v>0</v>
      </c>
    </row>
    <row r="83" spans="1:16">
      <c r="A83" t="s">
        <v>485</v>
      </c>
      <c r="B83" t="s">
        <v>13</v>
      </c>
      <c r="C83" t="s">
        <v>14</v>
      </c>
      <c r="D83" t="s">
        <v>17</v>
      </c>
      <c r="E83" t="s">
        <v>43</v>
      </c>
      <c r="F83" t="s">
        <v>322</v>
      </c>
      <c r="G83" t="s">
        <v>323</v>
      </c>
      <c r="H83" t="s">
        <v>324</v>
      </c>
      <c r="I83" t="s">
        <v>109</v>
      </c>
      <c r="J83" t="s">
        <v>24</v>
      </c>
      <c r="K83">
        <v>80</v>
      </c>
      <c r="L83" s="8" t="s">
        <v>22</v>
      </c>
      <c r="M83">
        <v>1</v>
      </c>
      <c r="N83">
        <v>1</v>
      </c>
      <c r="O83">
        <v>0</v>
      </c>
      <c r="P83">
        <v>0</v>
      </c>
    </row>
    <row r="84" spans="1:16">
      <c r="A84" t="s">
        <v>485</v>
      </c>
      <c r="B84" t="s">
        <v>13</v>
      </c>
      <c r="C84" t="s">
        <v>14</v>
      </c>
      <c r="D84" t="s">
        <v>17</v>
      </c>
      <c r="E84" t="s">
        <v>43</v>
      </c>
      <c r="F84" t="s">
        <v>72</v>
      </c>
      <c r="G84" t="s">
        <v>73</v>
      </c>
      <c r="H84" t="s">
        <v>74</v>
      </c>
      <c r="I84" t="s">
        <v>75</v>
      </c>
      <c r="J84" t="s">
        <v>24</v>
      </c>
      <c r="K84">
        <v>81</v>
      </c>
      <c r="L84" s="8" t="s">
        <v>22</v>
      </c>
      <c r="M84">
        <v>1</v>
      </c>
      <c r="N84">
        <v>1</v>
      </c>
      <c r="O84">
        <v>0</v>
      </c>
      <c r="P84">
        <v>1</v>
      </c>
    </row>
    <row r="85" spans="1:16">
      <c r="A85" t="s">
        <v>485</v>
      </c>
      <c r="B85" t="s">
        <v>13</v>
      </c>
      <c r="C85" t="s">
        <v>14</v>
      </c>
      <c r="D85" t="s">
        <v>17</v>
      </c>
      <c r="E85" t="s">
        <v>43</v>
      </c>
      <c r="F85" t="s">
        <v>400</v>
      </c>
      <c r="G85" t="s">
        <v>401</v>
      </c>
      <c r="H85" t="s">
        <v>402</v>
      </c>
      <c r="I85" t="s">
        <v>333</v>
      </c>
      <c r="J85" t="s">
        <v>24</v>
      </c>
      <c r="K85">
        <v>84</v>
      </c>
      <c r="L85" s="8" t="s">
        <v>22</v>
      </c>
      <c r="M85">
        <v>1</v>
      </c>
      <c r="N85">
        <v>1</v>
      </c>
      <c r="O85">
        <v>0</v>
      </c>
      <c r="P85">
        <v>0</v>
      </c>
    </row>
    <row r="86" spans="1:16">
      <c r="A86" t="s">
        <v>485</v>
      </c>
      <c r="B86" t="s">
        <v>13</v>
      </c>
      <c r="C86" t="s">
        <v>14</v>
      </c>
      <c r="D86" t="s">
        <v>17</v>
      </c>
      <c r="E86" t="s">
        <v>43</v>
      </c>
      <c r="F86" t="s">
        <v>349</v>
      </c>
      <c r="G86" t="s">
        <v>350</v>
      </c>
      <c r="H86" t="s">
        <v>351</v>
      </c>
      <c r="I86" t="s">
        <v>352</v>
      </c>
      <c r="J86" t="s">
        <v>24</v>
      </c>
      <c r="K86">
        <v>85</v>
      </c>
      <c r="L86" s="8" t="s">
        <v>22</v>
      </c>
      <c r="M86">
        <v>10</v>
      </c>
      <c r="N86">
        <v>10</v>
      </c>
      <c r="O86">
        <v>0</v>
      </c>
      <c r="P86">
        <v>0</v>
      </c>
    </row>
    <row r="87" spans="1:16">
      <c r="A87" t="s">
        <v>485</v>
      </c>
      <c r="B87" t="s">
        <v>13</v>
      </c>
      <c r="C87" t="s">
        <v>14</v>
      </c>
      <c r="D87" t="s">
        <v>17</v>
      </c>
      <c r="E87" t="s">
        <v>43</v>
      </c>
      <c r="F87" t="s">
        <v>406</v>
      </c>
      <c r="G87" t="s">
        <v>407</v>
      </c>
      <c r="H87" t="s">
        <v>408</v>
      </c>
      <c r="I87" t="s">
        <v>409</v>
      </c>
      <c r="J87" t="s">
        <v>24</v>
      </c>
      <c r="K87">
        <v>86</v>
      </c>
      <c r="L87" s="8" t="s">
        <v>22</v>
      </c>
      <c r="M87">
        <v>1</v>
      </c>
      <c r="N87">
        <v>1</v>
      </c>
      <c r="O87">
        <v>0</v>
      </c>
      <c r="P87">
        <v>1</v>
      </c>
    </row>
    <row r="88" spans="1:16">
      <c r="A88" t="s">
        <v>485</v>
      </c>
      <c r="B88" t="s">
        <v>13</v>
      </c>
      <c r="C88" t="s">
        <v>14</v>
      </c>
      <c r="D88" t="s">
        <v>17</v>
      </c>
      <c r="E88" t="s">
        <v>43</v>
      </c>
      <c r="F88" t="s">
        <v>410</v>
      </c>
      <c r="G88" t="s">
        <v>411</v>
      </c>
      <c r="H88" t="s">
        <v>412</v>
      </c>
      <c r="I88" t="s">
        <v>413</v>
      </c>
      <c r="J88" t="s">
        <v>24</v>
      </c>
      <c r="K88">
        <v>87</v>
      </c>
      <c r="L88" s="8" t="s">
        <v>22</v>
      </c>
      <c r="M88">
        <v>1</v>
      </c>
      <c r="N88">
        <v>1</v>
      </c>
      <c r="O88">
        <v>0</v>
      </c>
      <c r="P88">
        <v>1</v>
      </c>
    </row>
    <row r="89" spans="1:16">
      <c r="A89" t="s">
        <v>485</v>
      </c>
      <c r="B89" t="s">
        <v>13</v>
      </c>
      <c r="C89" t="s">
        <v>14</v>
      </c>
      <c r="D89" t="s">
        <v>17</v>
      </c>
      <c r="E89" t="s">
        <v>43</v>
      </c>
      <c r="F89" t="s">
        <v>428</v>
      </c>
      <c r="G89" t="s">
        <v>425</v>
      </c>
      <c r="H89" t="s">
        <v>426</v>
      </c>
      <c r="I89" t="s">
        <v>429</v>
      </c>
      <c r="J89" t="s">
        <v>24</v>
      </c>
      <c r="K89">
        <v>96</v>
      </c>
      <c r="L89" s="8" t="s">
        <v>22</v>
      </c>
      <c r="M89">
        <v>1</v>
      </c>
      <c r="N89">
        <v>0</v>
      </c>
      <c r="O89">
        <v>1</v>
      </c>
      <c r="P89">
        <v>0</v>
      </c>
    </row>
    <row r="90" spans="1:16">
      <c r="A90" t="s">
        <v>485</v>
      </c>
      <c r="B90" t="s">
        <v>13</v>
      </c>
      <c r="C90" t="s">
        <v>14</v>
      </c>
      <c r="D90" t="s">
        <v>17</v>
      </c>
      <c r="E90" t="s">
        <v>43</v>
      </c>
      <c r="F90" t="s">
        <v>430</v>
      </c>
      <c r="G90" t="s">
        <v>431</v>
      </c>
      <c r="H90" t="s">
        <v>432</v>
      </c>
      <c r="I90" t="s">
        <v>433</v>
      </c>
      <c r="J90" t="s">
        <v>24</v>
      </c>
      <c r="K90">
        <v>98</v>
      </c>
      <c r="L90" s="8" t="s">
        <v>22</v>
      </c>
      <c r="M90">
        <v>1</v>
      </c>
      <c r="N90">
        <v>0</v>
      </c>
      <c r="O90">
        <v>1</v>
      </c>
      <c r="P90">
        <v>0</v>
      </c>
    </row>
    <row r="91" spans="1:16">
      <c r="A91" t="s">
        <v>485</v>
      </c>
      <c r="B91" t="s">
        <v>13</v>
      </c>
      <c r="C91" t="s">
        <v>14</v>
      </c>
      <c r="D91" t="s">
        <v>17</v>
      </c>
      <c r="E91" t="s">
        <v>43</v>
      </c>
      <c r="F91" t="s">
        <v>190</v>
      </c>
      <c r="G91" t="s">
        <v>191</v>
      </c>
      <c r="H91" t="s">
        <v>192</v>
      </c>
      <c r="I91" t="s">
        <v>54</v>
      </c>
      <c r="J91" t="s">
        <v>24</v>
      </c>
      <c r="K91">
        <v>130</v>
      </c>
      <c r="L91" s="8" t="s">
        <v>22</v>
      </c>
      <c r="M91">
        <v>4</v>
      </c>
      <c r="N91">
        <v>4</v>
      </c>
      <c r="O91">
        <v>0</v>
      </c>
      <c r="P91">
        <v>4</v>
      </c>
    </row>
    <row r="92" spans="1:16">
      <c r="A92" t="s">
        <v>485</v>
      </c>
      <c r="B92" t="s">
        <v>13</v>
      </c>
      <c r="C92" t="s">
        <v>14</v>
      </c>
      <c r="D92" t="s">
        <v>17</v>
      </c>
      <c r="E92" t="s">
        <v>43</v>
      </c>
      <c r="F92" t="s">
        <v>190</v>
      </c>
      <c r="G92" t="s">
        <v>325</v>
      </c>
      <c r="H92" t="s">
        <v>326</v>
      </c>
      <c r="I92" t="s">
        <v>54</v>
      </c>
      <c r="J92" t="s">
        <v>24</v>
      </c>
      <c r="K92">
        <v>99</v>
      </c>
      <c r="L92" s="8" t="s">
        <v>22</v>
      </c>
      <c r="M92">
        <v>0</v>
      </c>
      <c r="N92">
        <v>0</v>
      </c>
      <c r="O92">
        <v>0</v>
      </c>
      <c r="P92">
        <v>0</v>
      </c>
    </row>
    <row r="93" spans="1:16">
      <c r="A93" t="s">
        <v>485</v>
      </c>
      <c r="B93" t="s">
        <v>13</v>
      </c>
      <c r="C93" t="s">
        <v>14</v>
      </c>
      <c r="D93" t="s">
        <v>17</v>
      </c>
      <c r="E93" t="s">
        <v>43</v>
      </c>
      <c r="F93" t="s">
        <v>297</v>
      </c>
      <c r="G93" t="s">
        <v>298</v>
      </c>
      <c r="H93" t="s">
        <v>299</v>
      </c>
      <c r="I93" t="s">
        <v>300</v>
      </c>
      <c r="J93" t="s">
        <v>24</v>
      </c>
      <c r="K93">
        <v>133</v>
      </c>
      <c r="L93" s="8" t="s">
        <v>22</v>
      </c>
      <c r="M93">
        <v>24</v>
      </c>
      <c r="N93">
        <v>24</v>
      </c>
      <c r="O93">
        <v>0</v>
      </c>
      <c r="P93">
        <v>0</v>
      </c>
    </row>
    <row r="94" spans="1:16">
      <c r="A94" t="s">
        <v>485</v>
      </c>
      <c r="B94" t="s">
        <v>13</v>
      </c>
      <c r="C94" t="s">
        <v>14</v>
      </c>
      <c r="D94" t="s">
        <v>17</v>
      </c>
      <c r="E94" t="s">
        <v>43</v>
      </c>
      <c r="F94" t="s">
        <v>485</v>
      </c>
      <c r="G94" t="s">
        <v>101</v>
      </c>
      <c r="H94" t="s">
        <v>102</v>
      </c>
      <c r="I94" t="s">
        <v>103</v>
      </c>
      <c r="J94" t="s">
        <v>24</v>
      </c>
      <c r="K94">
        <v>89</v>
      </c>
      <c r="L94" s="8" t="s">
        <v>22</v>
      </c>
      <c r="M94">
        <v>1</v>
      </c>
      <c r="N94">
        <v>1</v>
      </c>
      <c r="O94">
        <v>0</v>
      </c>
      <c r="P94">
        <v>1</v>
      </c>
    </row>
    <row r="95" spans="1:16">
      <c r="A95" t="s">
        <v>485</v>
      </c>
      <c r="B95" t="s">
        <v>13</v>
      </c>
      <c r="C95" t="s">
        <v>14</v>
      </c>
      <c r="D95" t="s">
        <v>17</v>
      </c>
      <c r="E95" t="s">
        <v>43</v>
      </c>
      <c r="F95" t="s">
        <v>485</v>
      </c>
      <c r="G95" t="s">
        <v>104</v>
      </c>
      <c r="H95" t="s">
        <v>105</v>
      </c>
      <c r="I95" t="s">
        <v>103</v>
      </c>
      <c r="J95" t="s">
        <v>24</v>
      </c>
      <c r="K95">
        <v>88</v>
      </c>
      <c r="L95" s="8" t="s">
        <v>22</v>
      </c>
      <c r="M95">
        <v>1</v>
      </c>
      <c r="N95">
        <v>1</v>
      </c>
      <c r="O95">
        <v>0</v>
      </c>
      <c r="P95">
        <v>1</v>
      </c>
    </row>
    <row r="96" spans="1:16">
      <c r="A96" t="s">
        <v>485</v>
      </c>
      <c r="B96" t="s">
        <v>13</v>
      </c>
      <c r="C96" t="s">
        <v>14</v>
      </c>
      <c r="D96" t="s">
        <v>17</v>
      </c>
      <c r="E96" t="s">
        <v>43</v>
      </c>
      <c r="F96" t="s">
        <v>485</v>
      </c>
      <c r="G96" t="s">
        <v>355</v>
      </c>
      <c r="H96" t="s">
        <v>356</v>
      </c>
      <c r="I96" t="s">
        <v>357</v>
      </c>
      <c r="J96" t="s">
        <v>24</v>
      </c>
      <c r="K96">
        <v>90</v>
      </c>
      <c r="L96" s="8" t="s">
        <v>22</v>
      </c>
      <c r="M96">
        <v>4</v>
      </c>
      <c r="N96">
        <v>4</v>
      </c>
      <c r="O96">
        <v>0</v>
      </c>
      <c r="P96">
        <v>0</v>
      </c>
    </row>
    <row r="97" spans="1:16">
      <c r="A97" t="s">
        <v>485</v>
      </c>
      <c r="B97" t="s">
        <v>13</v>
      </c>
      <c r="C97" t="s">
        <v>14</v>
      </c>
      <c r="D97" t="s">
        <v>17</v>
      </c>
      <c r="E97" t="s">
        <v>43</v>
      </c>
      <c r="F97" t="s">
        <v>540</v>
      </c>
      <c r="G97" t="s">
        <v>359</v>
      </c>
      <c r="H97" t="s">
        <v>360</v>
      </c>
      <c r="I97" t="s">
        <v>54</v>
      </c>
      <c r="J97" t="s">
        <v>24</v>
      </c>
      <c r="K97">
        <v>140</v>
      </c>
      <c r="L97" t="s">
        <v>22</v>
      </c>
      <c r="M97">
        <v>8</v>
      </c>
      <c r="N97">
        <v>0</v>
      </c>
      <c r="O97">
        <v>8</v>
      </c>
      <c r="P97">
        <v>0</v>
      </c>
    </row>
    <row r="98" spans="1:16">
      <c r="A98" t="s">
        <v>485</v>
      </c>
      <c r="B98" t="s">
        <v>13</v>
      </c>
      <c r="C98" t="s">
        <v>14</v>
      </c>
      <c r="D98" t="s">
        <v>17</v>
      </c>
      <c r="E98" t="s">
        <v>15</v>
      </c>
      <c r="F98" t="s">
        <v>26</v>
      </c>
      <c r="G98" t="s">
        <v>224</v>
      </c>
      <c r="H98" t="s">
        <v>225</v>
      </c>
      <c r="I98" t="s">
        <v>226</v>
      </c>
      <c r="J98" t="s">
        <v>24</v>
      </c>
      <c r="K98">
        <v>128</v>
      </c>
      <c r="L98" s="8" t="s">
        <v>22</v>
      </c>
      <c r="M98">
        <v>2</v>
      </c>
      <c r="N98">
        <v>2</v>
      </c>
      <c r="O98">
        <v>0</v>
      </c>
      <c r="P98">
        <v>0</v>
      </c>
    </row>
    <row r="99" spans="1:16">
      <c r="A99" t="s">
        <v>485</v>
      </c>
      <c r="B99" t="s">
        <v>13</v>
      </c>
      <c r="C99" t="s">
        <v>14</v>
      </c>
      <c r="D99" t="s">
        <v>17</v>
      </c>
      <c r="E99" t="s">
        <v>15</v>
      </c>
      <c r="F99" t="s">
        <v>26</v>
      </c>
      <c r="G99" t="s">
        <v>362</v>
      </c>
      <c r="H99" t="s">
        <v>363</v>
      </c>
      <c r="I99" t="s">
        <v>364</v>
      </c>
      <c r="J99" t="s">
        <v>24</v>
      </c>
      <c r="K99">
        <v>129</v>
      </c>
      <c r="L99" s="8" t="s">
        <v>22</v>
      </c>
      <c r="M99">
        <v>1</v>
      </c>
      <c r="N99">
        <v>1</v>
      </c>
      <c r="O99">
        <v>0</v>
      </c>
      <c r="P99">
        <v>0</v>
      </c>
    </row>
    <row r="100" spans="1:16">
      <c r="A100" t="s">
        <v>485</v>
      </c>
      <c r="B100" t="s">
        <v>13</v>
      </c>
      <c r="C100" t="s">
        <v>14</v>
      </c>
      <c r="D100" t="s">
        <v>17</v>
      </c>
      <c r="E100" t="s">
        <v>15</v>
      </c>
      <c r="F100" t="s">
        <v>43</v>
      </c>
      <c r="G100" t="s">
        <v>384</v>
      </c>
      <c r="H100" t="s">
        <v>385</v>
      </c>
      <c r="I100" t="s">
        <v>348</v>
      </c>
      <c r="J100" t="s">
        <v>24</v>
      </c>
      <c r="K100">
        <v>100</v>
      </c>
      <c r="L100" s="8" t="s">
        <v>22</v>
      </c>
      <c r="M100">
        <v>1</v>
      </c>
      <c r="N100">
        <v>0</v>
      </c>
      <c r="O100">
        <v>1</v>
      </c>
      <c r="P100">
        <v>0</v>
      </c>
    </row>
    <row r="101" spans="1:16">
      <c r="A101" t="s">
        <v>485</v>
      </c>
      <c r="B101" t="s">
        <v>13</v>
      </c>
      <c r="C101" t="s">
        <v>14</v>
      </c>
      <c r="D101" t="s">
        <v>17</v>
      </c>
      <c r="E101" t="s">
        <v>15</v>
      </c>
      <c r="F101" t="s">
        <v>47</v>
      </c>
      <c r="G101" t="s">
        <v>372</v>
      </c>
      <c r="H101" t="s">
        <v>373</v>
      </c>
      <c r="I101" t="s">
        <v>87</v>
      </c>
      <c r="J101" t="s">
        <v>24</v>
      </c>
      <c r="K101">
        <v>101</v>
      </c>
      <c r="L101" s="8" t="s">
        <v>22</v>
      </c>
      <c r="M101">
        <v>1</v>
      </c>
      <c r="N101">
        <v>0</v>
      </c>
      <c r="O101">
        <v>1</v>
      </c>
      <c r="P101">
        <v>0</v>
      </c>
    </row>
    <row r="102" spans="1:16">
      <c r="A102" t="s">
        <v>485</v>
      </c>
      <c r="B102" t="s">
        <v>13</v>
      </c>
      <c r="C102" t="s">
        <v>14</v>
      </c>
      <c r="D102" t="s">
        <v>17</v>
      </c>
      <c r="E102" t="s">
        <v>15</v>
      </c>
      <c r="F102" t="s">
        <v>56</v>
      </c>
      <c r="G102" t="s">
        <v>367</v>
      </c>
      <c r="H102" t="s">
        <v>368</v>
      </c>
      <c r="I102" t="s">
        <v>87</v>
      </c>
      <c r="J102" t="s">
        <v>24</v>
      </c>
      <c r="K102">
        <v>102</v>
      </c>
      <c r="L102" s="8" t="s">
        <v>22</v>
      </c>
      <c r="M102">
        <v>1</v>
      </c>
      <c r="N102">
        <v>0</v>
      </c>
      <c r="O102">
        <v>1</v>
      </c>
      <c r="P102">
        <v>0</v>
      </c>
    </row>
    <row r="103" spans="1:16">
      <c r="A103" t="s">
        <v>485</v>
      </c>
      <c r="B103" t="s">
        <v>13</v>
      </c>
      <c r="C103" t="s">
        <v>14</v>
      </c>
      <c r="D103" t="s">
        <v>17</v>
      </c>
      <c r="E103" t="s">
        <v>15</v>
      </c>
      <c r="F103" t="s">
        <v>60</v>
      </c>
      <c r="G103" t="s">
        <v>346</v>
      </c>
      <c r="H103" t="s">
        <v>347</v>
      </c>
      <c r="I103" t="s">
        <v>348</v>
      </c>
      <c r="J103" t="s">
        <v>24</v>
      </c>
      <c r="K103">
        <v>103</v>
      </c>
      <c r="L103" s="8" t="s">
        <v>22</v>
      </c>
      <c r="M103">
        <v>1</v>
      </c>
      <c r="N103">
        <v>0</v>
      </c>
      <c r="O103">
        <v>1</v>
      </c>
      <c r="P103">
        <v>0</v>
      </c>
    </row>
    <row r="104" spans="1:16">
      <c r="A104" t="s">
        <v>485</v>
      </c>
      <c r="B104" t="s">
        <v>13</v>
      </c>
      <c r="C104" t="s">
        <v>14</v>
      </c>
      <c r="D104" t="s">
        <v>17</v>
      </c>
      <c r="E104" t="s">
        <v>15</v>
      </c>
      <c r="F104" t="s">
        <v>64</v>
      </c>
      <c r="G104" t="s">
        <v>85</v>
      </c>
      <c r="H104" t="s">
        <v>86</v>
      </c>
      <c r="I104" t="s">
        <v>87</v>
      </c>
      <c r="J104" t="s">
        <v>24</v>
      </c>
      <c r="K104">
        <v>104</v>
      </c>
      <c r="L104" s="8" t="s">
        <v>22</v>
      </c>
      <c r="M104">
        <v>1</v>
      </c>
      <c r="N104">
        <v>0</v>
      </c>
      <c r="O104">
        <v>1</v>
      </c>
      <c r="P104">
        <v>0</v>
      </c>
    </row>
    <row r="105" spans="1:16">
      <c r="A105" t="s">
        <v>485</v>
      </c>
      <c r="B105" t="s">
        <v>13</v>
      </c>
      <c r="C105" t="s">
        <v>14</v>
      </c>
      <c r="D105" t="s">
        <v>17</v>
      </c>
      <c r="E105" t="s">
        <v>15</v>
      </c>
      <c r="F105" t="s">
        <v>68</v>
      </c>
      <c r="G105" t="s">
        <v>365</v>
      </c>
      <c r="H105" t="s">
        <v>366</v>
      </c>
      <c r="I105" t="s">
        <v>237</v>
      </c>
      <c r="J105" t="s">
        <v>24</v>
      </c>
      <c r="K105">
        <v>105</v>
      </c>
      <c r="L105" s="8" t="s">
        <v>22</v>
      </c>
      <c r="M105">
        <v>1</v>
      </c>
      <c r="N105">
        <v>1</v>
      </c>
      <c r="O105">
        <v>0</v>
      </c>
      <c r="P105">
        <v>0</v>
      </c>
    </row>
    <row r="106" spans="1:16">
      <c r="A106" t="s">
        <v>485</v>
      </c>
      <c r="B106" t="s">
        <v>13</v>
      </c>
      <c r="C106" t="s">
        <v>14</v>
      </c>
      <c r="D106" t="s">
        <v>17</v>
      </c>
      <c r="E106" t="s">
        <v>15</v>
      </c>
      <c r="F106" t="s">
        <v>28</v>
      </c>
      <c r="G106" t="s">
        <v>403</v>
      </c>
      <c r="H106" t="s">
        <v>404</v>
      </c>
      <c r="I106" t="s">
        <v>405</v>
      </c>
      <c r="J106" t="s">
        <v>24</v>
      </c>
      <c r="K106">
        <v>106</v>
      </c>
      <c r="L106" s="8" t="s">
        <v>22</v>
      </c>
      <c r="M106">
        <v>1</v>
      </c>
      <c r="N106">
        <v>0</v>
      </c>
      <c r="O106">
        <v>1</v>
      </c>
      <c r="P106">
        <v>0</v>
      </c>
    </row>
    <row r="107" spans="1:16">
      <c r="A107" t="s">
        <v>485</v>
      </c>
      <c r="B107" t="s">
        <v>13</v>
      </c>
      <c r="C107" t="s">
        <v>14</v>
      </c>
      <c r="D107" t="s">
        <v>17</v>
      </c>
      <c r="E107" t="s">
        <v>15</v>
      </c>
      <c r="F107" t="s">
        <v>106</v>
      </c>
      <c r="G107" t="s">
        <v>353</v>
      </c>
      <c r="H107" t="s">
        <v>354</v>
      </c>
      <c r="I107" t="s">
        <v>237</v>
      </c>
      <c r="J107" t="s">
        <v>24</v>
      </c>
      <c r="K107">
        <v>107</v>
      </c>
      <c r="L107" s="8" t="s">
        <v>22</v>
      </c>
      <c r="M107">
        <v>1</v>
      </c>
      <c r="N107">
        <v>1</v>
      </c>
      <c r="O107">
        <v>0</v>
      </c>
      <c r="P107">
        <v>0</v>
      </c>
    </row>
    <row r="108" spans="1:16">
      <c r="A108" t="s">
        <v>485</v>
      </c>
      <c r="B108" t="s">
        <v>13</v>
      </c>
      <c r="C108" t="s">
        <v>14</v>
      </c>
      <c r="D108" t="s">
        <v>17</v>
      </c>
      <c r="E108" t="s">
        <v>15</v>
      </c>
      <c r="F108" t="s">
        <v>110</v>
      </c>
      <c r="G108" t="s">
        <v>243</v>
      </c>
      <c r="H108" t="s">
        <v>244</v>
      </c>
      <c r="I108" t="s">
        <v>87</v>
      </c>
      <c r="J108" t="s">
        <v>24</v>
      </c>
      <c r="K108">
        <v>108</v>
      </c>
      <c r="L108" s="8" t="s">
        <v>22</v>
      </c>
      <c r="M108">
        <v>1</v>
      </c>
      <c r="N108">
        <v>1</v>
      </c>
      <c r="O108">
        <v>0</v>
      </c>
      <c r="P108">
        <v>1</v>
      </c>
    </row>
    <row r="109" spans="1:16">
      <c r="A109" t="s">
        <v>485</v>
      </c>
      <c r="B109" t="s">
        <v>13</v>
      </c>
      <c r="C109" t="s">
        <v>14</v>
      </c>
      <c r="D109" t="s">
        <v>17</v>
      </c>
      <c r="E109" t="s">
        <v>15</v>
      </c>
      <c r="F109" t="s">
        <v>33</v>
      </c>
      <c r="G109" t="s">
        <v>34</v>
      </c>
      <c r="H109" t="s">
        <v>35</v>
      </c>
      <c r="I109" t="s">
        <v>36</v>
      </c>
      <c r="J109" t="s">
        <v>24</v>
      </c>
      <c r="K109">
        <v>109</v>
      </c>
      <c r="L109" s="8" t="s">
        <v>22</v>
      </c>
      <c r="M109">
        <v>1</v>
      </c>
      <c r="N109">
        <v>1</v>
      </c>
      <c r="O109">
        <v>0</v>
      </c>
      <c r="P109">
        <v>0</v>
      </c>
    </row>
    <row r="110" spans="1:16">
      <c r="A110" t="s">
        <v>485</v>
      </c>
      <c r="B110" t="s">
        <v>13</v>
      </c>
      <c r="C110" t="s">
        <v>14</v>
      </c>
      <c r="D110" t="s">
        <v>17</v>
      </c>
      <c r="E110" t="s">
        <v>15</v>
      </c>
      <c r="F110" t="s">
        <v>80</v>
      </c>
      <c r="G110" t="s">
        <v>81</v>
      </c>
      <c r="H110" t="s">
        <v>82</v>
      </c>
      <c r="I110" t="s">
        <v>83</v>
      </c>
      <c r="J110" t="s">
        <v>24</v>
      </c>
      <c r="K110">
        <v>110</v>
      </c>
      <c r="L110" s="8" t="s">
        <v>22</v>
      </c>
      <c r="M110">
        <v>1</v>
      </c>
      <c r="N110">
        <v>0</v>
      </c>
      <c r="O110">
        <v>1</v>
      </c>
      <c r="P110">
        <v>0</v>
      </c>
    </row>
    <row r="111" spans="1:16">
      <c r="A111" t="s">
        <v>485</v>
      </c>
      <c r="B111" t="s">
        <v>13</v>
      </c>
      <c r="C111" t="s">
        <v>14</v>
      </c>
      <c r="D111" t="s">
        <v>17</v>
      </c>
      <c r="E111" t="s">
        <v>15</v>
      </c>
      <c r="F111" t="s">
        <v>120</v>
      </c>
      <c r="G111" t="s">
        <v>235</v>
      </c>
      <c r="H111" t="s">
        <v>236</v>
      </c>
      <c r="I111" t="s">
        <v>237</v>
      </c>
      <c r="J111" t="s">
        <v>24</v>
      </c>
      <c r="K111">
        <v>111</v>
      </c>
      <c r="L111" s="8" t="s">
        <v>22</v>
      </c>
      <c r="M111">
        <v>1</v>
      </c>
      <c r="N111">
        <v>1</v>
      </c>
      <c r="O111">
        <v>0</v>
      </c>
      <c r="P111">
        <v>0</v>
      </c>
    </row>
    <row r="112" spans="1:16">
      <c r="A112" t="s">
        <v>485</v>
      </c>
      <c r="B112" t="s">
        <v>13</v>
      </c>
      <c r="C112" t="s">
        <v>14</v>
      </c>
      <c r="D112" t="s">
        <v>17</v>
      </c>
      <c r="E112" t="s">
        <v>15</v>
      </c>
      <c r="F112" t="s">
        <v>124</v>
      </c>
      <c r="G112" t="s">
        <v>416</v>
      </c>
      <c r="H112" t="s">
        <v>417</v>
      </c>
      <c r="I112" t="s">
        <v>54</v>
      </c>
      <c r="J112" t="s">
        <v>24</v>
      </c>
      <c r="K112">
        <v>112</v>
      </c>
      <c r="L112" s="8" t="s">
        <v>22</v>
      </c>
      <c r="M112">
        <v>10</v>
      </c>
      <c r="N112">
        <v>0</v>
      </c>
      <c r="O112">
        <v>10</v>
      </c>
      <c r="P112">
        <v>0</v>
      </c>
    </row>
    <row r="113" spans="1:16">
      <c r="A113" t="s">
        <v>485</v>
      </c>
      <c r="B113" t="s">
        <v>13</v>
      </c>
      <c r="C113" t="s">
        <v>14</v>
      </c>
      <c r="D113" t="s">
        <v>17</v>
      </c>
      <c r="E113" t="s">
        <v>15</v>
      </c>
      <c r="F113" t="s">
        <v>128</v>
      </c>
      <c r="G113" t="s">
        <v>414</v>
      </c>
      <c r="H113" t="s">
        <v>415</v>
      </c>
      <c r="I113" t="s">
        <v>54</v>
      </c>
      <c r="J113" t="s">
        <v>24</v>
      </c>
      <c r="K113">
        <v>113</v>
      </c>
      <c r="L113" s="8" t="s">
        <v>22</v>
      </c>
      <c r="M113">
        <v>6</v>
      </c>
      <c r="N113">
        <v>0</v>
      </c>
      <c r="O113">
        <v>6</v>
      </c>
      <c r="P113">
        <v>0</v>
      </c>
    </row>
    <row r="114" spans="1:16">
      <c r="A114" t="s">
        <v>485</v>
      </c>
      <c r="B114" t="s">
        <v>13</v>
      </c>
      <c r="C114" t="s">
        <v>14</v>
      </c>
      <c r="D114" t="s">
        <v>17</v>
      </c>
      <c r="E114" t="s">
        <v>15</v>
      </c>
      <c r="F114" t="s">
        <v>132</v>
      </c>
      <c r="G114" t="s">
        <v>421</v>
      </c>
      <c r="H114" t="s">
        <v>422</v>
      </c>
      <c r="I114" t="s">
        <v>54</v>
      </c>
      <c r="J114" t="s">
        <v>24</v>
      </c>
      <c r="K114">
        <v>114</v>
      </c>
      <c r="L114" s="8" t="s">
        <v>22</v>
      </c>
      <c r="M114">
        <v>6</v>
      </c>
      <c r="N114">
        <v>0</v>
      </c>
      <c r="O114">
        <v>6</v>
      </c>
      <c r="P114">
        <v>0</v>
      </c>
    </row>
    <row r="115" spans="1:16">
      <c r="A115" t="s">
        <v>485</v>
      </c>
      <c r="B115" t="s">
        <v>13</v>
      </c>
      <c r="C115" t="s">
        <v>14</v>
      </c>
      <c r="D115" t="s">
        <v>17</v>
      </c>
      <c r="E115" t="s">
        <v>15</v>
      </c>
      <c r="F115" t="s">
        <v>136</v>
      </c>
      <c r="G115" t="s">
        <v>423</v>
      </c>
      <c r="H115" t="s">
        <v>424</v>
      </c>
      <c r="I115" t="s">
        <v>54</v>
      </c>
      <c r="J115" t="s">
        <v>24</v>
      </c>
      <c r="K115">
        <v>115</v>
      </c>
      <c r="L115" s="8" t="s">
        <v>22</v>
      </c>
      <c r="M115">
        <v>10</v>
      </c>
      <c r="N115">
        <v>0</v>
      </c>
      <c r="O115">
        <v>10</v>
      </c>
      <c r="P115">
        <v>0</v>
      </c>
    </row>
    <row r="116" spans="1:16">
      <c r="A116" t="s">
        <v>485</v>
      </c>
      <c r="B116" t="s">
        <v>13</v>
      </c>
      <c r="C116" t="s">
        <v>14</v>
      </c>
      <c r="D116" t="s">
        <v>17</v>
      </c>
      <c r="E116" t="s">
        <v>15</v>
      </c>
      <c r="F116" t="s">
        <v>143</v>
      </c>
      <c r="G116" t="s">
        <v>419</v>
      </c>
      <c r="H116" t="s">
        <v>420</v>
      </c>
      <c r="I116" t="s">
        <v>54</v>
      </c>
      <c r="J116" t="s">
        <v>24</v>
      </c>
      <c r="K116">
        <v>116</v>
      </c>
      <c r="L116" s="8" t="s">
        <v>22</v>
      </c>
      <c r="M116">
        <v>6</v>
      </c>
      <c r="N116">
        <v>0</v>
      </c>
      <c r="O116">
        <v>6</v>
      </c>
      <c r="P116">
        <v>0</v>
      </c>
    </row>
    <row r="117" spans="1:16">
      <c r="A117" t="s">
        <v>485</v>
      </c>
      <c r="B117" t="s">
        <v>13</v>
      </c>
      <c r="C117" t="s">
        <v>14</v>
      </c>
      <c r="D117" t="s">
        <v>17</v>
      </c>
      <c r="E117" t="s">
        <v>15</v>
      </c>
      <c r="F117" t="s">
        <v>147</v>
      </c>
      <c r="G117" t="s">
        <v>238</v>
      </c>
      <c r="H117" t="s">
        <v>239</v>
      </c>
      <c r="I117" t="s">
        <v>240</v>
      </c>
      <c r="J117" t="s">
        <v>24</v>
      </c>
      <c r="K117">
        <v>117</v>
      </c>
      <c r="L117" s="8" t="s">
        <v>22</v>
      </c>
      <c r="M117">
        <v>4</v>
      </c>
      <c r="N117">
        <v>4</v>
      </c>
      <c r="O117">
        <v>0</v>
      </c>
      <c r="P117">
        <v>0</v>
      </c>
    </row>
    <row r="118" spans="1:16">
      <c r="A118" t="s">
        <v>485</v>
      </c>
      <c r="B118" t="s">
        <v>13</v>
      </c>
      <c r="C118" t="s">
        <v>14</v>
      </c>
      <c r="D118" t="s">
        <v>17</v>
      </c>
      <c r="E118" t="s">
        <v>15</v>
      </c>
      <c r="F118" t="s">
        <v>91</v>
      </c>
      <c r="G118" t="s">
        <v>88</v>
      </c>
      <c r="H118" t="s">
        <v>89</v>
      </c>
      <c r="I118" t="s">
        <v>92</v>
      </c>
      <c r="J118" t="s">
        <v>24</v>
      </c>
      <c r="K118">
        <v>118</v>
      </c>
      <c r="L118" s="8" t="s">
        <v>22</v>
      </c>
      <c r="M118">
        <v>4</v>
      </c>
      <c r="N118">
        <v>4</v>
      </c>
      <c r="O118">
        <v>0</v>
      </c>
      <c r="P118">
        <v>4</v>
      </c>
    </row>
    <row r="119" spans="1:16">
      <c r="A119" t="s">
        <v>485</v>
      </c>
      <c r="B119" t="s">
        <v>13</v>
      </c>
      <c r="C119" t="s">
        <v>14</v>
      </c>
      <c r="D119" t="s">
        <v>17</v>
      </c>
      <c r="E119" t="s">
        <v>15</v>
      </c>
      <c r="F119" t="s">
        <v>39</v>
      </c>
      <c r="G119" t="s">
        <v>40</v>
      </c>
      <c r="H119" t="s">
        <v>41</v>
      </c>
      <c r="I119" t="s">
        <v>42</v>
      </c>
      <c r="J119" t="s">
        <v>24</v>
      </c>
      <c r="K119">
        <v>119</v>
      </c>
      <c r="L119" s="8" t="s">
        <v>22</v>
      </c>
      <c r="M119">
        <v>4</v>
      </c>
      <c r="N119">
        <v>3</v>
      </c>
      <c r="O119">
        <v>1</v>
      </c>
      <c r="P119">
        <v>0</v>
      </c>
    </row>
    <row r="120" spans="1:16">
      <c r="A120" t="s">
        <v>485</v>
      </c>
      <c r="B120" t="s">
        <v>13</v>
      </c>
      <c r="C120" t="s">
        <v>14</v>
      </c>
      <c r="D120" t="s">
        <v>17</v>
      </c>
      <c r="E120" t="s">
        <v>15</v>
      </c>
      <c r="F120" t="s">
        <v>157</v>
      </c>
      <c r="G120" t="s">
        <v>228</v>
      </c>
      <c r="H120" t="s">
        <v>229</v>
      </c>
      <c r="I120" t="s">
        <v>232</v>
      </c>
      <c r="J120" t="s">
        <v>24</v>
      </c>
      <c r="K120">
        <v>120</v>
      </c>
      <c r="L120" s="8" t="s">
        <v>22</v>
      </c>
      <c r="M120">
        <v>6</v>
      </c>
      <c r="N120">
        <v>6</v>
      </c>
      <c r="O120">
        <v>0</v>
      </c>
      <c r="P120">
        <v>0</v>
      </c>
    </row>
    <row r="121" spans="1:16">
      <c r="A121" t="s">
        <v>485</v>
      </c>
      <c r="B121" t="s">
        <v>13</v>
      </c>
      <c r="C121" t="s">
        <v>14</v>
      </c>
      <c r="D121" t="s">
        <v>17</v>
      </c>
      <c r="E121" t="s">
        <v>15</v>
      </c>
      <c r="F121" t="s">
        <v>16</v>
      </c>
      <c r="G121" t="s">
        <v>18</v>
      </c>
      <c r="H121" t="s">
        <v>19</v>
      </c>
      <c r="I121" t="s">
        <v>21</v>
      </c>
      <c r="J121" t="s">
        <v>24</v>
      </c>
      <c r="K121">
        <v>121</v>
      </c>
      <c r="L121" s="8" t="s">
        <v>22</v>
      </c>
      <c r="M121">
        <v>4</v>
      </c>
      <c r="N121">
        <v>4</v>
      </c>
      <c r="O121">
        <v>0</v>
      </c>
      <c r="P121">
        <v>0</v>
      </c>
    </row>
    <row r="122" spans="1:16">
      <c r="A122" t="s">
        <v>485</v>
      </c>
      <c r="B122" t="s">
        <v>13</v>
      </c>
      <c r="C122" t="s">
        <v>14</v>
      </c>
      <c r="D122" t="s">
        <v>17</v>
      </c>
      <c r="E122" t="s">
        <v>15</v>
      </c>
      <c r="F122" t="s">
        <v>163</v>
      </c>
      <c r="G122" t="s">
        <v>325</v>
      </c>
      <c r="H122" t="s">
        <v>326</v>
      </c>
      <c r="I122" t="s">
        <v>327</v>
      </c>
      <c r="J122" t="s">
        <v>24</v>
      </c>
      <c r="K122">
        <v>122</v>
      </c>
      <c r="L122" s="8" t="s">
        <v>22</v>
      </c>
      <c r="M122">
        <v>6</v>
      </c>
      <c r="N122">
        <v>6</v>
      </c>
      <c r="O122">
        <v>0</v>
      </c>
      <c r="P122">
        <v>6</v>
      </c>
    </row>
    <row r="123" spans="1:16">
      <c r="A123" t="s">
        <v>485</v>
      </c>
      <c r="B123" t="s">
        <v>13</v>
      </c>
      <c r="C123" t="s">
        <v>14</v>
      </c>
      <c r="D123" t="s">
        <v>17</v>
      </c>
      <c r="E123" t="s">
        <v>15</v>
      </c>
      <c r="F123" t="s">
        <v>167</v>
      </c>
      <c r="G123" t="s">
        <v>416</v>
      </c>
      <c r="H123" t="s">
        <v>417</v>
      </c>
      <c r="I123" t="s">
        <v>418</v>
      </c>
      <c r="J123" t="s">
        <v>24</v>
      </c>
      <c r="K123">
        <v>123</v>
      </c>
      <c r="L123" s="8" t="s">
        <v>22</v>
      </c>
      <c r="M123">
        <v>10</v>
      </c>
      <c r="N123">
        <v>0</v>
      </c>
      <c r="O123">
        <v>10</v>
      </c>
      <c r="P123">
        <v>0</v>
      </c>
    </row>
    <row r="124" spans="1:16">
      <c r="A124" t="s">
        <v>485</v>
      </c>
      <c r="B124" t="s">
        <v>13</v>
      </c>
      <c r="C124" t="s">
        <v>14</v>
      </c>
      <c r="D124" t="s">
        <v>17</v>
      </c>
      <c r="E124" t="s">
        <v>15</v>
      </c>
      <c r="F124" t="s">
        <v>171</v>
      </c>
      <c r="G124" t="s">
        <v>421</v>
      </c>
      <c r="H124" t="s">
        <v>422</v>
      </c>
      <c r="I124" t="s">
        <v>418</v>
      </c>
      <c r="J124" t="s">
        <v>24</v>
      </c>
      <c r="K124">
        <v>125</v>
      </c>
      <c r="L124" s="8" t="s">
        <v>22</v>
      </c>
      <c r="M124">
        <v>6</v>
      </c>
      <c r="N124">
        <v>0</v>
      </c>
      <c r="O124">
        <v>6</v>
      </c>
      <c r="P124">
        <v>0</v>
      </c>
    </row>
    <row r="125" spans="1:16">
      <c r="A125" t="s">
        <v>485</v>
      </c>
      <c r="B125" t="s">
        <v>13</v>
      </c>
      <c r="C125" t="s">
        <v>14</v>
      </c>
      <c r="D125" t="s">
        <v>17</v>
      </c>
      <c r="E125" t="s">
        <v>15</v>
      </c>
      <c r="F125" t="s">
        <v>175</v>
      </c>
      <c r="G125" t="s">
        <v>423</v>
      </c>
      <c r="H125" t="s">
        <v>424</v>
      </c>
      <c r="I125" t="s">
        <v>418</v>
      </c>
      <c r="J125" t="s">
        <v>24</v>
      </c>
      <c r="K125">
        <v>126</v>
      </c>
      <c r="L125" s="8" t="s">
        <v>22</v>
      </c>
      <c r="M125">
        <v>10</v>
      </c>
      <c r="N125">
        <v>0</v>
      </c>
      <c r="O125">
        <v>10</v>
      </c>
      <c r="P125">
        <v>0</v>
      </c>
    </row>
    <row r="126" spans="1:16">
      <c r="A126" t="s">
        <v>485</v>
      </c>
      <c r="B126" t="s">
        <v>13</v>
      </c>
      <c r="C126" t="s">
        <v>14</v>
      </c>
      <c r="D126" t="s">
        <v>17</v>
      </c>
      <c r="E126" t="s">
        <v>15</v>
      </c>
      <c r="F126" t="s">
        <v>179</v>
      </c>
      <c r="G126" t="s">
        <v>419</v>
      </c>
      <c r="H126" t="s">
        <v>420</v>
      </c>
      <c r="I126" t="s">
        <v>418</v>
      </c>
      <c r="J126" t="s">
        <v>24</v>
      </c>
      <c r="K126">
        <v>127</v>
      </c>
      <c r="L126" s="8" t="s">
        <v>22</v>
      </c>
      <c r="M126">
        <v>6</v>
      </c>
      <c r="N126">
        <v>0</v>
      </c>
      <c r="O126">
        <v>6</v>
      </c>
      <c r="P126">
        <v>0</v>
      </c>
    </row>
    <row r="127" spans="1:16">
      <c r="A127" t="s">
        <v>485</v>
      </c>
      <c r="B127" t="s">
        <v>13</v>
      </c>
      <c r="C127" t="s">
        <v>14</v>
      </c>
      <c r="D127" t="s">
        <v>17</v>
      </c>
      <c r="E127" t="s">
        <v>15</v>
      </c>
      <c r="F127" t="s">
        <v>183</v>
      </c>
      <c r="G127" t="s">
        <v>434</v>
      </c>
      <c r="H127" t="s">
        <v>404</v>
      </c>
      <c r="I127" t="s">
        <v>435</v>
      </c>
      <c r="J127" t="s">
        <v>24</v>
      </c>
      <c r="K127">
        <v>132</v>
      </c>
      <c r="L127" s="8" t="s">
        <v>22</v>
      </c>
      <c r="M127">
        <v>1</v>
      </c>
      <c r="N127">
        <v>0</v>
      </c>
      <c r="O127">
        <v>1</v>
      </c>
      <c r="P127">
        <v>0</v>
      </c>
    </row>
    <row r="128" spans="1:16">
      <c r="A128" t="s">
        <v>485</v>
      </c>
      <c r="B128" t="s">
        <v>13</v>
      </c>
      <c r="C128" t="s">
        <v>14</v>
      </c>
      <c r="D128" t="s">
        <v>17</v>
      </c>
      <c r="E128" t="s">
        <v>15</v>
      </c>
      <c r="F128" t="s">
        <v>187</v>
      </c>
      <c r="G128" t="s">
        <v>204</v>
      </c>
      <c r="H128" t="s">
        <v>205</v>
      </c>
      <c r="I128" t="s">
        <v>54</v>
      </c>
      <c r="J128" t="s">
        <v>24</v>
      </c>
      <c r="K128">
        <v>134</v>
      </c>
      <c r="L128" s="8" t="s">
        <v>22</v>
      </c>
      <c r="M128">
        <v>6</v>
      </c>
      <c r="N128">
        <v>0</v>
      </c>
      <c r="O128">
        <v>6</v>
      </c>
      <c r="P128">
        <v>0</v>
      </c>
    </row>
    <row r="129" spans="1:16">
      <c r="A129" t="s">
        <v>485</v>
      </c>
      <c r="B129" t="s">
        <v>13</v>
      </c>
      <c r="C129" t="s">
        <v>14</v>
      </c>
      <c r="D129" t="s">
        <v>17</v>
      </c>
      <c r="E129" t="s">
        <v>15</v>
      </c>
      <c r="F129" t="s">
        <v>55</v>
      </c>
      <c r="G129" t="s">
        <v>52</v>
      </c>
      <c r="H129" t="s">
        <v>53</v>
      </c>
      <c r="I129" t="s">
        <v>54</v>
      </c>
      <c r="J129" t="s">
        <v>24</v>
      </c>
      <c r="K129">
        <v>136</v>
      </c>
      <c r="L129" s="8" t="s">
        <v>22</v>
      </c>
      <c r="M129">
        <v>2</v>
      </c>
      <c r="N129">
        <v>2</v>
      </c>
      <c r="O129">
        <v>0</v>
      </c>
      <c r="P129">
        <v>2</v>
      </c>
    </row>
    <row r="130" spans="1:16">
      <c r="A130" t="s">
        <v>485</v>
      </c>
      <c r="B130" t="s">
        <v>13</v>
      </c>
      <c r="C130" t="s">
        <v>14</v>
      </c>
      <c r="D130" t="s">
        <v>17</v>
      </c>
      <c r="E130" t="s">
        <v>15</v>
      </c>
      <c r="F130" t="s">
        <v>84</v>
      </c>
      <c r="G130" t="s">
        <v>81</v>
      </c>
      <c r="H130" t="s">
        <v>82</v>
      </c>
      <c r="I130" t="s">
        <v>54</v>
      </c>
      <c r="J130" t="s">
        <v>24</v>
      </c>
      <c r="K130">
        <v>137</v>
      </c>
      <c r="L130" s="8" t="s">
        <v>22</v>
      </c>
      <c r="M130">
        <v>1</v>
      </c>
      <c r="N130">
        <v>1</v>
      </c>
      <c r="O130">
        <v>0</v>
      </c>
      <c r="P130">
        <v>0</v>
      </c>
    </row>
    <row r="131" spans="1:16">
      <c r="A131" t="s">
        <v>485</v>
      </c>
      <c r="B131" t="s">
        <v>13</v>
      </c>
      <c r="C131" t="s">
        <v>14</v>
      </c>
      <c r="D131" t="s">
        <v>17</v>
      </c>
      <c r="E131" t="s">
        <v>15</v>
      </c>
      <c r="F131" t="s">
        <v>51</v>
      </c>
      <c r="G131" t="s">
        <v>52</v>
      </c>
      <c r="H131" t="s">
        <v>53</v>
      </c>
      <c r="I131" t="s">
        <v>54</v>
      </c>
      <c r="J131" t="s">
        <v>24</v>
      </c>
      <c r="K131">
        <v>138</v>
      </c>
      <c r="L131" s="8" t="s">
        <v>22</v>
      </c>
      <c r="M131">
        <v>2</v>
      </c>
      <c r="N131">
        <v>2</v>
      </c>
      <c r="O131">
        <v>0</v>
      </c>
      <c r="P131">
        <v>0</v>
      </c>
    </row>
    <row r="132" spans="1:16">
      <c r="A132" t="s">
        <v>485</v>
      </c>
      <c r="B132" t="s">
        <v>13</v>
      </c>
      <c r="C132" t="s">
        <v>14</v>
      </c>
      <c r="D132" t="s">
        <v>17</v>
      </c>
      <c r="E132" t="s">
        <v>15</v>
      </c>
      <c r="F132" t="s">
        <v>200</v>
      </c>
      <c r="G132" t="s">
        <v>233</v>
      </c>
      <c r="H132" t="s">
        <v>234</v>
      </c>
      <c r="I132" t="s">
        <v>54</v>
      </c>
      <c r="J132" t="s">
        <v>24</v>
      </c>
      <c r="K132">
        <v>139</v>
      </c>
      <c r="L132" s="8" t="s">
        <v>22</v>
      </c>
      <c r="M132">
        <v>10</v>
      </c>
      <c r="N132">
        <v>10</v>
      </c>
      <c r="O132">
        <v>0</v>
      </c>
      <c r="P132">
        <v>0</v>
      </c>
    </row>
    <row r="133" spans="1:16">
      <c r="A133" t="s">
        <v>485</v>
      </c>
      <c r="B133" t="s">
        <v>13</v>
      </c>
      <c r="C133" t="s">
        <v>14</v>
      </c>
      <c r="D133" t="s">
        <v>17</v>
      </c>
      <c r="E133" t="s">
        <v>15</v>
      </c>
      <c r="F133" t="s">
        <v>203</v>
      </c>
      <c r="G133" t="s">
        <v>541</v>
      </c>
      <c r="H133" t="s">
        <v>542</v>
      </c>
      <c r="I133" t="s">
        <v>54</v>
      </c>
      <c r="J133" t="s">
        <v>24</v>
      </c>
      <c r="K133">
        <v>141</v>
      </c>
      <c r="L133" t="s">
        <v>22</v>
      </c>
      <c r="M133">
        <v>8</v>
      </c>
      <c r="N133">
        <v>0</v>
      </c>
      <c r="O133">
        <v>8</v>
      </c>
      <c r="P133">
        <v>0</v>
      </c>
    </row>
    <row r="134" spans="1:16">
      <c r="A134" t="s">
        <v>485</v>
      </c>
      <c r="B134" t="s">
        <v>13</v>
      </c>
      <c r="C134" t="s">
        <v>543</v>
      </c>
      <c r="D134" t="s">
        <v>544</v>
      </c>
      <c r="E134" t="s">
        <v>47</v>
      </c>
      <c r="F134" t="s">
        <v>43</v>
      </c>
      <c r="G134" t="s">
        <v>545</v>
      </c>
      <c r="H134" t="s">
        <v>546</v>
      </c>
      <c r="I134" t="s">
        <v>547</v>
      </c>
      <c r="J134" t="s">
        <v>24</v>
      </c>
      <c r="K134">
        <v>2</v>
      </c>
      <c r="L134" t="s">
        <v>548</v>
      </c>
      <c r="M134">
        <v>1</v>
      </c>
      <c r="N134">
        <v>0</v>
      </c>
      <c r="O134">
        <v>1</v>
      </c>
      <c r="P134">
        <v>0</v>
      </c>
    </row>
    <row r="135" spans="1:16">
      <c r="A135" t="s">
        <v>485</v>
      </c>
      <c r="B135" t="s">
        <v>13</v>
      </c>
      <c r="C135" t="s">
        <v>543</v>
      </c>
      <c r="D135" t="s">
        <v>544</v>
      </c>
      <c r="E135" t="s">
        <v>47</v>
      </c>
      <c r="F135" t="s">
        <v>47</v>
      </c>
      <c r="G135" t="s">
        <v>552</v>
      </c>
      <c r="H135" t="s">
        <v>553</v>
      </c>
      <c r="I135" t="s">
        <v>113</v>
      </c>
      <c r="J135" t="s">
        <v>24</v>
      </c>
      <c r="K135">
        <v>4</v>
      </c>
      <c r="L135" t="s">
        <v>548</v>
      </c>
      <c r="M135">
        <v>2</v>
      </c>
      <c r="N135">
        <v>2</v>
      </c>
      <c r="O135">
        <v>0</v>
      </c>
      <c r="P135">
        <v>0</v>
      </c>
    </row>
    <row r="136" spans="1:16">
      <c r="A136" t="s">
        <v>485</v>
      </c>
      <c r="B136" t="s">
        <v>13</v>
      </c>
      <c r="C136" t="s">
        <v>543</v>
      </c>
      <c r="D136" t="s">
        <v>544</v>
      </c>
      <c r="E136" t="s">
        <v>47</v>
      </c>
      <c r="F136" t="s">
        <v>56</v>
      </c>
      <c r="G136" t="s">
        <v>549</v>
      </c>
      <c r="H136" t="s">
        <v>550</v>
      </c>
      <c r="I136" t="s">
        <v>551</v>
      </c>
      <c r="J136" t="s">
        <v>24</v>
      </c>
      <c r="K136">
        <v>5</v>
      </c>
      <c r="L136" t="s">
        <v>548</v>
      </c>
      <c r="M136">
        <v>2</v>
      </c>
      <c r="N136">
        <v>0</v>
      </c>
      <c r="O136">
        <v>2</v>
      </c>
      <c r="P136">
        <v>0</v>
      </c>
    </row>
    <row r="137" spans="1:16">
      <c r="A137" s="8" t="s">
        <v>486</v>
      </c>
      <c r="B137" s="8"/>
      <c r="C137" s="8"/>
      <c r="D137" s="8"/>
      <c r="E137" s="8"/>
      <c r="F137" s="8"/>
      <c r="G137" s="8"/>
      <c r="H137" s="8"/>
      <c r="I137" s="8"/>
      <c r="J137" s="8"/>
      <c r="L137" s="8"/>
      <c r="M137">
        <v>8.9935064935064943</v>
      </c>
      <c r="N137">
        <v>925</v>
      </c>
      <c r="O137">
        <v>1.6558441558441559</v>
      </c>
      <c r="P137">
        <v>2.4090909090909092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AD72-2EE2-4CFD-8734-D22484D31D10}">
  <dimension ref="A1:AE687"/>
  <sheetViews>
    <sheetView tabSelected="1" workbookViewId="0">
      <pane ySplit="1" topLeftCell="A650" activePane="bottomLeft" state="frozen"/>
      <selection activeCell="I1" sqref="I1"/>
      <selection pane="bottomLeft" activeCell="W688" sqref="W688"/>
    </sheetView>
  </sheetViews>
  <sheetFormatPr defaultRowHeight="14"/>
  <cols>
    <col min="1" max="1" width="4.33203125" customWidth="1"/>
    <col min="2" max="2" width="7.83203125" customWidth="1"/>
    <col min="3" max="3" width="7.58203125" customWidth="1"/>
    <col min="4" max="4" width="12.33203125" customWidth="1"/>
    <col min="5" max="5" width="4.5" customWidth="1"/>
    <col min="6" max="6" width="6" customWidth="1"/>
    <col min="7" max="7" width="7.58203125" customWidth="1"/>
    <col min="8" max="8" width="15.58203125" customWidth="1"/>
    <col min="9" max="9" width="12.08203125" customWidth="1"/>
    <col min="10" max="11" width="5" customWidth="1"/>
    <col min="12" max="12" width="8.33203125" customWidth="1"/>
    <col min="13" max="13" width="5.08203125" customWidth="1"/>
    <col min="14" max="14" width="3.58203125" customWidth="1"/>
    <col min="15" max="15" width="4.83203125" customWidth="1"/>
    <col min="16" max="16" width="3.1640625" customWidth="1"/>
    <col min="17" max="17" width="16.25" customWidth="1"/>
    <col min="18" max="18" width="10.83203125" customWidth="1"/>
    <col min="19" max="19" width="12.58203125" customWidth="1"/>
    <col min="20" max="20" width="13.25" customWidth="1"/>
    <col min="21" max="21" width="14.1640625" customWidth="1"/>
    <col min="22" max="22" width="17.75" customWidth="1"/>
    <col min="23" max="23" width="18.4140625" customWidth="1"/>
    <col min="30" max="30" width="14.33203125" customWidth="1"/>
  </cols>
  <sheetData>
    <row r="1" spans="1:31" ht="52.5" customHeight="1">
      <c r="A1" s="25" t="s">
        <v>0</v>
      </c>
      <c r="B1" s="13" t="s">
        <v>1</v>
      </c>
      <c r="C1" s="13" t="s">
        <v>2</v>
      </c>
      <c r="D1" s="13" t="s">
        <v>5</v>
      </c>
      <c r="E1" s="13" t="s">
        <v>3</v>
      </c>
      <c r="F1" s="13" t="s">
        <v>4</v>
      </c>
      <c r="G1" s="13" t="s">
        <v>526</v>
      </c>
      <c r="H1" s="13" t="s">
        <v>7</v>
      </c>
      <c r="I1" s="13" t="s">
        <v>8</v>
      </c>
      <c r="J1" s="13" t="s">
        <v>538</v>
      </c>
      <c r="K1" s="13" t="s">
        <v>10</v>
      </c>
      <c r="L1" s="13" t="s">
        <v>9</v>
      </c>
      <c r="M1" s="13" t="s">
        <v>536</v>
      </c>
      <c r="N1" s="13" t="s">
        <v>537</v>
      </c>
      <c r="O1" s="13" t="s">
        <v>528</v>
      </c>
      <c r="P1" s="13" t="s">
        <v>527</v>
      </c>
      <c r="Q1" s="13" t="s">
        <v>436</v>
      </c>
      <c r="R1" s="14" t="s">
        <v>568</v>
      </c>
      <c r="S1" s="14" t="s">
        <v>490</v>
      </c>
      <c r="T1" s="15" t="s">
        <v>524</v>
      </c>
      <c r="U1" s="16" t="s">
        <v>525</v>
      </c>
      <c r="V1" s="15" t="s">
        <v>529</v>
      </c>
      <c r="W1" s="12" t="s">
        <v>530</v>
      </c>
      <c r="X1" s="12" t="s">
        <v>3640</v>
      </c>
      <c r="Y1" s="12" t="s">
        <v>3639</v>
      </c>
      <c r="Z1" s="12" t="s">
        <v>3641</v>
      </c>
      <c r="AA1" s="14" t="s">
        <v>531</v>
      </c>
      <c r="AB1" s="14" t="s">
        <v>532</v>
      </c>
      <c r="AC1" s="14" t="s">
        <v>533</v>
      </c>
      <c r="AD1" s="15" t="s">
        <v>534</v>
      </c>
      <c r="AE1" s="15" t="s">
        <v>535</v>
      </c>
    </row>
    <row r="2" spans="1:31">
      <c r="A2" s="24" t="s">
        <v>485</v>
      </c>
      <c r="B2" s="24" t="s">
        <v>569</v>
      </c>
      <c r="C2" s="24" t="s">
        <v>572</v>
      </c>
      <c r="D2" s="24" t="s">
        <v>726</v>
      </c>
      <c r="E2" s="24" t="s">
        <v>43</v>
      </c>
      <c r="F2" s="24" t="s">
        <v>47</v>
      </c>
      <c r="G2" s="24" t="s">
        <v>880</v>
      </c>
      <c r="H2" s="24" t="s">
        <v>881</v>
      </c>
      <c r="I2" s="24" t="s">
        <v>54</v>
      </c>
      <c r="J2" s="24" t="s">
        <v>1686</v>
      </c>
      <c r="K2" s="24">
        <v>2</v>
      </c>
      <c r="L2" s="24" t="s">
        <v>1687</v>
      </c>
      <c r="M2" s="24">
        <v>1</v>
      </c>
      <c r="N2" s="24">
        <v>1</v>
      </c>
      <c r="O2" s="24">
        <v>0</v>
      </c>
      <c r="P2" s="24">
        <v>1</v>
      </c>
      <c r="Q2" s="24" t="str">
        <f t="shared" ref="Q2:Q31" si="0">_xlfn.CONCAT(G2,C2)</f>
        <v>10417500200134815</v>
      </c>
      <c r="R2" s="22">
        <f>IFERROR(_xlfn.XLOOKUP(Cost[[#This Row],[Unique]],'MB51'!U:U,'MB51'!I:I),"")*-1</f>
        <v>1</v>
      </c>
      <c r="S2" s="23">
        <f>IFERROR(_xlfn.XLOOKUP(Cost[[#This Row],[Unique]],'MB51'!U:U,'MB51'!L:L),"")</f>
        <v>-24.12</v>
      </c>
      <c r="T2" s="18">
        <f>_xlfn.XLOOKUP(Cost[[#This Row],[Material ]],'mm60'!A:A,'mm60'!N:N)</f>
        <v>25.65</v>
      </c>
      <c r="U2" s="19">
        <f>IFERROR(Cost[[#This Row],[Unit Price MM60]]*Cost[[#This Row],[ Requirement QTY]],"")</f>
        <v>25.65</v>
      </c>
      <c r="V2" s="20">
        <f>IFERROR(Cost[[#This Row],[Unit Price MM60]]*Cost[[#This Row],[Withdrawn QTY]],"")</f>
        <v>25.65</v>
      </c>
      <c r="W2" s="21">
        <f>IFERROR(Cost[[#This Row],[Remaining QTY]]*Cost[[#This Row],[Unit Price MM60]],"")</f>
        <v>0</v>
      </c>
      <c r="X2" s="10">
        <v>0</v>
      </c>
      <c r="Y2" s="10">
        <f>SUMIF('MB52 in transit'!A:A,WSheet!G:G,'MB52 in transit'!E:E)</f>
        <v>6</v>
      </c>
      <c r="Z2" s="10">
        <f>SUMIF('MB52 2001'!A:A,WSheet!G:G,'MB52 2001'!C:C)</f>
        <v>11</v>
      </c>
      <c r="AA2" s="22">
        <f>Cost[[#This Row],[AB50 SOH 5001 ]]-Cost[[#This Row],[Remaining QTY]]</f>
        <v>0</v>
      </c>
      <c r="AB2" s="22">
        <f>SUMIF(G:G,G:G,O:O)</f>
        <v>0</v>
      </c>
      <c r="AC2" s="22">
        <f>Cost[[#This Row],[AB50 SOH 5001 ]]-Cost[[#This Row],[All Work Order Demand]]</f>
        <v>0</v>
      </c>
      <c r="AD2" s="22" t="str">
        <f>_xlfn.CONCAT(Cost[[#This Row],[Material ]],"5001")</f>
        <v>104175005001</v>
      </c>
      <c r="AE2" s="22">
        <v>5001</v>
      </c>
    </row>
    <row r="3" spans="1:31">
      <c r="A3" s="24" t="s">
        <v>485</v>
      </c>
      <c r="B3" s="24" t="s">
        <v>569</v>
      </c>
      <c r="C3" s="24" t="s">
        <v>573</v>
      </c>
      <c r="D3" s="24" t="s">
        <v>727</v>
      </c>
      <c r="E3" s="24" t="s">
        <v>47</v>
      </c>
      <c r="F3" s="24" t="s">
        <v>43</v>
      </c>
      <c r="G3" s="24" t="s">
        <v>882</v>
      </c>
      <c r="H3" s="24" t="s">
        <v>883</v>
      </c>
      <c r="I3" s="24" t="s">
        <v>884</v>
      </c>
      <c r="J3" s="24" t="s">
        <v>1686</v>
      </c>
      <c r="K3" s="24">
        <v>1</v>
      </c>
      <c r="L3" s="24" t="s">
        <v>1688</v>
      </c>
      <c r="M3" s="24">
        <v>1</v>
      </c>
      <c r="N3" s="24">
        <v>1</v>
      </c>
      <c r="O3" s="24">
        <v>0</v>
      </c>
      <c r="P3" s="24">
        <v>1</v>
      </c>
      <c r="Q3" s="24" t="str">
        <f t="shared" si="0"/>
        <v>10451895100072239</v>
      </c>
      <c r="R3" s="22">
        <f>IFERROR(_xlfn.XLOOKUP(Cost[[#This Row],[Unique]],'MB51'!U:U,'MB51'!I:I),"")*-1</f>
        <v>1</v>
      </c>
      <c r="S3" s="23">
        <f>IFERROR(_xlfn.XLOOKUP(Cost[[#This Row],[Unique]],'MB51'!U:U,'MB51'!L:L),"")</f>
        <v>-1324.7</v>
      </c>
      <c r="T3" s="18">
        <f>_xlfn.XLOOKUP(Cost[[#This Row],[Material ]],'mm60'!A:A,'mm60'!N:N)</f>
        <v>1324.7</v>
      </c>
      <c r="U3" s="19">
        <f>IFERROR(Cost[[#This Row],[Unit Price MM60]]*Cost[[#This Row],[ Requirement QTY]],"")</f>
        <v>1324.7</v>
      </c>
      <c r="V3" s="20">
        <f>IFERROR(Cost[[#This Row],[Unit Price MM60]]*Cost[[#This Row],[Withdrawn QTY]],"")</f>
        <v>1324.7</v>
      </c>
      <c r="W3" s="21">
        <f>IFERROR(Cost[[#This Row],[Remaining QTY]]*Cost[[#This Row],[Unit Price MM60]],"")</f>
        <v>0</v>
      </c>
      <c r="X3" s="10">
        <v>0</v>
      </c>
      <c r="Y3" s="10">
        <f>SUMIF('MB52 in transit'!A:A,WSheet!G:G,'MB52 in transit'!E:E)</f>
        <v>0</v>
      </c>
      <c r="Z3" s="10">
        <f>SUMIF('MB52 2001'!A:A,WSheet!G:G,'MB52 2001'!C:C)</f>
        <v>0</v>
      </c>
      <c r="AA3" s="22">
        <f>Cost[[#This Row],[AB50 SOH 5001 ]]-Cost[[#This Row],[Remaining QTY]]</f>
        <v>0</v>
      </c>
      <c r="AB3" s="10">
        <f>SUMIF(G:G,G:G,O:O)</f>
        <v>0</v>
      </c>
      <c r="AC3" s="10">
        <f>Cost[[#This Row],[AB50 SOH 5001 ]]-Cost[[#This Row],[All Work Order Demand]]</f>
        <v>0</v>
      </c>
      <c r="AD3" s="10" t="str">
        <f>_xlfn.CONCAT(Cost[[#This Row],[Material ]],"5001")</f>
        <v>104518955001</v>
      </c>
      <c r="AE3" s="22">
        <v>5001</v>
      </c>
    </row>
    <row r="4" spans="1:31">
      <c r="A4" s="24" t="s">
        <v>485</v>
      </c>
      <c r="B4" s="24" t="s">
        <v>569</v>
      </c>
      <c r="C4" s="24" t="s">
        <v>574</v>
      </c>
      <c r="D4" s="24" t="s">
        <v>728</v>
      </c>
      <c r="E4" s="24" t="s">
        <v>43</v>
      </c>
      <c r="F4" s="24" t="s">
        <v>43</v>
      </c>
      <c r="G4" s="24" t="s">
        <v>885</v>
      </c>
      <c r="H4" s="24" t="s">
        <v>886</v>
      </c>
      <c r="I4" s="24" t="s">
        <v>54</v>
      </c>
      <c r="J4" s="24" t="s">
        <v>1686</v>
      </c>
      <c r="K4" s="24">
        <v>1</v>
      </c>
      <c r="L4" s="24" t="s">
        <v>1689</v>
      </c>
      <c r="M4" s="24">
        <v>2</v>
      </c>
      <c r="N4" s="24">
        <v>2</v>
      </c>
      <c r="O4" s="24">
        <v>0</v>
      </c>
      <c r="P4" s="24">
        <v>2</v>
      </c>
      <c r="Q4" s="24" t="str">
        <f t="shared" si="0"/>
        <v>10202361100072313</v>
      </c>
      <c r="R4" s="22">
        <f>IFERROR(_xlfn.XLOOKUP(Cost[[#This Row],[Unique]],'MB51'!U:U,'MB51'!I:I),"")*-1</f>
        <v>2</v>
      </c>
      <c r="S4" s="23">
        <f>IFERROR(_xlfn.XLOOKUP(Cost[[#This Row],[Unique]],'MB51'!U:U,'MB51'!L:L),"")</f>
        <v>-876</v>
      </c>
      <c r="T4" s="18">
        <f>_xlfn.XLOOKUP(Cost[[#This Row],[Material ]],'mm60'!A:A,'mm60'!N:N)</f>
        <v>438</v>
      </c>
      <c r="U4" s="19">
        <f>IFERROR(Cost[[#This Row],[Unit Price MM60]]*Cost[[#This Row],[ Requirement QTY]],"")</f>
        <v>876</v>
      </c>
      <c r="V4" s="20">
        <f>IFERROR(Cost[[#This Row],[Unit Price MM60]]*Cost[[#This Row],[Withdrawn QTY]],"")</f>
        <v>876</v>
      </c>
      <c r="W4" s="21">
        <f>IFERROR(Cost[[#This Row],[Remaining QTY]]*Cost[[#This Row],[Unit Price MM60]],"")</f>
        <v>0</v>
      </c>
      <c r="X4" s="10">
        <v>0</v>
      </c>
      <c r="Y4" s="10">
        <f>SUMIF('MB52 in transit'!A:A,WSheet!G:G,'MB52 in transit'!E:E)</f>
        <v>0</v>
      </c>
      <c r="Z4" s="10">
        <f>SUMIF('MB52 2001'!A:A,WSheet!G:G,'MB52 2001'!C:C)</f>
        <v>0</v>
      </c>
      <c r="AA4" s="22">
        <f>Cost[[#This Row],[AB50 SOH 5001 ]]-Cost[[#This Row],[Remaining QTY]]</f>
        <v>0</v>
      </c>
      <c r="AB4" s="10">
        <f>SUMIF(G:G,G:G,O:O)</f>
        <v>0</v>
      </c>
      <c r="AC4" s="10">
        <f>Cost[[#This Row],[AB50 SOH 5001 ]]-Cost[[#This Row],[All Work Order Demand]]</f>
        <v>0</v>
      </c>
      <c r="AD4" s="10" t="str">
        <f>_xlfn.CONCAT(Cost[[#This Row],[Material ]],"5001")</f>
        <v>102023615001</v>
      </c>
      <c r="AE4" s="22">
        <v>5001</v>
      </c>
    </row>
    <row r="5" spans="1:31">
      <c r="A5" s="24" t="s">
        <v>485</v>
      </c>
      <c r="B5" s="24" t="s">
        <v>569</v>
      </c>
      <c r="C5" s="24" t="s">
        <v>575</v>
      </c>
      <c r="D5" s="24" t="s">
        <v>729</v>
      </c>
      <c r="E5" s="24" t="s">
        <v>43</v>
      </c>
      <c r="F5" s="24" t="s">
        <v>43</v>
      </c>
      <c r="G5" s="24" t="s">
        <v>887</v>
      </c>
      <c r="H5" s="24" t="s">
        <v>888</v>
      </c>
      <c r="I5" s="24" t="s">
        <v>884</v>
      </c>
      <c r="J5" s="24" t="s">
        <v>1686</v>
      </c>
      <c r="K5" s="24">
        <v>1</v>
      </c>
      <c r="L5" s="24" t="s">
        <v>1690</v>
      </c>
      <c r="M5" s="24">
        <v>1</v>
      </c>
      <c r="N5" s="24">
        <v>1</v>
      </c>
      <c r="O5" s="24">
        <v>0</v>
      </c>
      <c r="P5" s="24">
        <v>1</v>
      </c>
      <c r="Q5" s="24" t="str">
        <f t="shared" si="0"/>
        <v>10439222100039936</v>
      </c>
      <c r="R5" s="22">
        <f>IFERROR(_xlfn.XLOOKUP(Cost[[#This Row],[Unique]],'MB51'!U:U,'MB51'!I:I),"")*-1</f>
        <v>1</v>
      </c>
      <c r="S5" s="18">
        <f>IFERROR(_xlfn.XLOOKUP(Cost[[#This Row],[Unique]],'MB51'!U:U,'MB51'!L:L),"")</f>
        <v>-3003.21</v>
      </c>
      <c r="T5" s="18">
        <f>_xlfn.XLOOKUP(Cost[[#This Row],[Material ]],'mm60'!A:A,'mm60'!N:N)</f>
        <v>3003.21</v>
      </c>
      <c r="U5" s="19">
        <f>IFERROR(Cost[[#This Row],[Unit Price MM60]]*Cost[[#This Row],[ Requirement QTY]],"")</f>
        <v>3003.21</v>
      </c>
      <c r="V5" s="20">
        <f>IFERROR(Cost[[#This Row],[Unit Price MM60]]*Cost[[#This Row],[Withdrawn QTY]],"")</f>
        <v>3003.21</v>
      </c>
      <c r="W5" s="21">
        <f>IFERROR(Cost[[#This Row],[Remaining QTY]]*Cost[[#This Row],[Unit Price MM60]],"")</f>
        <v>0</v>
      </c>
      <c r="X5" s="10">
        <v>0</v>
      </c>
      <c r="Y5" s="10">
        <f>SUMIF('MB52 in transit'!A:A,WSheet!G:G,'MB52 in transit'!E:E)</f>
        <v>0</v>
      </c>
      <c r="Z5" s="10">
        <f>SUMIF('MB52 2001'!A:A,WSheet!G:G,'MB52 2001'!C:C)</f>
        <v>0</v>
      </c>
      <c r="AA5" s="22">
        <f>Cost[[#This Row],[AB50 SOH 5001 ]]-Cost[[#This Row],[Remaining QTY]]</f>
        <v>0</v>
      </c>
      <c r="AB5" s="10">
        <f>SUMIF(G:G,G:G,O:O)</f>
        <v>0</v>
      </c>
      <c r="AC5" s="10">
        <f>Cost[[#This Row],[AB50 SOH 5001 ]]-Cost[[#This Row],[All Work Order Demand]]</f>
        <v>0</v>
      </c>
      <c r="AD5" s="10" t="str">
        <f>_xlfn.CONCAT(Cost[[#This Row],[Material ]],"5001")</f>
        <v>104392225001</v>
      </c>
      <c r="AE5" s="22">
        <v>5001</v>
      </c>
    </row>
    <row r="6" spans="1:31">
      <c r="A6" s="24" t="s">
        <v>485</v>
      </c>
      <c r="B6" s="24" t="s">
        <v>569</v>
      </c>
      <c r="C6" s="24" t="s">
        <v>575</v>
      </c>
      <c r="D6" s="24" t="s">
        <v>729</v>
      </c>
      <c r="E6" s="24" t="s">
        <v>43</v>
      </c>
      <c r="F6" s="24" t="s">
        <v>730</v>
      </c>
      <c r="G6" s="24" t="s">
        <v>889</v>
      </c>
      <c r="H6" s="24" t="s">
        <v>890</v>
      </c>
      <c r="I6" s="24" t="s">
        <v>891</v>
      </c>
      <c r="J6" s="24" t="s">
        <v>1686</v>
      </c>
      <c r="K6" s="24">
        <v>3</v>
      </c>
      <c r="L6" s="24" t="s">
        <v>1690</v>
      </c>
      <c r="M6" s="24">
        <v>16</v>
      </c>
      <c r="N6" s="24">
        <v>16</v>
      </c>
      <c r="O6" s="24">
        <v>0</v>
      </c>
      <c r="P6" s="24">
        <v>16</v>
      </c>
      <c r="Q6" s="24" t="str">
        <f t="shared" si="0"/>
        <v>10606651100039936</v>
      </c>
      <c r="R6" s="22">
        <f>IFERROR(_xlfn.XLOOKUP(Cost[[#This Row],[Unique]],'MB51'!U:U,'MB51'!I:I),"")*-1</f>
        <v>16</v>
      </c>
      <c r="S6" s="18">
        <f>IFERROR(_xlfn.XLOOKUP(Cost[[#This Row],[Unique]],'MB51'!U:U,'MB51'!L:L),"")</f>
        <v>-626.14</v>
      </c>
      <c r="T6" s="18">
        <f>_xlfn.XLOOKUP(Cost[[#This Row],[Material ]],'mm60'!A:A,'mm60'!N:N)</f>
        <v>39.130000000000003</v>
      </c>
      <c r="U6" s="19">
        <f>IFERROR(Cost[[#This Row],[Unit Price MM60]]*Cost[[#This Row],[ Requirement QTY]],"")</f>
        <v>626.08000000000004</v>
      </c>
      <c r="V6" s="20">
        <f>IFERROR(Cost[[#This Row],[Unit Price MM60]]*Cost[[#This Row],[Withdrawn QTY]],"")</f>
        <v>626.08000000000004</v>
      </c>
      <c r="W6" s="21">
        <f>IFERROR(Cost[[#This Row],[Remaining QTY]]*Cost[[#This Row],[Unit Price MM60]],"")</f>
        <v>0</v>
      </c>
      <c r="X6" s="10">
        <v>0</v>
      </c>
      <c r="Y6" s="10">
        <f>SUMIF('MB52 in transit'!A:A,WSheet!G:G,'MB52 in transit'!E:E)</f>
        <v>0</v>
      </c>
      <c r="Z6" s="10">
        <f>SUMIF('MB52 2001'!A:A,WSheet!G:G,'MB52 2001'!C:C)</f>
        <v>16</v>
      </c>
      <c r="AA6" s="22">
        <f>Cost[[#This Row],[AB50 SOH 5001 ]]-Cost[[#This Row],[Remaining QTY]]</f>
        <v>0</v>
      </c>
      <c r="AB6" s="10">
        <f>SUMIF(G:G,G:G,O:O)</f>
        <v>16</v>
      </c>
      <c r="AC6" s="10">
        <f>Cost[[#This Row],[AB50 SOH 5001 ]]-Cost[[#This Row],[All Work Order Demand]]</f>
        <v>-16</v>
      </c>
      <c r="AD6" s="10" t="str">
        <f>_xlfn.CONCAT(Cost[[#This Row],[Material ]],"5001")</f>
        <v>106066515001</v>
      </c>
      <c r="AE6" s="22">
        <v>5001</v>
      </c>
    </row>
    <row r="7" spans="1:31">
      <c r="A7" s="24" t="s">
        <v>485</v>
      </c>
      <c r="B7" s="24" t="s">
        <v>569</v>
      </c>
      <c r="C7" s="24" t="s">
        <v>576</v>
      </c>
      <c r="D7" s="24" t="s">
        <v>731</v>
      </c>
      <c r="E7" s="24" t="s">
        <v>43</v>
      </c>
      <c r="F7" s="24" t="s">
        <v>43</v>
      </c>
      <c r="G7" s="24" t="s">
        <v>892</v>
      </c>
      <c r="H7" s="24" t="s">
        <v>893</v>
      </c>
      <c r="I7" s="24" t="s">
        <v>894</v>
      </c>
      <c r="J7" s="24" t="s">
        <v>1686</v>
      </c>
      <c r="K7" s="24">
        <v>1</v>
      </c>
      <c r="L7" s="24" t="s">
        <v>1691</v>
      </c>
      <c r="M7" s="24">
        <v>1</v>
      </c>
      <c r="N7" s="24">
        <v>1</v>
      </c>
      <c r="O7" s="24">
        <v>0</v>
      </c>
      <c r="P7" s="24">
        <v>1</v>
      </c>
      <c r="Q7" s="24" t="str">
        <f t="shared" si="0"/>
        <v>10293038100034294</v>
      </c>
      <c r="R7" s="22">
        <f>IFERROR(_xlfn.XLOOKUP(Cost[[#This Row],[Unique]],'MB51'!U:U,'MB51'!I:I),"")*-1</f>
        <v>1</v>
      </c>
      <c r="S7" s="18">
        <f>IFERROR(_xlfn.XLOOKUP(Cost[[#This Row],[Unique]],'MB51'!U:U,'MB51'!L:L),"")</f>
        <v>-2990.84</v>
      </c>
      <c r="T7" s="18">
        <f>_xlfn.XLOOKUP(Cost[[#This Row],[Material ]],'mm60'!A:A,'mm60'!N:N)</f>
        <v>2990.83</v>
      </c>
      <c r="U7" s="19">
        <f>IFERROR(Cost[[#This Row],[Unit Price MM60]]*Cost[[#This Row],[ Requirement QTY]],"")</f>
        <v>2990.83</v>
      </c>
      <c r="V7" s="20">
        <f>IFERROR(Cost[[#This Row],[Unit Price MM60]]*Cost[[#This Row],[Withdrawn QTY]],"")</f>
        <v>2990.83</v>
      </c>
      <c r="W7" s="21">
        <f>IFERROR(Cost[[#This Row],[Remaining QTY]]*Cost[[#This Row],[Unit Price MM60]],"")</f>
        <v>0</v>
      </c>
      <c r="X7" s="10">
        <v>0</v>
      </c>
      <c r="Y7" s="10">
        <f>SUMIF('MB52 in transit'!A:A,WSheet!G:G,'MB52 in transit'!E:E)</f>
        <v>0</v>
      </c>
      <c r="Z7" s="10">
        <f>SUMIF('MB52 2001'!A:A,WSheet!G:G,'MB52 2001'!C:C)</f>
        <v>0</v>
      </c>
      <c r="AA7" s="22">
        <f>Cost[[#This Row],[AB50 SOH 5001 ]]-Cost[[#This Row],[Remaining QTY]]</f>
        <v>0</v>
      </c>
      <c r="AB7" s="10">
        <f>SUMIF(G:G,G:G,O:O)</f>
        <v>1</v>
      </c>
      <c r="AC7" s="10">
        <f>Cost[[#This Row],[AB50 SOH 5001 ]]-Cost[[#This Row],[All Work Order Demand]]</f>
        <v>-1</v>
      </c>
      <c r="AD7" s="10" t="str">
        <f>_xlfn.CONCAT(Cost[[#This Row],[Material ]],"5001")</f>
        <v>102930385001</v>
      </c>
      <c r="AE7" s="22">
        <v>5001</v>
      </c>
    </row>
    <row r="8" spans="1:31">
      <c r="A8" s="24" t="s">
        <v>485</v>
      </c>
      <c r="B8" s="24" t="s">
        <v>569</v>
      </c>
      <c r="C8" s="24" t="s">
        <v>576</v>
      </c>
      <c r="D8" s="24" t="s">
        <v>731</v>
      </c>
      <c r="E8" s="24" t="s">
        <v>43</v>
      </c>
      <c r="F8" s="24" t="s">
        <v>732</v>
      </c>
      <c r="G8" s="24" t="s">
        <v>895</v>
      </c>
      <c r="H8" s="24" t="s">
        <v>896</v>
      </c>
      <c r="I8" s="24" t="s">
        <v>897</v>
      </c>
      <c r="J8" s="24" t="s">
        <v>1686</v>
      </c>
      <c r="K8" s="24">
        <v>3</v>
      </c>
      <c r="L8" s="24" t="s">
        <v>1691</v>
      </c>
      <c r="M8" s="24">
        <v>2</v>
      </c>
      <c r="N8" s="24">
        <v>2</v>
      </c>
      <c r="O8" s="24">
        <v>0</v>
      </c>
      <c r="P8" s="24">
        <v>2</v>
      </c>
      <c r="Q8" s="24" t="str">
        <f t="shared" si="0"/>
        <v>10203805100034294</v>
      </c>
      <c r="R8" s="22">
        <f>IFERROR(_xlfn.XLOOKUP(Cost[[#This Row],[Unique]],'MB51'!U:U,'MB51'!I:I),"")*-1</f>
        <v>2</v>
      </c>
      <c r="S8" s="18">
        <f>IFERROR(_xlfn.XLOOKUP(Cost[[#This Row],[Unique]],'MB51'!U:U,'MB51'!L:L),"")</f>
        <v>-0.02</v>
      </c>
      <c r="T8" s="18">
        <f>_xlfn.XLOOKUP(Cost[[#This Row],[Material ]],'mm60'!A:A,'mm60'!N:N)</f>
        <v>8.99</v>
      </c>
      <c r="U8" s="19">
        <f>IFERROR(Cost[[#This Row],[Unit Price MM60]]*Cost[[#This Row],[ Requirement QTY]],"")</f>
        <v>17.98</v>
      </c>
      <c r="V8" s="20">
        <f>IFERROR(Cost[[#This Row],[Unit Price MM60]]*Cost[[#This Row],[Withdrawn QTY]],"")</f>
        <v>17.98</v>
      </c>
      <c r="W8" s="21">
        <f>IFERROR(Cost[[#This Row],[Remaining QTY]]*Cost[[#This Row],[Unit Price MM60]],"")</f>
        <v>0</v>
      </c>
      <c r="X8" s="10">
        <v>0</v>
      </c>
      <c r="Y8" s="10">
        <f>SUMIF('MB52 in transit'!A:A,WSheet!G:G,'MB52 in transit'!E:E)</f>
        <v>0</v>
      </c>
      <c r="Z8" s="10">
        <f>SUMIF('MB52 2001'!A:A,WSheet!G:G,'MB52 2001'!C:C)</f>
        <v>0</v>
      </c>
      <c r="AA8" s="22">
        <f>Cost[[#This Row],[AB50 SOH 5001 ]]-Cost[[#This Row],[Remaining QTY]]</f>
        <v>0</v>
      </c>
      <c r="AB8" s="10">
        <f>SUMIF(G:G,G:G,O:O)</f>
        <v>2</v>
      </c>
      <c r="AC8" s="10">
        <f>Cost[[#This Row],[AB50 SOH 5001 ]]-Cost[[#This Row],[All Work Order Demand]]</f>
        <v>-2</v>
      </c>
      <c r="AD8" s="10" t="str">
        <f>_xlfn.CONCAT(Cost[[#This Row],[Material ]],"5001")</f>
        <v>102038055001</v>
      </c>
      <c r="AE8" s="22">
        <v>5001</v>
      </c>
    </row>
    <row r="9" spans="1:31">
      <c r="A9" s="24" t="s">
        <v>485</v>
      </c>
      <c r="B9" s="24" t="s">
        <v>569</v>
      </c>
      <c r="C9" s="24" t="s">
        <v>577</v>
      </c>
      <c r="D9" s="24" t="s">
        <v>733</v>
      </c>
      <c r="E9" s="24" t="s">
        <v>43</v>
      </c>
      <c r="F9" s="24" t="s">
        <v>43</v>
      </c>
      <c r="G9" s="24" t="s">
        <v>887</v>
      </c>
      <c r="H9" s="24" t="s">
        <v>888</v>
      </c>
      <c r="I9" s="24" t="s">
        <v>884</v>
      </c>
      <c r="J9" s="24" t="s">
        <v>1686</v>
      </c>
      <c r="K9" s="24">
        <v>1</v>
      </c>
      <c r="L9" s="24" t="s">
        <v>1692</v>
      </c>
      <c r="M9" s="24">
        <v>1</v>
      </c>
      <c r="N9" s="24">
        <v>1</v>
      </c>
      <c r="O9" s="24">
        <v>0</v>
      </c>
      <c r="P9" s="24">
        <v>1</v>
      </c>
      <c r="Q9" s="24" t="str">
        <f t="shared" si="0"/>
        <v>10439222100037795</v>
      </c>
      <c r="R9" s="22">
        <f>IFERROR(_xlfn.XLOOKUP(Cost[[#This Row],[Unique]],'MB51'!U:U,'MB51'!I:I),"")*-1</f>
        <v>1</v>
      </c>
      <c r="S9" s="18">
        <f>IFERROR(_xlfn.XLOOKUP(Cost[[#This Row],[Unique]],'MB51'!U:U,'MB51'!L:L),"")</f>
        <v>-3003.21</v>
      </c>
      <c r="T9" s="18">
        <f>_xlfn.XLOOKUP(Cost[[#This Row],[Material ]],'mm60'!A:A,'mm60'!N:N)</f>
        <v>3003.21</v>
      </c>
      <c r="U9" s="19">
        <f>IFERROR(Cost[[#This Row],[Unit Price MM60]]*Cost[[#This Row],[ Requirement QTY]],"")</f>
        <v>3003.21</v>
      </c>
      <c r="V9" s="20">
        <f>IFERROR(Cost[[#This Row],[Unit Price MM60]]*Cost[[#This Row],[Withdrawn QTY]],"")</f>
        <v>3003.21</v>
      </c>
      <c r="W9" s="21">
        <f>IFERROR(Cost[[#This Row],[Remaining QTY]]*Cost[[#This Row],[Unit Price MM60]],"")</f>
        <v>0</v>
      </c>
      <c r="X9" s="10">
        <v>0</v>
      </c>
      <c r="Y9" s="10">
        <f>SUMIF('MB52 in transit'!A:A,WSheet!G:G,'MB52 in transit'!E:E)</f>
        <v>0</v>
      </c>
      <c r="Z9" s="10">
        <f>SUMIF('MB52 2001'!A:A,WSheet!G:G,'MB52 2001'!C:C)</f>
        <v>0</v>
      </c>
      <c r="AA9" s="22">
        <f>Cost[[#This Row],[AB50 SOH 5001 ]]-Cost[[#This Row],[Remaining QTY]]</f>
        <v>0</v>
      </c>
      <c r="AB9" s="10">
        <f>SUMIF(G:G,G:G,O:O)</f>
        <v>0</v>
      </c>
      <c r="AC9" s="10">
        <f>Cost[[#This Row],[AB50 SOH 5001 ]]-Cost[[#This Row],[All Work Order Demand]]</f>
        <v>0</v>
      </c>
      <c r="AD9" s="10" t="str">
        <f>_xlfn.CONCAT(Cost[[#This Row],[Material ]],"5001")</f>
        <v>104392225001</v>
      </c>
      <c r="AE9" s="22">
        <v>5001</v>
      </c>
    </row>
    <row r="10" spans="1:31">
      <c r="A10" s="24" t="s">
        <v>485</v>
      </c>
      <c r="B10" s="24" t="s">
        <v>569</v>
      </c>
      <c r="C10" s="24" t="s">
        <v>578</v>
      </c>
      <c r="D10" s="24" t="s">
        <v>734</v>
      </c>
      <c r="E10" s="24" t="s">
        <v>735</v>
      </c>
      <c r="F10" s="24" t="s">
        <v>736</v>
      </c>
      <c r="G10" s="24" t="s">
        <v>898</v>
      </c>
      <c r="H10" s="24" t="s">
        <v>899</v>
      </c>
      <c r="I10" s="24" t="s">
        <v>884</v>
      </c>
      <c r="J10" s="24" t="s">
        <v>1686</v>
      </c>
      <c r="K10" s="24">
        <v>7</v>
      </c>
      <c r="L10" s="24" t="s">
        <v>1693</v>
      </c>
      <c r="M10" s="24">
        <v>1</v>
      </c>
      <c r="N10" s="24">
        <v>1</v>
      </c>
      <c r="O10" s="24">
        <v>0</v>
      </c>
      <c r="P10" s="24">
        <v>1</v>
      </c>
      <c r="Q10" s="24" t="str">
        <f t="shared" si="0"/>
        <v>10581067100040990</v>
      </c>
      <c r="R10" s="22">
        <f>IFERROR(_xlfn.XLOOKUP(Cost[[#This Row],[Unique]],'MB51'!U:U,'MB51'!I:I),"")*-1</f>
        <v>1</v>
      </c>
      <c r="S10" s="18">
        <f>IFERROR(_xlfn.XLOOKUP(Cost[[#This Row],[Unique]],'MB51'!U:U,'MB51'!L:L),"")</f>
        <v>-0.01</v>
      </c>
      <c r="T10" s="18">
        <f>_xlfn.XLOOKUP(Cost[[#This Row],[Material ]],'mm60'!A:A,'mm60'!N:N)</f>
        <v>0.01</v>
      </c>
      <c r="U10" s="19">
        <f>IFERROR(Cost[[#This Row],[Unit Price MM60]]*Cost[[#This Row],[ Requirement QTY]],"")</f>
        <v>0.01</v>
      </c>
      <c r="V10" s="20">
        <f>IFERROR(Cost[[#This Row],[Unit Price MM60]]*Cost[[#This Row],[Withdrawn QTY]],"")</f>
        <v>0.01</v>
      </c>
      <c r="W10" s="21">
        <f>IFERROR(Cost[[#This Row],[Remaining QTY]]*Cost[[#This Row],[Unit Price MM60]],"")</f>
        <v>0</v>
      </c>
      <c r="X10" s="10">
        <v>0</v>
      </c>
      <c r="Y10" s="10">
        <f>SUMIF('MB52 in transit'!A:A,WSheet!G:G,'MB52 in transit'!E:E)</f>
        <v>0</v>
      </c>
      <c r="Z10" s="10">
        <f>SUMIF('MB52 2001'!A:A,WSheet!G:G,'MB52 2001'!C:C)</f>
        <v>0</v>
      </c>
      <c r="AA10" s="22">
        <f>Cost[[#This Row],[AB50 SOH 5001 ]]-Cost[[#This Row],[Remaining QTY]]</f>
        <v>0</v>
      </c>
      <c r="AB10" s="10">
        <f>SUMIF(G:G,G:G,O:O)</f>
        <v>1</v>
      </c>
      <c r="AC10" s="10">
        <f>Cost[[#This Row],[AB50 SOH 5001 ]]-Cost[[#This Row],[All Work Order Demand]]</f>
        <v>-1</v>
      </c>
      <c r="AD10" s="10" t="str">
        <f>_xlfn.CONCAT(Cost[[#This Row],[Material ]],"5001")</f>
        <v>105810675001</v>
      </c>
      <c r="AE10" s="22">
        <v>5001</v>
      </c>
    </row>
    <row r="11" spans="1:31">
      <c r="A11" s="24" t="s">
        <v>485</v>
      </c>
      <c r="B11" s="24" t="s">
        <v>569</v>
      </c>
      <c r="C11" s="24" t="s">
        <v>579</v>
      </c>
      <c r="D11" s="24" t="s">
        <v>737</v>
      </c>
      <c r="E11" s="24" t="s">
        <v>47</v>
      </c>
      <c r="F11" s="24" t="s">
        <v>60</v>
      </c>
      <c r="G11" s="24" t="s">
        <v>900</v>
      </c>
      <c r="H11" s="24" t="s">
        <v>901</v>
      </c>
      <c r="I11" s="24" t="s">
        <v>884</v>
      </c>
      <c r="J11" s="24" t="s">
        <v>1686</v>
      </c>
      <c r="K11" s="24">
        <v>3</v>
      </c>
      <c r="L11" s="24" t="s">
        <v>1694</v>
      </c>
      <c r="M11" s="24">
        <v>1</v>
      </c>
      <c r="N11" s="24">
        <v>1</v>
      </c>
      <c r="O11" s="24">
        <v>0</v>
      </c>
      <c r="P11" s="24">
        <v>1</v>
      </c>
      <c r="Q11" s="24" t="str">
        <f t="shared" si="0"/>
        <v>10227187100038758</v>
      </c>
      <c r="R11" s="22">
        <f>IFERROR(_xlfn.XLOOKUP(Cost[[#This Row],[Unique]],'MB51'!U:U,'MB51'!I:I),"")*-1</f>
        <v>1</v>
      </c>
      <c r="S11" s="18">
        <f>IFERROR(_xlfn.XLOOKUP(Cost[[#This Row],[Unique]],'MB51'!U:U,'MB51'!L:L),"")</f>
        <v>-5050.78</v>
      </c>
      <c r="T11" s="18">
        <f>_xlfn.XLOOKUP(Cost[[#This Row],[Material ]],'mm60'!A:A,'mm60'!N:N)</f>
        <v>5050.78</v>
      </c>
      <c r="U11" s="19">
        <f>IFERROR(Cost[[#This Row],[Unit Price MM60]]*Cost[[#This Row],[ Requirement QTY]],"")</f>
        <v>5050.78</v>
      </c>
      <c r="V11" s="20">
        <f>IFERROR(Cost[[#This Row],[Unit Price MM60]]*Cost[[#This Row],[Withdrawn QTY]],"")</f>
        <v>5050.78</v>
      </c>
      <c r="W11" s="21">
        <f>IFERROR(Cost[[#This Row],[Remaining QTY]]*Cost[[#This Row],[Unit Price MM60]],"")</f>
        <v>0</v>
      </c>
      <c r="X11" s="10">
        <v>0</v>
      </c>
      <c r="Y11" s="10">
        <f>SUMIF('MB52 in transit'!A:A,WSheet!G:G,'MB52 in transit'!E:E)</f>
        <v>1</v>
      </c>
      <c r="Z11" s="10">
        <f>SUMIF('MB52 2001'!A:A,WSheet!G:G,'MB52 2001'!C:C)</f>
        <v>0</v>
      </c>
      <c r="AA11" s="22">
        <f>Cost[[#This Row],[AB50 SOH 5001 ]]-Cost[[#This Row],[Remaining QTY]]</f>
        <v>0</v>
      </c>
      <c r="AB11" s="10">
        <f>SUMIF(G:G,G:G,O:O)</f>
        <v>17</v>
      </c>
      <c r="AC11" s="10">
        <f>Cost[[#This Row],[AB50 SOH 5001 ]]-Cost[[#This Row],[All Work Order Demand]]</f>
        <v>-17</v>
      </c>
      <c r="AD11" s="10" t="str">
        <f>_xlfn.CONCAT(Cost[[#This Row],[Material ]],"5001")</f>
        <v>102271875001</v>
      </c>
      <c r="AE11" s="22">
        <v>5001</v>
      </c>
    </row>
    <row r="12" spans="1:31">
      <c r="A12" s="24" t="s">
        <v>485</v>
      </c>
      <c r="B12" s="24" t="s">
        <v>569</v>
      </c>
      <c r="C12" s="24" t="s">
        <v>580</v>
      </c>
      <c r="D12" s="24" t="s">
        <v>738</v>
      </c>
      <c r="E12" s="24" t="s">
        <v>43</v>
      </c>
      <c r="F12" s="24" t="s">
        <v>47</v>
      </c>
      <c r="G12" s="24" t="s">
        <v>902</v>
      </c>
      <c r="H12" s="24" t="s">
        <v>903</v>
      </c>
      <c r="I12" s="24" t="s">
        <v>884</v>
      </c>
      <c r="J12" s="24" t="s">
        <v>1686</v>
      </c>
      <c r="K12" s="24">
        <v>3</v>
      </c>
      <c r="L12" s="24" t="s">
        <v>1695</v>
      </c>
      <c r="M12" s="24">
        <v>2</v>
      </c>
      <c r="N12" s="24">
        <v>2</v>
      </c>
      <c r="O12" s="24">
        <v>0</v>
      </c>
      <c r="P12" s="24">
        <v>2</v>
      </c>
      <c r="Q12" s="24" t="str">
        <f t="shared" si="0"/>
        <v>10227207100032537</v>
      </c>
      <c r="R12" s="22">
        <f>IFERROR(_xlfn.XLOOKUP(Cost[[#This Row],[Unique]],'MB51'!U:U,'MB51'!I:I),"")*-1</f>
        <v>1</v>
      </c>
      <c r="S12" s="18">
        <f>IFERROR(_xlfn.XLOOKUP(Cost[[#This Row],[Unique]],'MB51'!U:U,'MB51'!L:L),"")</f>
        <v>-2137.3200000000002</v>
      </c>
      <c r="T12" s="18">
        <f>_xlfn.XLOOKUP(Cost[[#This Row],[Material ]],'mm60'!A:A,'mm60'!N:N)</f>
        <v>2137.31</v>
      </c>
      <c r="U12" s="19">
        <f>IFERROR(Cost[[#This Row],[Unit Price MM60]]*Cost[[#This Row],[ Requirement QTY]],"")</f>
        <v>4274.62</v>
      </c>
      <c r="V12" s="20">
        <f>IFERROR(Cost[[#This Row],[Unit Price MM60]]*Cost[[#This Row],[Withdrawn QTY]],"")</f>
        <v>4274.62</v>
      </c>
      <c r="W12" s="21">
        <f>IFERROR(Cost[[#This Row],[Remaining QTY]]*Cost[[#This Row],[Unit Price MM60]],"")</f>
        <v>0</v>
      </c>
      <c r="X12" s="10">
        <v>0</v>
      </c>
      <c r="Y12" s="10">
        <f>SUMIF('MB52 in transit'!A:A,WSheet!G:G,'MB52 in transit'!E:E)</f>
        <v>0</v>
      </c>
      <c r="Z12" s="10">
        <f>SUMIF('MB52 2001'!A:A,WSheet!G:G,'MB52 2001'!C:C)</f>
        <v>0</v>
      </c>
      <c r="AA12" s="22">
        <f>Cost[[#This Row],[AB50 SOH 5001 ]]-Cost[[#This Row],[Remaining QTY]]</f>
        <v>0</v>
      </c>
      <c r="AB12" s="10">
        <f>SUMIF(G:G,G:G,O:O)</f>
        <v>1</v>
      </c>
      <c r="AC12" s="10">
        <f>Cost[[#This Row],[AB50 SOH 5001 ]]-Cost[[#This Row],[All Work Order Demand]]</f>
        <v>-1</v>
      </c>
      <c r="AD12" s="10" t="str">
        <f>_xlfn.CONCAT(Cost[[#This Row],[Material ]],"5001")</f>
        <v>102272075001</v>
      </c>
      <c r="AE12" s="22">
        <v>5001</v>
      </c>
    </row>
    <row r="13" spans="1:31">
      <c r="A13" s="24" t="s">
        <v>485</v>
      </c>
      <c r="B13" s="24" t="s">
        <v>569</v>
      </c>
      <c r="C13" s="24" t="s">
        <v>581</v>
      </c>
      <c r="D13" s="24" t="s">
        <v>739</v>
      </c>
      <c r="E13" s="24" t="s">
        <v>43</v>
      </c>
      <c r="F13" s="24" t="s">
        <v>56</v>
      </c>
      <c r="G13" s="24" t="s">
        <v>904</v>
      </c>
      <c r="H13" s="24" t="s">
        <v>905</v>
      </c>
      <c r="I13" s="24" t="s">
        <v>884</v>
      </c>
      <c r="J13" s="24" t="s">
        <v>1686</v>
      </c>
      <c r="K13" s="24">
        <v>2</v>
      </c>
      <c r="L13" s="24" t="s">
        <v>1696</v>
      </c>
      <c r="M13" s="24">
        <v>1</v>
      </c>
      <c r="N13" s="24">
        <v>1</v>
      </c>
      <c r="O13" s="24">
        <v>0</v>
      </c>
      <c r="P13" s="24">
        <v>1</v>
      </c>
      <c r="Q13" s="24" t="str">
        <f t="shared" si="0"/>
        <v>10589855100037338</v>
      </c>
      <c r="R13" s="22">
        <f>IFERROR(_xlfn.XLOOKUP(Cost[[#This Row],[Unique]],'MB51'!U:U,'MB51'!I:I),"")*-1</f>
        <v>1</v>
      </c>
      <c r="S13" s="18">
        <f>IFERROR(_xlfn.XLOOKUP(Cost[[#This Row],[Unique]],'MB51'!U:U,'MB51'!L:L),"")</f>
        <v>-11848.97</v>
      </c>
      <c r="T13" s="18">
        <f>_xlfn.XLOOKUP(Cost[[#This Row],[Material ]],'mm60'!A:A,'mm60'!N:N)</f>
        <v>11848.97</v>
      </c>
      <c r="U13" s="19">
        <f>IFERROR(Cost[[#This Row],[Unit Price MM60]]*Cost[[#This Row],[ Requirement QTY]],"")</f>
        <v>11848.97</v>
      </c>
      <c r="V13" s="20">
        <f>IFERROR(Cost[[#This Row],[Unit Price MM60]]*Cost[[#This Row],[Withdrawn QTY]],"")</f>
        <v>11848.97</v>
      </c>
      <c r="W13" s="21">
        <f>IFERROR(Cost[[#This Row],[Remaining QTY]]*Cost[[#This Row],[Unit Price MM60]],"")</f>
        <v>0</v>
      </c>
      <c r="X13" s="10">
        <v>0</v>
      </c>
      <c r="Y13" s="10">
        <f>SUMIF('MB52 in transit'!A:A,WSheet!G:G,'MB52 in transit'!E:E)</f>
        <v>0</v>
      </c>
      <c r="Z13" s="10">
        <f>SUMIF('MB52 2001'!A:A,WSheet!G:G,'MB52 2001'!C:C)</f>
        <v>0</v>
      </c>
      <c r="AA13" s="22">
        <f>Cost[[#This Row],[AB50 SOH 5001 ]]-Cost[[#This Row],[Remaining QTY]]</f>
        <v>0</v>
      </c>
      <c r="AB13" s="10">
        <f>SUMIF(G:G,G:G,O:O)</f>
        <v>4</v>
      </c>
      <c r="AC13" s="10">
        <f>Cost[[#This Row],[AB50 SOH 5001 ]]-Cost[[#This Row],[All Work Order Demand]]</f>
        <v>-4</v>
      </c>
      <c r="AD13" s="10" t="str">
        <f>_xlfn.CONCAT(Cost[[#This Row],[Material ]],"5001")</f>
        <v>105898555001</v>
      </c>
      <c r="AE13" s="22">
        <v>5001</v>
      </c>
    </row>
    <row r="14" spans="1:31">
      <c r="A14" s="24" t="s">
        <v>485</v>
      </c>
      <c r="B14" s="24" t="s">
        <v>569</v>
      </c>
      <c r="C14" s="24" t="s">
        <v>582</v>
      </c>
      <c r="D14" s="24" t="s">
        <v>740</v>
      </c>
      <c r="E14" s="24" t="s">
        <v>43</v>
      </c>
      <c r="F14" s="24" t="s">
        <v>47</v>
      </c>
      <c r="G14" s="24" t="s">
        <v>904</v>
      </c>
      <c r="H14" s="24" t="s">
        <v>905</v>
      </c>
      <c r="I14" s="24" t="s">
        <v>884</v>
      </c>
      <c r="J14" s="24" t="s">
        <v>1686</v>
      </c>
      <c r="K14" s="24">
        <v>2</v>
      </c>
      <c r="L14" s="24" t="s">
        <v>1697</v>
      </c>
      <c r="M14" s="24">
        <v>1</v>
      </c>
      <c r="N14" s="24">
        <v>1</v>
      </c>
      <c r="O14" s="24">
        <v>0</v>
      </c>
      <c r="P14" s="24">
        <v>1</v>
      </c>
      <c r="Q14" s="24" t="str">
        <f t="shared" si="0"/>
        <v>10589855100033049</v>
      </c>
      <c r="R14" s="22">
        <f>IFERROR(_xlfn.XLOOKUP(Cost[[#This Row],[Unique]],'MB51'!U:U,'MB51'!I:I),"")*-1</f>
        <v>1</v>
      </c>
      <c r="S14" s="18">
        <f>IFERROR(_xlfn.XLOOKUP(Cost[[#This Row],[Unique]],'MB51'!U:U,'MB51'!L:L),"")</f>
        <v>-11848.97</v>
      </c>
      <c r="T14" s="18">
        <f>_xlfn.XLOOKUP(Cost[[#This Row],[Material ]],'mm60'!A:A,'mm60'!N:N)</f>
        <v>11848.97</v>
      </c>
      <c r="U14" s="19">
        <f>IFERROR(Cost[[#This Row],[Unit Price MM60]]*Cost[[#This Row],[ Requirement QTY]],"")</f>
        <v>11848.97</v>
      </c>
      <c r="V14" s="20">
        <f>IFERROR(Cost[[#This Row],[Unit Price MM60]]*Cost[[#This Row],[Withdrawn QTY]],"")</f>
        <v>11848.97</v>
      </c>
      <c r="W14" s="21">
        <f>IFERROR(Cost[[#This Row],[Remaining QTY]]*Cost[[#This Row],[Unit Price MM60]],"")</f>
        <v>0</v>
      </c>
      <c r="X14" s="10">
        <v>0</v>
      </c>
      <c r="Y14" s="10">
        <f>SUMIF('MB52 in transit'!A:A,WSheet!G:G,'MB52 in transit'!E:E)</f>
        <v>0</v>
      </c>
      <c r="Z14" s="10">
        <f>SUMIF('MB52 2001'!A:A,WSheet!G:G,'MB52 2001'!C:C)</f>
        <v>0</v>
      </c>
      <c r="AA14" s="22">
        <f>Cost[[#This Row],[AB50 SOH 5001 ]]-Cost[[#This Row],[Remaining QTY]]</f>
        <v>0</v>
      </c>
      <c r="AB14" s="10">
        <f>SUMIF(G:G,G:G,O:O)</f>
        <v>4</v>
      </c>
      <c r="AC14" s="10">
        <f>Cost[[#This Row],[AB50 SOH 5001 ]]-Cost[[#This Row],[All Work Order Demand]]</f>
        <v>-4</v>
      </c>
      <c r="AD14" s="10" t="str">
        <f>_xlfn.CONCAT(Cost[[#This Row],[Material ]],"5001")</f>
        <v>105898555001</v>
      </c>
      <c r="AE14" s="22">
        <v>5001</v>
      </c>
    </row>
    <row r="15" spans="1:31">
      <c r="A15" s="24" t="s">
        <v>485</v>
      </c>
      <c r="B15" s="24" t="s">
        <v>569</v>
      </c>
      <c r="C15" s="24" t="s">
        <v>583</v>
      </c>
      <c r="D15" s="24" t="s">
        <v>741</v>
      </c>
      <c r="E15" s="24" t="s">
        <v>43</v>
      </c>
      <c r="F15" s="24" t="s">
        <v>47</v>
      </c>
      <c r="G15" s="24" t="s">
        <v>904</v>
      </c>
      <c r="H15" s="24" t="s">
        <v>905</v>
      </c>
      <c r="I15" s="24" t="s">
        <v>884</v>
      </c>
      <c r="J15" s="24" t="s">
        <v>1686</v>
      </c>
      <c r="K15" s="24">
        <v>2</v>
      </c>
      <c r="L15" s="24" t="s">
        <v>1698</v>
      </c>
      <c r="M15" s="24">
        <v>1</v>
      </c>
      <c r="N15" s="24">
        <v>1</v>
      </c>
      <c r="O15" s="24">
        <v>0</v>
      </c>
      <c r="P15" s="24">
        <v>1</v>
      </c>
      <c r="Q15" s="24" t="str">
        <f t="shared" si="0"/>
        <v>10589855100033325</v>
      </c>
      <c r="R15" s="22">
        <f>IFERROR(_xlfn.XLOOKUP(Cost[[#This Row],[Unique]],'MB51'!U:U,'MB51'!I:I),"")*-1</f>
        <v>1</v>
      </c>
      <c r="S15" s="18">
        <f>IFERROR(_xlfn.XLOOKUP(Cost[[#This Row],[Unique]],'MB51'!U:U,'MB51'!L:L),"")</f>
        <v>-11848.97</v>
      </c>
      <c r="T15" s="18">
        <f>_xlfn.XLOOKUP(Cost[[#This Row],[Material ]],'mm60'!A:A,'mm60'!N:N)</f>
        <v>11848.97</v>
      </c>
      <c r="U15" s="19">
        <f>IFERROR(Cost[[#This Row],[Unit Price MM60]]*Cost[[#This Row],[ Requirement QTY]],"")</f>
        <v>11848.97</v>
      </c>
      <c r="V15" s="20">
        <f>IFERROR(Cost[[#This Row],[Unit Price MM60]]*Cost[[#This Row],[Withdrawn QTY]],"")</f>
        <v>11848.97</v>
      </c>
      <c r="W15" s="21">
        <f>IFERROR(Cost[[#This Row],[Remaining QTY]]*Cost[[#This Row],[Unit Price MM60]],"")</f>
        <v>0</v>
      </c>
      <c r="X15" s="10">
        <v>0</v>
      </c>
      <c r="Y15" s="10">
        <f>SUMIF('MB52 in transit'!A:A,WSheet!G:G,'MB52 in transit'!E:E)</f>
        <v>0</v>
      </c>
      <c r="Z15" s="10">
        <f>SUMIF('MB52 2001'!A:A,WSheet!G:G,'MB52 2001'!C:C)</f>
        <v>0</v>
      </c>
      <c r="AA15" s="22">
        <f>Cost[[#This Row],[AB50 SOH 5001 ]]-Cost[[#This Row],[Remaining QTY]]</f>
        <v>0</v>
      </c>
      <c r="AB15" s="10">
        <f>SUMIF(G:G,G:G,O:O)</f>
        <v>4</v>
      </c>
      <c r="AC15" s="10">
        <f>Cost[[#This Row],[AB50 SOH 5001 ]]-Cost[[#This Row],[All Work Order Demand]]</f>
        <v>-4</v>
      </c>
      <c r="AD15" s="10" t="str">
        <f>_xlfn.CONCAT(Cost[[#This Row],[Material ]],"5001")</f>
        <v>105898555001</v>
      </c>
      <c r="AE15" s="22">
        <v>5001</v>
      </c>
    </row>
    <row r="16" spans="1:31">
      <c r="A16" s="24" t="s">
        <v>485</v>
      </c>
      <c r="B16" s="24" t="s">
        <v>569</v>
      </c>
      <c r="C16" s="24" t="s">
        <v>584</v>
      </c>
      <c r="D16" s="24" t="s">
        <v>742</v>
      </c>
      <c r="E16" s="24" t="s">
        <v>47</v>
      </c>
      <c r="F16" s="24" t="s">
        <v>60</v>
      </c>
      <c r="G16" s="24" t="s">
        <v>906</v>
      </c>
      <c r="H16" s="24" t="s">
        <v>907</v>
      </c>
      <c r="I16" s="24" t="s">
        <v>884</v>
      </c>
      <c r="J16" s="24" t="s">
        <v>1686</v>
      </c>
      <c r="K16" s="24">
        <v>3</v>
      </c>
      <c r="L16" s="24" t="s">
        <v>1699</v>
      </c>
      <c r="M16" s="24">
        <v>1</v>
      </c>
      <c r="N16" s="24">
        <v>1</v>
      </c>
      <c r="O16" s="24">
        <v>0</v>
      </c>
      <c r="P16" s="24">
        <v>1</v>
      </c>
      <c r="Q16" s="24" t="str">
        <f t="shared" si="0"/>
        <v>10589857100033327</v>
      </c>
      <c r="R16" s="22">
        <f>IFERROR(_xlfn.XLOOKUP(Cost[[#This Row],[Unique]],'MB51'!U:U,'MB51'!I:I),"")*-1</f>
        <v>1</v>
      </c>
      <c r="S16" s="18">
        <f>IFERROR(_xlfn.XLOOKUP(Cost[[#This Row],[Unique]],'MB51'!U:U,'MB51'!L:L),"")</f>
        <v>-18943.38</v>
      </c>
      <c r="T16" s="18">
        <f>_xlfn.XLOOKUP(Cost[[#This Row],[Material ]],'mm60'!A:A,'mm60'!N:N)</f>
        <v>23538.87</v>
      </c>
      <c r="U16" s="19">
        <f>IFERROR(Cost[[#This Row],[Unit Price MM60]]*Cost[[#This Row],[ Requirement QTY]],"")</f>
        <v>23538.87</v>
      </c>
      <c r="V16" s="20">
        <f>IFERROR(Cost[[#This Row],[Unit Price MM60]]*Cost[[#This Row],[Withdrawn QTY]],"")</f>
        <v>23538.87</v>
      </c>
      <c r="W16" s="21">
        <f>IFERROR(Cost[[#This Row],[Remaining QTY]]*Cost[[#This Row],[Unit Price MM60]],"")</f>
        <v>0</v>
      </c>
      <c r="X16" s="10">
        <v>0</v>
      </c>
      <c r="Y16" s="10">
        <f>SUMIF('MB52 in transit'!A:A,WSheet!G:G,'MB52 in transit'!E:E)</f>
        <v>2</v>
      </c>
      <c r="Z16" s="10">
        <f>SUMIF('MB52 2001'!A:A,WSheet!G:G,'MB52 2001'!C:C)</f>
        <v>0</v>
      </c>
      <c r="AA16" s="22">
        <f>Cost[[#This Row],[AB50 SOH 5001 ]]-Cost[[#This Row],[Remaining QTY]]</f>
        <v>0</v>
      </c>
      <c r="AB16" s="10">
        <f>SUMIF(G:G,G:G,O:O)</f>
        <v>0</v>
      </c>
      <c r="AC16" s="10">
        <f>Cost[[#This Row],[AB50 SOH 5001 ]]-Cost[[#This Row],[All Work Order Demand]]</f>
        <v>0</v>
      </c>
      <c r="AD16" s="10" t="str">
        <f>_xlfn.CONCAT(Cost[[#This Row],[Material ]],"5001")</f>
        <v>105898575001</v>
      </c>
      <c r="AE16" s="22">
        <v>5001</v>
      </c>
    </row>
    <row r="17" spans="1:31">
      <c r="A17" s="24" t="s">
        <v>485</v>
      </c>
      <c r="B17" s="24" t="s">
        <v>569</v>
      </c>
      <c r="C17" s="24" t="s">
        <v>585</v>
      </c>
      <c r="D17" s="24" t="s">
        <v>743</v>
      </c>
      <c r="E17" s="24" t="s">
        <v>47</v>
      </c>
      <c r="F17" s="24" t="s">
        <v>60</v>
      </c>
      <c r="G17" s="24" t="s">
        <v>908</v>
      </c>
      <c r="H17" s="24" t="s">
        <v>909</v>
      </c>
      <c r="I17" s="24" t="s">
        <v>884</v>
      </c>
      <c r="J17" s="24" t="s">
        <v>1686</v>
      </c>
      <c r="K17" s="24">
        <v>3</v>
      </c>
      <c r="L17" s="24" t="s">
        <v>1700</v>
      </c>
      <c r="M17" s="24">
        <v>1</v>
      </c>
      <c r="N17" s="24">
        <v>1</v>
      </c>
      <c r="O17" s="24">
        <v>0</v>
      </c>
      <c r="P17" s="24">
        <v>1</v>
      </c>
      <c r="Q17" s="24" t="str">
        <f t="shared" si="0"/>
        <v>10589859100036158</v>
      </c>
      <c r="R17" s="22">
        <f>IFERROR(_xlfn.XLOOKUP(Cost[[#This Row],[Unique]],'MB51'!U:U,'MB51'!I:I),"")*-1</f>
        <v>1</v>
      </c>
      <c r="S17" s="18">
        <f>IFERROR(_xlfn.XLOOKUP(Cost[[#This Row],[Unique]],'MB51'!U:U,'MB51'!L:L),"")</f>
        <v>-51593.47</v>
      </c>
      <c r="T17" s="18">
        <f>_xlfn.XLOOKUP(Cost[[#This Row],[Material ]],'mm60'!A:A,'mm60'!N:N)</f>
        <v>51593.47</v>
      </c>
      <c r="U17" s="19">
        <f>IFERROR(Cost[[#This Row],[Unit Price MM60]]*Cost[[#This Row],[ Requirement QTY]],"")</f>
        <v>51593.47</v>
      </c>
      <c r="V17" s="20">
        <f>IFERROR(Cost[[#This Row],[Unit Price MM60]]*Cost[[#This Row],[Withdrawn QTY]],"")</f>
        <v>51593.47</v>
      </c>
      <c r="W17" s="21">
        <f>IFERROR(Cost[[#This Row],[Remaining QTY]]*Cost[[#This Row],[Unit Price MM60]],"")</f>
        <v>0</v>
      </c>
      <c r="X17" s="10">
        <v>0</v>
      </c>
      <c r="Y17" s="10">
        <f>SUMIF('MB52 in transit'!A:A,WSheet!G:G,'MB52 in transit'!E:E)</f>
        <v>0</v>
      </c>
      <c r="Z17" s="10">
        <f>SUMIF('MB52 2001'!A:A,WSheet!G:G,'MB52 2001'!C:C)</f>
        <v>0</v>
      </c>
      <c r="AA17" s="22">
        <f>Cost[[#This Row],[AB50 SOH 5001 ]]-Cost[[#This Row],[Remaining QTY]]</f>
        <v>0</v>
      </c>
      <c r="AB17" s="10">
        <f>SUMIF(G:G,G:G,O:O)</f>
        <v>1</v>
      </c>
      <c r="AC17" s="10">
        <f>Cost[[#This Row],[AB50 SOH 5001 ]]-Cost[[#This Row],[All Work Order Demand]]</f>
        <v>-1</v>
      </c>
      <c r="AD17" s="10" t="str">
        <f>_xlfn.CONCAT(Cost[[#This Row],[Material ]],"5001")</f>
        <v>105898595001</v>
      </c>
      <c r="AE17" s="22">
        <v>5001</v>
      </c>
    </row>
    <row r="18" spans="1:31">
      <c r="A18" s="24" t="s">
        <v>485</v>
      </c>
      <c r="B18" s="24" t="s">
        <v>569</v>
      </c>
      <c r="C18" s="24" t="s">
        <v>586</v>
      </c>
      <c r="D18" s="24" t="s">
        <v>744</v>
      </c>
      <c r="E18" s="24" t="s">
        <v>47</v>
      </c>
      <c r="F18" s="24" t="s">
        <v>745</v>
      </c>
      <c r="G18" s="24" t="s">
        <v>906</v>
      </c>
      <c r="H18" s="24" t="s">
        <v>907</v>
      </c>
      <c r="I18" s="24" t="s">
        <v>884</v>
      </c>
      <c r="J18" s="24" t="s">
        <v>1686</v>
      </c>
      <c r="K18" s="24">
        <v>3</v>
      </c>
      <c r="L18" s="24" t="s">
        <v>1701</v>
      </c>
      <c r="M18" s="24">
        <v>1</v>
      </c>
      <c r="N18" s="24">
        <v>1</v>
      </c>
      <c r="O18" s="24">
        <v>0</v>
      </c>
      <c r="P18" s="24">
        <v>1</v>
      </c>
      <c r="Q18" s="24" t="str">
        <f t="shared" si="0"/>
        <v>10589857100037067</v>
      </c>
      <c r="R18" s="22">
        <f>IFERROR(_xlfn.XLOOKUP(Cost[[#This Row],[Unique]],'MB51'!U:U,'MB51'!I:I),"")*-1</f>
        <v>1</v>
      </c>
      <c r="S18" s="18">
        <f>IFERROR(_xlfn.XLOOKUP(Cost[[#This Row],[Unique]],'MB51'!U:U,'MB51'!L:L),"")</f>
        <v>-18943.38</v>
      </c>
      <c r="T18" s="18">
        <f>_xlfn.XLOOKUP(Cost[[#This Row],[Material ]],'mm60'!A:A,'mm60'!N:N)</f>
        <v>23538.87</v>
      </c>
      <c r="U18" s="19">
        <f>IFERROR(Cost[[#This Row],[Unit Price MM60]]*Cost[[#This Row],[ Requirement QTY]],"")</f>
        <v>23538.87</v>
      </c>
      <c r="V18" s="20">
        <f>IFERROR(Cost[[#This Row],[Unit Price MM60]]*Cost[[#This Row],[Withdrawn QTY]],"")</f>
        <v>23538.87</v>
      </c>
      <c r="W18" s="21">
        <f>IFERROR(Cost[[#This Row],[Remaining QTY]]*Cost[[#This Row],[Unit Price MM60]],"")</f>
        <v>0</v>
      </c>
      <c r="X18" s="10">
        <v>0</v>
      </c>
      <c r="Y18" s="10">
        <f>SUMIF('MB52 in transit'!A:A,WSheet!G:G,'MB52 in transit'!E:E)</f>
        <v>2</v>
      </c>
      <c r="Z18" s="10">
        <f>SUMIF('MB52 2001'!A:A,WSheet!G:G,'MB52 2001'!C:C)</f>
        <v>0</v>
      </c>
      <c r="AA18" s="22">
        <f>Cost[[#This Row],[AB50 SOH 5001 ]]-Cost[[#This Row],[Remaining QTY]]</f>
        <v>0</v>
      </c>
      <c r="AB18" s="10">
        <f>SUMIF(G:G,G:G,O:O)</f>
        <v>0</v>
      </c>
      <c r="AC18" s="10">
        <f>Cost[[#This Row],[AB50 SOH 5001 ]]-Cost[[#This Row],[All Work Order Demand]]</f>
        <v>0</v>
      </c>
      <c r="AD18" s="10" t="str">
        <f>_xlfn.CONCAT(Cost[[#This Row],[Material ]],"5001")</f>
        <v>105898575001</v>
      </c>
      <c r="AE18" s="22">
        <v>5001</v>
      </c>
    </row>
    <row r="19" spans="1:31">
      <c r="A19" s="24" t="s">
        <v>485</v>
      </c>
      <c r="B19" s="24" t="s">
        <v>569</v>
      </c>
      <c r="C19" s="24" t="s">
        <v>587</v>
      </c>
      <c r="D19" s="24" t="s">
        <v>746</v>
      </c>
      <c r="E19" s="24" t="s">
        <v>43</v>
      </c>
      <c r="F19" s="24" t="s">
        <v>56</v>
      </c>
      <c r="G19" s="24" t="s">
        <v>910</v>
      </c>
      <c r="H19" s="24" t="s">
        <v>911</v>
      </c>
      <c r="I19" s="24" t="s">
        <v>884</v>
      </c>
      <c r="J19" s="24" t="s">
        <v>1686</v>
      </c>
      <c r="K19" s="24">
        <v>2</v>
      </c>
      <c r="L19" s="24" t="s">
        <v>1702</v>
      </c>
      <c r="M19" s="24">
        <v>1</v>
      </c>
      <c r="N19" s="24">
        <v>1</v>
      </c>
      <c r="O19" s="24">
        <v>0</v>
      </c>
      <c r="P19" s="24">
        <v>1</v>
      </c>
      <c r="Q19" s="24" t="str">
        <f t="shared" si="0"/>
        <v>10589858100037339</v>
      </c>
      <c r="R19" s="22">
        <f>IFERROR(_xlfn.XLOOKUP(Cost[[#This Row],[Unique]],'MB51'!U:U,'MB51'!I:I),"")*-1</f>
        <v>1</v>
      </c>
      <c r="S19" s="18">
        <f>IFERROR(_xlfn.XLOOKUP(Cost[[#This Row],[Unique]],'MB51'!U:U,'MB51'!L:L),"")</f>
        <v>-34114.97</v>
      </c>
      <c r="T19" s="18">
        <f>_xlfn.XLOOKUP(Cost[[#This Row],[Material ]],'mm60'!A:A,'mm60'!N:N)</f>
        <v>34114.97</v>
      </c>
      <c r="U19" s="19">
        <f>IFERROR(Cost[[#This Row],[Unit Price MM60]]*Cost[[#This Row],[ Requirement QTY]],"")</f>
        <v>34114.97</v>
      </c>
      <c r="V19" s="20">
        <f>IFERROR(Cost[[#This Row],[Unit Price MM60]]*Cost[[#This Row],[Withdrawn QTY]],"")</f>
        <v>34114.97</v>
      </c>
      <c r="W19" s="21">
        <f>IFERROR(Cost[[#This Row],[Remaining QTY]]*Cost[[#This Row],[Unit Price MM60]],"")</f>
        <v>0</v>
      </c>
      <c r="X19" s="10">
        <v>0</v>
      </c>
      <c r="Y19" s="10">
        <f>SUMIF('MB52 in transit'!A:A,WSheet!G:G,'MB52 in transit'!E:E)</f>
        <v>0</v>
      </c>
      <c r="Z19" s="10">
        <f>SUMIF('MB52 2001'!A:A,WSheet!G:G,'MB52 2001'!C:C)</f>
        <v>0</v>
      </c>
      <c r="AA19" s="22">
        <f>Cost[[#This Row],[AB50 SOH 5001 ]]-Cost[[#This Row],[Remaining QTY]]</f>
        <v>0</v>
      </c>
      <c r="AB19" s="10">
        <f>SUMIF(G:G,G:G,O:O)</f>
        <v>1</v>
      </c>
      <c r="AC19" s="10">
        <f>Cost[[#This Row],[AB50 SOH 5001 ]]-Cost[[#This Row],[All Work Order Demand]]</f>
        <v>-1</v>
      </c>
      <c r="AD19" s="10" t="str">
        <f>_xlfn.CONCAT(Cost[[#This Row],[Material ]],"5001")</f>
        <v>105898585001</v>
      </c>
      <c r="AE19" s="22">
        <v>5001</v>
      </c>
    </row>
    <row r="20" spans="1:31">
      <c r="A20" s="24" t="s">
        <v>485</v>
      </c>
      <c r="B20" s="24" t="s">
        <v>569</v>
      </c>
      <c r="C20" s="24" t="s">
        <v>588</v>
      </c>
      <c r="D20" s="24" t="s">
        <v>747</v>
      </c>
      <c r="E20" s="24" t="s">
        <v>43</v>
      </c>
      <c r="F20" s="24" t="s">
        <v>748</v>
      </c>
      <c r="G20" s="24" t="s">
        <v>912</v>
      </c>
      <c r="H20" s="24" t="s">
        <v>913</v>
      </c>
      <c r="I20" s="24" t="s">
        <v>884</v>
      </c>
      <c r="J20" s="24" t="s">
        <v>1686</v>
      </c>
      <c r="K20" s="24">
        <v>7</v>
      </c>
      <c r="L20" s="24" t="s">
        <v>1703</v>
      </c>
      <c r="M20" s="24">
        <v>1</v>
      </c>
      <c r="N20" s="24">
        <v>1</v>
      </c>
      <c r="O20" s="24">
        <v>0</v>
      </c>
      <c r="P20" s="24">
        <v>1</v>
      </c>
      <c r="Q20" s="24" t="str">
        <f t="shared" si="0"/>
        <v>10539580100039980</v>
      </c>
      <c r="R20" s="22">
        <f>IFERROR(_xlfn.XLOOKUP(Cost[[#This Row],[Unique]],'MB51'!U:U,'MB51'!I:I),"")*-1</f>
        <v>1</v>
      </c>
      <c r="S20" s="18">
        <f>IFERROR(_xlfn.XLOOKUP(Cost[[#This Row],[Unique]],'MB51'!U:U,'MB51'!L:L),"")</f>
        <v>-6625.44</v>
      </c>
      <c r="T20" s="18">
        <f>_xlfn.XLOOKUP(Cost[[#This Row],[Material ]],'mm60'!A:A,'mm60'!N:N)</f>
        <v>6625.44</v>
      </c>
      <c r="U20" s="19">
        <f>IFERROR(Cost[[#This Row],[Unit Price MM60]]*Cost[[#This Row],[ Requirement QTY]],"")</f>
        <v>6625.44</v>
      </c>
      <c r="V20" s="20">
        <f>IFERROR(Cost[[#This Row],[Unit Price MM60]]*Cost[[#This Row],[Withdrawn QTY]],"")</f>
        <v>6625.44</v>
      </c>
      <c r="W20" s="21">
        <f>IFERROR(Cost[[#This Row],[Remaining QTY]]*Cost[[#This Row],[Unit Price MM60]],"")</f>
        <v>0</v>
      </c>
      <c r="X20" s="10">
        <v>0</v>
      </c>
      <c r="Y20" s="10">
        <f>SUMIF('MB52 in transit'!A:A,WSheet!G:G,'MB52 in transit'!E:E)</f>
        <v>0</v>
      </c>
      <c r="Z20" s="10">
        <f>SUMIF('MB52 2001'!A:A,WSheet!G:G,'MB52 2001'!C:C)</f>
        <v>0</v>
      </c>
      <c r="AA20" s="22">
        <f>Cost[[#This Row],[AB50 SOH 5001 ]]-Cost[[#This Row],[Remaining QTY]]</f>
        <v>0</v>
      </c>
      <c r="AB20" s="10">
        <f>SUMIF(G:G,G:G,O:O)</f>
        <v>0</v>
      </c>
      <c r="AC20" s="10">
        <f>Cost[[#This Row],[AB50 SOH 5001 ]]-Cost[[#This Row],[All Work Order Demand]]</f>
        <v>0</v>
      </c>
      <c r="AD20" s="10" t="str">
        <f>_xlfn.CONCAT(Cost[[#This Row],[Material ]],"5001")</f>
        <v>105395805001</v>
      </c>
      <c r="AE20" s="22">
        <v>5001</v>
      </c>
    </row>
    <row r="21" spans="1:31">
      <c r="A21" s="24" t="s">
        <v>485</v>
      </c>
      <c r="B21" s="24" t="s">
        <v>569</v>
      </c>
      <c r="C21" s="24" t="s">
        <v>588</v>
      </c>
      <c r="D21" s="24" t="s">
        <v>747</v>
      </c>
      <c r="E21" s="24" t="s">
        <v>43</v>
      </c>
      <c r="F21" s="24" t="s">
        <v>749</v>
      </c>
      <c r="G21" s="24" t="s">
        <v>914</v>
      </c>
      <c r="H21" s="24" t="s">
        <v>915</v>
      </c>
      <c r="I21" s="24" t="s">
        <v>884</v>
      </c>
      <c r="J21" s="24" t="s">
        <v>1686</v>
      </c>
      <c r="K21" s="24">
        <v>8</v>
      </c>
      <c r="L21" s="24" t="s">
        <v>1703</v>
      </c>
      <c r="M21" s="24">
        <v>1</v>
      </c>
      <c r="N21" s="24">
        <v>1</v>
      </c>
      <c r="O21" s="24">
        <v>0</v>
      </c>
      <c r="P21" s="24">
        <v>1</v>
      </c>
      <c r="Q21" s="24" t="str">
        <f t="shared" si="0"/>
        <v>10225590100039980</v>
      </c>
      <c r="R21" s="22">
        <f>IFERROR(_xlfn.XLOOKUP(Cost[[#This Row],[Unique]],'MB51'!U:U,'MB51'!I:I),"")*-1</f>
        <v>1</v>
      </c>
      <c r="S21" s="18">
        <f>IFERROR(_xlfn.XLOOKUP(Cost[[#This Row],[Unique]],'MB51'!U:U,'MB51'!L:L),"")</f>
        <v>-1</v>
      </c>
      <c r="T21" s="18">
        <f>_xlfn.XLOOKUP(Cost[[#This Row],[Material ]],'mm60'!A:A,'mm60'!N:N)</f>
        <v>1</v>
      </c>
      <c r="U21" s="19">
        <f>IFERROR(Cost[[#This Row],[Unit Price MM60]]*Cost[[#This Row],[ Requirement QTY]],"")</f>
        <v>1</v>
      </c>
      <c r="V21" s="20">
        <f>IFERROR(Cost[[#This Row],[Unit Price MM60]]*Cost[[#This Row],[Withdrawn QTY]],"")</f>
        <v>1</v>
      </c>
      <c r="W21" s="21">
        <f>IFERROR(Cost[[#This Row],[Remaining QTY]]*Cost[[#This Row],[Unit Price MM60]],"")</f>
        <v>0</v>
      </c>
      <c r="X21" s="10">
        <v>0</v>
      </c>
      <c r="Y21" s="10">
        <f>SUMIF('MB52 in transit'!A:A,WSheet!G:G,'MB52 in transit'!E:E)</f>
        <v>0</v>
      </c>
      <c r="Z21" s="10">
        <f>SUMIF('MB52 2001'!A:A,WSheet!G:G,'MB52 2001'!C:C)</f>
        <v>0</v>
      </c>
      <c r="AA21" s="22">
        <f>Cost[[#This Row],[AB50 SOH 5001 ]]-Cost[[#This Row],[Remaining QTY]]</f>
        <v>0</v>
      </c>
      <c r="AB21" s="10">
        <f>SUMIF(G:G,G:G,O:O)</f>
        <v>1</v>
      </c>
      <c r="AC21" s="10">
        <f>Cost[[#This Row],[AB50 SOH 5001 ]]-Cost[[#This Row],[All Work Order Demand]]</f>
        <v>-1</v>
      </c>
      <c r="AD21" s="10" t="str">
        <f>_xlfn.CONCAT(Cost[[#This Row],[Material ]],"5001")</f>
        <v>102255905001</v>
      </c>
      <c r="AE21" s="22">
        <v>5001</v>
      </c>
    </row>
    <row r="22" spans="1:31">
      <c r="A22" s="24" t="s">
        <v>485</v>
      </c>
      <c r="B22" s="24" t="s">
        <v>569</v>
      </c>
      <c r="C22" s="24" t="s">
        <v>589</v>
      </c>
      <c r="D22" s="24" t="s">
        <v>750</v>
      </c>
      <c r="E22" s="24" t="s">
        <v>43</v>
      </c>
      <c r="F22" s="24" t="s">
        <v>748</v>
      </c>
      <c r="G22" s="24" t="s">
        <v>916</v>
      </c>
      <c r="H22" s="24" t="s">
        <v>917</v>
      </c>
      <c r="I22" s="24" t="s">
        <v>884</v>
      </c>
      <c r="J22" s="24" t="s">
        <v>1686</v>
      </c>
      <c r="K22" s="24">
        <v>3</v>
      </c>
      <c r="L22" s="24" t="s">
        <v>1704</v>
      </c>
      <c r="M22" s="24">
        <v>1</v>
      </c>
      <c r="N22" s="24">
        <v>1</v>
      </c>
      <c r="O22" s="24">
        <v>0</v>
      </c>
      <c r="P22" s="24">
        <v>1</v>
      </c>
      <c r="Q22" s="24" t="str">
        <f t="shared" si="0"/>
        <v>10580213100038800</v>
      </c>
      <c r="R22" s="22">
        <f>IFERROR(_xlfn.XLOOKUP(Cost[[#This Row],[Unique]],'MB51'!U:U,'MB51'!I:I),"")*-1</f>
        <v>1</v>
      </c>
      <c r="S22" s="18">
        <f>IFERROR(_xlfn.XLOOKUP(Cost[[#This Row],[Unique]],'MB51'!U:U,'MB51'!L:L),"")</f>
        <v>-0.01</v>
      </c>
      <c r="T22" s="18">
        <f>_xlfn.XLOOKUP(Cost[[#This Row],[Material ]],'mm60'!A:A,'mm60'!N:N)</f>
        <v>0.01</v>
      </c>
      <c r="U22" s="19">
        <f>IFERROR(Cost[[#This Row],[Unit Price MM60]]*Cost[[#This Row],[ Requirement QTY]],"")</f>
        <v>0.01</v>
      </c>
      <c r="V22" s="20">
        <f>IFERROR(Cost[[#This Row],[Unit Price MM60]]*Cost[[#This Row],[Withdrawn QTY]],"")</f>
        <v>0.01</v>
      </c>
      <c r="W22" s="21">
        <f>IFERROR(Cost[[#This Row],[Remaining QTY]]*Cost[[#This Row],[Unit Price MM60]],"")</f>
        <v>0</v>
      </c>
      <c r="X22" s="10">
        <v>0</v>
      </c>
      <c r="Y22" s="10">
        <f>SUMIF('MB52 in transit'!A:A,WSheet!G:G,'MB52 in transit'!E:E)</f>
        <v>0</v>
      </c>
      <c r="Z22" s="10">
        <f>SUMIF('MB52 2001'!A:A,WSheet!G:G,'MB52 2001'!C:C)</f>
        <v>0</v>
      </c>
      <c r="AA22" s="22">
        <f>Cost[[#This Row],[AB50 SOH 5001 ]]-Cost[[#This Row],[Remaining QTY]]</f>
        <v>0</v>
      </c>
      <c r="AB22" s="10">
        <f>SUMIF(G:G,G:G,O:O)</f>
        <v>0</v>
      </c>
      <c r="AC22" s="10">
        <f>Cost[[#This Row],[AB50 SOH 5001 ]]-Cost[[#This Row],[All Work Order Demand]]</f>
        <v>0</v>
      </c>
      <c r="AD22" s="10" t="str">
        <f>_xlfn.CONCAT(Cost[[#This Row],[Material ]],"5001")</f>
        <v>105802135001</v>
      </c>
      <c r="AE22" s="22">
        <v>5001</v>
      </c>
    </row>
    <row r="23" spans="1:31">
      <c r="A23" s="24" t="s">
        <v>485</v>
      </c>
      <c r="B23" s="24" t="s">
        <v>569</v>
      </c>
      <c r="C23" s="24" t="s">
        <v>590</v>
      </c>
      <c r="D23" s="24" t="s">
        <v>751</v>
      </c>
      <c r="E23" s="24" t="s">
        <v>43</v>
      </c>
      <c r="F23" s="24" t="s">
        <v>43</v>
      </c>
      <c r="G23" s="24" t="s">
        <v>887</v>
      </c>
      <c r="H23" s="24" t="s">
        <v>888</v>
      </c>
      <c r="I23" s="24" t="s">
        <v>884</v>
      </c>
      <c r="J23" s="24" t="s">
        <v>1686</v>
      </c>
      <c r="K23" s="24">
        <v>1</v>
      </c>
      <c r="L23" s="24" t="s">
        <v>1705</v>
      </c>
      <c r="M23" s="24">
        <v>1</v>
      </c>
      <c r="N23" s="24">
        <v>1</v>
      </c>
      <c r="O23" s="24">
        <v>0</v>
      </c>
      <c r="P23" s="24">
        <v>1</v>
      </c>
      <c r="Q23" s="24" t="str">
        <f t="shared" si="0"/>
        <v>10439222100038383</v>
      </c>
      <c r="R23" s="22">
        <f>IFERROR(_xlfn.XLOOKUP(Cost[[#This Row],[Unique]],'MB51'!U:U,'MB51'!I:I),"")*-1</f>
        <v>1</v>
      </c>
      <c r="S23" s="18">
        <f>IFERROR(_xlfn.XLOOKUP(Cost[[#This Row],[Unique]],'MB51'!U:U,'MB51'!L:L),"")</f>
        <v>-3003.21</v>
      </c>
      <c r="T23" s="18">
        <f>_xlfn.XLOOKUP(Cost[[#This Row],[Material ]],'mm60'!A:A,'mm60'!N:N)</f>
        <v>3003.21</v>
      </c>
      <c r="U23" s="19">
        <f>IFERROR(Cost[[#This Row],[Unit Price MM60]]*Cost[[#This Row],[ Requirement QTY]],"")</f>
        <v>3003.21</v>
      </c>
      <c r="V23" s="20">
        <f>IFERROR(Cost[[#This Row],[Unit Price MM60]]*Cost[[#This Row],[Withdrawn QTY]],"")</f>
        <v>3003.21</v>
      </c>
      <c r="W23" s="21">
        <f>IFERROR(Cost[[#This Row],[Remaining QTY]]*Cost[[#This Row],[Unit Price MM60]],"")</f>
        <v>0</v>
      </c>
      <c r="X23" s="10">
        <v>0</v>
      </c>
      <c r="Y23" s="10">
        <f>SUMIF('MB52 in transit'!A:A,WSheet!G:G,'MB52 in transit'!E:E)</f>
        <v>0</v>
      </c>
      <c r="Z23" s="10">
        <f>SUMIF('MB52 2001'!A:A,WSheet!G:G,'MB52 2001'!C:C)</f>
        <v>0</v>
      </c>
      <c r="AA23" s="22">
        <f>Cost[[#This Row],[AB50 SOH 5001 ]]-Cost[[#This Row],[Remaining QTY]]</f>
        <v>0</v>
      </c>
      <c r="AB23" s="10">
        <f>SUMIF(G:G,G:G,O:O)</f>
        <v>0</v>
      </c>
      <c r="AC23" s="10">
        <f>Cost[[#This Row],[AB50 SOH 5001 ]]-Cost[[#This Row],[All Work Order Demand]]</f>
        <v>0</v>
      </c>
      <c r="AD23" s="10" t="str">
        <f>_xlfn.CONCAT(Cost[[#This Row],[Material ]],"5001")</f>
        <v>104392225001</v>
      </c>
      <c r="AE23" s="22">
        <v>5001</v>
      </c>
    </row>
    <row r="24" spans="1:31">
      <c r="A24" s="24" t="s">
        <v>485</v>
      </c>
      <c r="B24" s="24" t="s">
        <v>569</v>
      </c>
      <c r="C24" s="24" t="s">
        <v>591</v>
      </c>
      <c r="D24" s="24" t="s">
        <v>752</v>
      </c>
      <c r="E24" s="24" t="s">
        <v>43</v>
      </c>
      <c r="F24" s="24" t="s">
        <v>64</v>
      </c>
      <c r="G24" s="24" t="s">
        <v>918</v>
      </c>
      <c r="H24" s="24" t="s">
        <v>919</v>
      </c>
      <c r="I24" s="24" t="s">
        <v>884</v>
      </c>
      <c r="J24" s="24" t="s">
        <v>1686</v>
      </c>
      <c r="K24" s="24">
        <v>4</v>
      </c>
      <c r="L24" s="24" t="s">
        <v>1706</v>
      </c>
      <c r="M24" s="24">
        <v>1</v>
      </c>
      <c r="N24" s="24">
        <v>1</v>
      </c>
      <c r="O24" s="24">
        <v>0</v>
      </c>
      <c r="P24" s="24">
        <v>1</v>
      </c>
      <c r="Q24" s="24" t="str">
        <f t="shared" si="0"/>
        <v>10225310100041420</v>
      </c>
      <c r="R24" s="22">
        <f>IFERROR(_xlfn.XLOOKUP(Cost[[#This Row],[Unique]],'MB51'!U:U,'MB51'!I:I),"")*-1</f>
        <v>1</v>
      </c>
      <c r="S24" s="18">
        <f>IFERROR(_xlfn.XLOOKUP(Cost[[#This Row],[Unique]],'MB51'!U:U,'MB51'!L:L),"")</f>
        <v>-1</v>
      </c>
      <c r="T24" s="18">
        <f>_xlfn.XLOOKUP(Cost[[#This Row],[Material ]],'mm60'!A:A,'mm60'!N:N)</f>
        <v>1</v>
      </c>
      <c r="U24" s="19">
        <f>IFERROR(Cost[[#This Row],[Unit Price MM60]]*Cost[[#This Row],[ Requirement QTY]],"")</f>
        <v>1</v>
      </c>
      <c r="V24" s="20">
        <f>IFERROR(Cost[[#This Row],[Unit Price MM60]]*Cost[[#This Row],[Withdrawn QTY]],"")</f>
        <v>1</v>
      </c>
      <c r="W24" s="21">
        <f>IFERROR(Cost[[#This Row],[Remaining QTY]]*Cost[[#This Row],[Unit Price MM60]],"")</f>
        <v>0</v>
      </c>
      <c r="X24" s="10">
        <v>0</v>
      </c>
      <c r="Y24" s="10">
        <f>SUMIF('MB52 in transit'!A:A,WSheet!G:G,'MB52 in transit'!E:E)</f>
        <v>0</v>
      </c>
      <c r="Z24" s="10">
        <f>SUMIF('MB52 2001'!A:A,WSheet!G:G,'MB52 2001'!C:C)</f>
        <v>0</v>
      </c>
      <c r="AA24" s="22">
        <f>Cost[[#This Row],[AB50 SOH 5001 ]]-Cost[[#This Row],[Remaining QTY]]</f>
        <v>0</v>
      </c>
      <c r="AB24" s="10">
        <f>SUMIF(G:G,G:G,O:O)</f>
        <v>0</v>
      </c>
      <c r="AC24" s="10">
        <f>Cost[[#This Row],[AB50 SOH 5001 ]]-Cost[[#This Row],[All Work Order Demand]]</f>
        <v>0</v>
      </c>
      <c r="AD24" s="10" t="str">
        <f>_xlfn.CONCAT(Cost[[#This Row],[Material ]],"5001")</f>
        <v>102253105001</v>
      </c>
      <c r="AE24" s="22">
        <v>5001</v>
      </c>
    </row>
    <row r="25" spans="1:31">
      <c r="A25" s="24" t="s">
        <v>485</v>
      </c>
      <c r="B25" s="24" t="s">
        <v>569</v>
      </c>
      <c r="C25" s="24" t="s">
        <v>592</v>
      </c>
      <c r="D25" s="24" t="s">
        <v>753</v>
      </c>
      <c r="E25" s="24" t="s">
        <v>47</v>
      </c>
      <c r="F25" s="24" t="s">
        <v>43</v>
      </c>
      <c r="G25" s="24" t="s">
        <v>920</v>
      </c>
      <c r="H25" s="24" t="s">
        <v>921</v>
      </c>
      <c r="I25" s="24" t="s">
        <v>922</v>
      </c>
      <c r="J25" s="24" t="s">
        <v>1686</v>
      </c>
      <c r="K25" s="24">
        <v>1</v>
      </c>
      <c r="L25" s="24" t="s">
        <v>1707</v>
      </c>
      <c r="M25" s="24">
        <v>16</v>
      </c>
      <c r="N25" s="24">
        <v>16</v>
      </c>
      <c r="O25" s="24">
        <v>0</v>
      </c>
      <c r="P25" s="24">
        <v>16</v>
      </c>
      <c r="Q25" s="24" t="str">
        <f t="shared" si="0"/>
        <v>10058873100042910</v>
      </c>
      <c r="R25" s="22">
        <f>IFERROR(_xlfn.XLOOKUP(Cost[[#This Row],[Unique]],'MB51'!U:U,'MB51'!I:I),"")*-1</f>
        <v>16</v>
      </c>
      <c r="S25" s="18">
        <f>IFERROR(_xlfn.XLOOKUP(Cost[[#This Row],[Unique]],'MB51'!U:U,'MB51'!L:L),"")</f>
        <v>-18.73</v>
      </c>
      <c r="T25" s="18">
        <f>_xlfn.XLOOKUP(Cost[[#This Row],[Material ]],'mm60'!A:A,'mm60'!N:N)</f>
        <v>1.2</v>
      </c>
      <c r="U25" s="19">
        <f>IFERROR(Cost[[#This Row],[Unit Price MM60]]*Cost[[#This Row],[ Requirement QTY]],"")</f>
        <v>19.2</v>
      </c>
      <c r="V25" s="20">
        <f>IFERROR(Cost[[#This Row],[Unit Price MM60]]*Cost[[#This Row],[Withdrawn QTY]],"")</f>
        <v>19.2</v>
      </c>
      <c r="W25" s="21">
        <f>IFERROR(Cost[[#This Row],[Remaining QTY]]*Cost[[#This Row],[Unit Price MM60]],"")</f>
        <v>0</v>
      </c>
      <c r="X25" s="10">
        <v>0</v>
      </c>
      <c r="Y25" s="10">
        <f>SUMIF('MB52 in transit'!A:A,WSheet!G:G,'MB52 in transit'!E:E)</f>
        <v>0</v>
      </c>
      <c r="Z25" s="10">
        <f>SUMIF('MB52 2001'!A:A,WSheet!G:G,'MB52 2001'!C:C)</f>
        <v>38</v>
      </c>
      <c r="AA25" s="22">
        <f>Cost[[#This Row],[AB50 SOH 5001 ]]-Cost[[#This Row],[Remaining QTY]]</f>
        <v>0</v>
      </c>
      <c r="AB25" s="10">
        <f>SUMIF(G:G,G:G,O:O)</f>
        <v>0</v>
      </c>
      <c r="AC25" s="10">
        <f>Cost[[#This Row],[AB50 SOH 5001 ]]-Cost[[#This Row],[All Work Order Demand]]</f>
        <v>0</v>
      </c>
      <c r="AD25" s="10" t="str">
        <f>_xlfn.CONCAT(Cost[[#This Row],[Material ]],"5001")</f>
        <v>100588735001</v>
      </c>
      <c r="AE25" s="22">
        <v>5001</v>
      </c>
    </row>
    <row r="26" spans="1:31">
      <c r="A26" s="24" t="s">
        <v>485</v>
      </c>
      <c r="B26" s="24" t="s">
        <v>570</v>
      </c>
      <c r="C26" s="24" t="s">
        <v>593</v>
      </c>
      <c r="D26" s="24" t="s">
        <v>754</v>
      </c>
      <c r="E26" s="24" t="s">
        <v>33</v>
      </c>
      <c r="F26" s="24" t="s">
        <v>68</v>
      </c>
      <c r="G26" s="24" t="s">
        <v>923</v>
      </c>
      <c r="H26" s="24" t="s">
        <v>924</v>
      </c>
      <c r="I26" s="24" t="s">
        <v>54</v>
      </c>
      <c r="J26" s="24" t="s">
        <v>1686</v>
      </c>
      <c r="K26" s="24">
        <v>6</v>
      </c>
      <c r="L26" s="24" t="s">
        <v>1708</v>
      </c>
      <c r="M26" s="24">
        <v>16</v>
      </c>
      <c r="N26" s="24">
        <v>16</v>
      </c>
      <c r="O26" s="24">
        <v>0</v>
      </c>
      <c r="P26" s="24">
        <v>16</v>
      </c>
      <c r="Q26" s="24" t="str">
        <f t="shared" si="0"/>
        <v>10058535200155497</v>
      </c>
      <c r="R26" s="22">
        <f>IFERROR(_xlfn.XLOOKUP(Cost[[#This Row],[Unique]],'MB51'!U:U,'MB51'!I:I),"")*-1</f>
        <v>16</v>
      </c>
      <c r="S26" s="18">
        <f>IFERROR(_xlfn.XLOOKUP(Cost[[#This Row],[Unique]],'MB51'!U:U,'MB51'!L:L),"")</f>
        <v>-135.91999999999999</v>
      </c>
      <c r="T26" s="18">
        <f>_xlfn.XLOOKUP(Cost[[#This Row],[Material ]],'mm60'!A:A,'mm60'!N:N)</f>
        <v>9.09</v>
      </c>
      <c r="U26" s="19">
        <f>IFERROR(Cost[[#This Row],[Unit Price MM60]]*Cost[[#This Row],[ Requirement QTY]],"")</f>
        <v>145.44</v>
      </c>
      <c r="V26" s="20">
        <f>IFERROR(Cost[[#This Row],[Unit Price MM60]]*Cost[[#This Row],[Withdrawn QTY]],"")</f>
        <v>145.44</v>
      </c>
      <c r="W26" s="21">
        <f>IFERROR(Cost[[#This Row],[Remaining QTY]]*Cost[[#This Row],[Unit Price MM60]],"")</f>
        <v>0</v>
      </c>
      <c r="X26" s="10">
        <v>0</v>
      </c>
      <c r="Y26" s="10">
        <f>SUMIF('MB52 in transit'!A:A,WSheet!G:G,'MB52 in transit'!E:E)</f>
        <v>0</v>
      </c>
      <c r="Z26" s="10">
        <f>SUMIF('MB52 2001'!A:A,WSheet!G:G,'MB52 2001'!C:C)</f>
        <v>0</v>
      </c>
      <c r="AA26" s="22">
        <f>Cost[[#This Row],[AB50 SOH 5001 ]]-Cost[[#This Row],[Remaining QTY]]</f>
        <v>0</v>
      </c>
      <c r="AB26" s="10">
        <f>SUMIF(G:G,G:G,O:O)</f>
        <v>112</v>
      </c>
      <c r="AC26" s="10">
        <f>Cost[[#This Row],[AB50 SOH 5001 ]]-Cost[[#This Row],[All Work Order Demand]]</f>
        <v>-112</v>
      </c>
      <c r="AD26" s="10" t="str">
        <f>_xlfn.CONCAT(Cost[[#This Row],[Material ]],"5001")</f>
        <v>100585355001</v>
      </c>
      <c r="AE26" s="22">
        <v>5001</v>
      </c>
    </row>
    <row r="27" spans="1:31">
      <c r="A27" s="24" t="s">
        <v>485</v>
      </c>
      <c r="B27" s="24" t="s">
        <v>570</v>
      </c>
      <c r="C27" s="24" t="s">
        <v>594</v>
      </c>
      <c r="D27" s="24" t="s">
        <v>755</v>
      </c>
      <c r="E27" s="24" t="s">
        <v>33</v>
      </c>
      <c r="F27" s="24" t="s">
        <v>106</v>
      </c>
      <c r="G27" s="24" t="s">
        <v>925</v>
      </c>
      <c r="H27" s="24" t="s">
        <v>926</v>
      </c>
      <c r="I27" s="24" t="s">
        <v>54</v>
      </c>
      <c r="J27" s="24" t="s">
        <v>1686</v>
      </c>
      <c r="K27" s="24">
        <v>8</v>
      </c>
      <c r="L27" s="24" t="s">
        <v>1709</v>
      </c>
      <c r="M27" s="24">
        <v>24</v>
      </c>
      <c r="N27" s="24">
        <v>24</v>
      </c>
      <c r="O27" s="24">
        <v>0</v>
      </c>
      <c r="P27" s="24">
        <v>24</v>
      </c>
      <c r="Q27" s="24" t="str">
        <f t="shared" si="0"/>
        <v>10503901200155484</v>
      </c>
      <c r="R27" s="22">
        <f>IFERROR(_xlfn.XLOOKUP(Cost[[#This Row],[Unique]],'MB51'!U:U,'MB51'!I:I),"")*-1</f>
        <v>24</v>
      </c>
      <c r="S27" s="18">
        <f>IFERROR(_xlfn.XLOOKUP(Cost[[#This Row],[Unique]],'MB51'!U:U,'MB51'!L:L),"")</f>
        <v>-1441.92</v>
      </c>
      <c r="T27" s="18">
        <f>_xlfn.XLOOKUP(Cost[[#This Row],[Material ]],'mm60'!A:A,'mm60'!N:N)</f>
        <v>60.08</v>
      </c>
      <c r="U27" s="19">
        <f>IFERROR(Cost[[#This Row],[Unit Price MM60]]*Cost[[#This Row],[ Requirement QTY]],"")</f>
        <v>1441.92</v>
      </c>
      <c r="V27" s="20">
        <f>IFERROR(Cost[[#This Row],[Unit Price MM60]]*Cost[[#This Row],[Withdrawn QTY]],"")</f>
        <v>1441.92</v>
      </c>
      <c r="W27" s="21">
        <f>IFERROR(Cost[[#This Row],[Remaining QTY]]*Cost[[#This Row],[Unit Price MM60]],"")</f>
        <v>0</v>
      </c>
      <c r="X27" s="10">
        <v>0</v>
      </c>
      <c r="Y27" s="10">
        <f>SUMIF('MB52 in transit'!A:A,WSheet!G:G,'MB52 in transit'!E:E)</f>
        <v>0</v>
      </c>
      <c r="Z27" s="10">
        <f>SUMIF('MB52 2001'!A:A,WSheet!G:G,'MB52 2001'!C:C)</f>
        <v>12</v>
      </c>
      <c r="AA27" s="22">
        <f>Cost[[#This Row],[AB50 SOH 5001 ]]-Cost[[#This Row],[Remaining QTY]]</f>
        <v>0</v>
      </c>
      <c r="AB27" s="10">
        <f>SUMIF(G:G,G:G,O:O)</f>
        <v>60</v>
      </c>
      <c r="AC27" s="10">
        <f>Cost[[#This Row],[AB50 SOH 5001 ]]-Cost[[#This Row],[All Work Order Demand]]</f>
        <v>-60</v>
      </c>
      <c r="AD27" s="10" t="str">
        <f>_xlfn.CONCAT(Cost[[#This Row],[Material ]],"5001")</f>
        <v>105039015001</v>
      </c>
      <c r="AE27" s="22">
        <v>5001</v>
      </c>
    </row>
    <row r="28" spans="1:31">
      <c r="A28" s="24" t="s">
        <v>485</v>
      </c>
      <c r="B28" s="24" t="s">
        <v>569</v>
      </c>
      <c r="C28" s="24" t="s">
        <v>596</v>
      </c>
      <c r="D28" s="24" t="s">
        <v>757</v>
      </c>
      <c r="E28" s="24" t="s">
        <v>56</v>
      </c>
      <c r="F28" s="24" t="s">
        <v>132</v>
      </c>
      <c r="G28" s="24" t="s">
        <v>927</v>
      </c>
      <c r="H28" s="24" t="s">
        <v>928</v>
      </c>
      <c r="I28" s="24" t="s">
        <v>929</v>
      </c>
      <c r="J28" s="24" t="s">
        <v>1686</v>
      </c>
      <c r="K28" s="24">
        <v>14</v>
      </c>
      <c r="L28" s="24" t="s">
        <v>1711</v>
      </c>
      <c r="M28" s="24">
        <v>20</v>
      </c>
      <c r="N28" s="24">
        <v>0</v>
      </c>
      <c r="O28" s="24">
        <v>20</v>
      </c>
      <c r="P28" s="24">
        <v>0</v>
      </c>
      <c r="Q28" s="24" t="str">
        <f t="shared" si="0"/>
        <v>10608219100039931</v>
      </c>
      <c r="R28" s="22" t="e">
        <f>IFERROR(_xlfn.XLOOKUP(Cost[[#This Row],[Unique]],'MB51'!U:U,'MB51'!I:I),"")*-1</f>
        <v>#VALUE!</v>
      </c>
      <c r="S28" s="18" t="str">
        <f>IFERROR(_xlfn.XLOOKUP(Cost[[#This Row],[Unique]],'MB51'!U:U,'MB51'!L:L),"")</f>
        <v/>
      </c>
      <c r="T28" s="18">
        <f>_xlfn.XLOOKUP(Cost[[#This Row],[Material ]],'mm60'!A:A,'mm60'!N:N)</f>
        <v>1</v>
      </c>
      <c r="U28" s="19">
        <f>IFERROR(Cost[[#This Row],[Unit Price MM60]]*Cost[[#This Row],[ Requirement QTY]],"")</f>
        <v>20</v>
      </c>
      <c r="V28" s="20">
        <f>IFERROR(Cost[[#This Row],[Unit Price MM60]]*Cost[[#This Row],[Withdrawn QTY]],"")</f>
        <v>0</v>
      </c>
      <c r="W28" s="21">
        <f>IFERROR(Cost[[#This Row],[Remaining QTY]]*Cost[[#This Row],[Unit Price MM60]],"")</f>
        <v>20</v>
      </c>
      <c r="X28" s="10">
        <v>0</v>
      </c>
      <c r="Y28" s="10">
        <f>SUMIF('MB52 in transit'!A:A,WSheet!G:G,'MB52 in transit'!E:E)</f>
        <v>0</v>
      </c>
      <c r="Z28" s="10">
        <f>SUMIF('MB52 2001'!A:A,WSheet!G:G,'MB52 2001'!C:C)</f>
        <v>0</v>
      </c>
      <c r="AA28" s="22">
        <f>Cost[[#This Row],[AB50 SOH 5001 ]]-Cost[[#This Row],[Remaining QTY]]</f>
        <v>-20</v>
      </c>
      <c r="AB28" s="10">
        <f>SUMIF(G:G,G:G,O:O)</f>
        <v>20</v>
      </c>
      <c r="AC28" s="10">
        <f>Cost[[#This Row],[AB50 SOH 5001 ]]-Cost[[#This Row],[All Work Order Demand]]</f>
        <v>-20</v>
      </c>
      <c r="AD28" s="10" t="str">
        <f>_xlfn.CONCAT(Cost[[#This Row],[Material ]],"5001")</f>
        <v>106082195001</v>
      </c>
      <c r="AE28" s="22">
        <v>5001</v>
      </c>
    </row>
    <row r="29" spans="1:31">
      <c r="A29" s="24" t="s">
        <v>485</v>
      </c>
      <c r="B29" s="24" t="s">
        <v>569</v>
      </c>
      <c r="C29" s="24" t="s">
        <v>597</v>
      </c>
      <c r="D29" s="24" t="s">
        <v>758</v>
      </c>
      <c r="E29" s="24" t="s">
        <v>47</v>
      </c>
      <c r="F29" s="24" t="s">
        <v>60</v>
      </c>
      <c r="G29" s="24" t="s">
        <v>930</v>
      </c>
      <c r="H29" s="24" t="s">
        <v>931</v>
      </c>
      <c r="I29" s="24" t="s">
        <v>932</v>
      </c>
      <c r="J29" s="24" t="s">
        <v>1686</v>
      </c>
      <c r="K29" s="24">
        <v>5</v>
      </c>
      <c r="L29" s="24" t="s">
        <v>1712</v>
      </c>
      <c r="M29" s="24">
        <v>4</v>
      </c>
      <c r="N29" s="24">
        <v>0</v>
      </c>
      <c r="O29" s="24">
        <v>4</v>
      </c>
      <c r="P29" s="24">
        <v>0</v>
      </c>
      <c r="Q29" s="24" t="str">
        <f t="shared" si="0"/>
        <v>10058678100087661</v>
      </c>
      <c r="R29" s="22" t="e">
        <f>IFERROR(_xlfn.XLOOKUP(Cost[[#This Row],[Unique]],'MB51'!U:U,'MB51'!I:I),"")*-1</f>
        <v>#VALUE!</v>
      </c>
      <c r="S29" s="18" t="str">
        <f>IFERROR(_xlfn.XLOOKUP(Cost[[#This Row],[Unique]],'MB51'!U:U,'MB51'!L:L),"")</f>
        <v/>
      </c>
      <c r="T29" s="18">
        <f>_xlfn.XLOOKUP(Cost[[#This Row],[Material ]],'mm60'!A:A,'mm60'!N:N)</f>
        <v>0</v>
      </c>
      <c r="U29" s="19">
        <f>IFERROR(Cost[[#This Row],[Unit Price MM60]]*Cost[[#This Row],[ Requirement QTY]],"")</f>
        <v>0</v>
      </c>
      <c r="V29" s="20">
        <f>IFERROR(Cost[[#This Row],[Unit Price MM60]]*Cost[[#This Row],[Withdrawn QTY]],"")</f>
        <v>0</v>
      </c>
      <c r="W29" s="21">
        <f>IFERROR(Cost[[#This Row],[Remaining QTY]]*Cost[[#This Row],[Unit Price MM60]],"")</f>
        <v>0</v>
      </c>
      <c r="X29" s="10">
        <v>0</v>
      </c>
      <c r="Y29" s="10">
        <f>SUMIF('MB52 in transit'!A:A,WSheet!G:G,'MB52 in transit'!E:E)</f>
        <v>0</v>
      </c>
      <c r="Z29" s="10">
        <f>SUMIF('MB52 2001'!A:A,WSheet!G:G,'MB52 2001'!C:C)</f>
        <v>0</v>
      </c>
      <c r="AA29" s="22">
        <f>Cost[[#This Row],[AB50 SOH 5001 ]]-Cost[[#This Row],[Remaining QTY]]</f>
        <v>-4</v>
      </c>
      <c r="AB29" s="10">
        <f>SUMIF(G:G,G:G,O:O)</f>
        <v>4</v>
      </c>
      <c r="AC29" s="10">
        <f>Cost[[#This Row],[AB50 SOH 5001 ]]-Cost[[#This Row],[All Work Order Demand]]</f>
        <v>-4</v>
      </c>
      <c r="AD29" s="10" t="str">
        <f>_xlfn.CONCAT(Cost[[#This Row],[Material ]],"5001")</f>
        <v>100586785001</v>
      </c>
      <c r="AE29" s="22">
        <v>5001</v>
      </c>
    </row>
    <row r="30" spans="1:31">
      <c r="A30" s="24" t="s">
        <v>485</v>
      </c>
      <c r="B30" s="24" t="s">
        <v>569</v>
      </c>
      <c r="C30" s="24" t="s">
        <v>598</v>
      </c>
      <c r="D30" s="24" t="s">
        <v>759</v>
      </c>
      <c r="E30" s="24" t="s">
        <v>43</v>
      </c>
      <c r="F30" s="24" t="s">
        <v>56</v>
      </c>
      <c r="G30" s="24" t="s">
        <v>933</v>
      </c>
      <c r="H30" s="24" t="s">
        <v>934</v>
      </c>
      <c r="I30" s="24" t="s">
        <v>935</v>
      </c>
      <c r="J30" s="24" t="s">
        <v>1686</v>
      </c>
      <c r="K30" s="24">
        <v>3</v>
      </c>
      <c r="L30" s="24" t="s">
        <v>1713</v>
      </c>
      <c r="M30" s="24">
        <v>1</v>
      </c>
      <c r="N30" s="24">
        <v>0</v>
      </c>
      <c r="O30" s="24">
        <v>1</v>
      </c>
      <c r="P30" s="24">
        <v>0</v>
      </c>
      <c r="Q30" s="24" t="str">
        <f t="shared" si="0"/>
        <v>30005544100088430</v>
      </c>
      <c r="R30" s="22" t="e">
        <f>IFERROR(_xlfn.XLOOKUP(Cost[[#This Row],[Unique]],'MB51'!U:U,'MB51'!I:I),"")*-1</f>
        <v>#VALUE!</v>
      </c>
      <c r="S30" s="18" t="str">
        <f>IFERROR(_xlfn.XLOOKUP(Cost[[#This Row],[Unique]],'MB51'!U:U,'MB51'!L:L),"")</f>
        <v/>
      </c>
      <c r="T30" s="18" t="e">
        <f>_xlfn.XLOOKUP(Cost[[#This Row],[Material ]],'mm60'!A:A,'mm60'!N:N)</f>
        <v>#N/A</v>
      </c>
      <c r="U30" s="19" t="str">
        <f>IFERROR(Cost[[#This Row],[Unit Price MM60]]*Cost[[#This Row],[ Requirement QTY]],"")</f>
        <v/>
      </c>
      <c r="V30" s="20" t="str">
        <f>IFERROR(Cost[[#This Row],[Unit Price MM60]]*Cost[[#This Row],[Withdrawn QTY]],"")</f>
        <v/>
      </c>
      <c r="W30" s="21" t="str">
        <f>IFERROR(Cost[[#This Row],[Remaining QTY]]*Cost[[#This Row],[Unit Price MM60]],"")</f>
        <v/>
      </c>
      <c r="X30" s="10">
        <v>0</v>
      </c>
      <c r="Y30" s="10">
        <f>SUMIF('MB52 in transit'!A:A,WSheet!G:G,'MB52 in transit'!E:E)</f>
        <v>0</v>
      </c>
      <c r="Z30" s="10">
        <f>SUMIF('MB52 2001'!A:A,WSheet!G:G,'MB52 2001'!C:C)</f>
        <v>0</v>
      </c>
      <c r="AA30" s="22">
        <f>Cost[[#This Row],[AB50 SOH 5001 ]]-Cost[[#This Row],[Remaining QTY]]</f>
        <v>-1</v>
      </c>
      <c r="AB30" s="10">
        <f>SUMIF(G:G,G:G,O:O)</f>
        <v>1</v>
      </c>
      <c r="AC30" s="10">
        <f>Cost[[#This Row],[AB50 SOH 5001 ]]-Cost[[#This Row],[All Work Order Demand]]</f>
        <v>-1</v>
      </c>
      <c r="AD30" s="10" t="str">
        <f>_xlfn.CONCAT(Cost[[#This Row],[Material ]],"5001")</f>
        <v>300055445001</v>
      </c>
      <c r="AE30" s="22">
        <v>5001</v>
      </c>
    </row>
    <row r="31" spans="1:31">
      <c r="A31" s="24" t="s">
        <v>485</v>
      </c>
      <c r="B31" s="24" t="s">
        <v>569</v>
      </c>
      <c r="C31" s="24" t="s">
        <v>598</v>
      </c>
      <c r="D31" s="24" t="s">
        <v>759</v>
      </c>
      <c r="E31" s="24" t="s">
        <v>43</v>
      </c>
      <c r="F31" s="24" t="s">
        <v>60</v>
      </c>
      <c r="G31" s="24" t="s">
        <v>936</v>
      </c>
      <c r="H31" s="24" t="s">
        <v>934</v>
      </c>
      <c r="I31" s="24" t="s">
        <v>935</v>
      </c>
      <c r="J31" s="24" t="s">
        <v>1686</v>
      </c>
      <c r="K31" s="24">
        <v>4</v>
      </c>
      <c r="L31" s="24" t="s">
        <v>1713</v>
      </c>
      <c r="M31" s="24">
        <v>1</v>
      </c>
      <c r="N31" s="24">
        <v>0</v>
      </c>
      <c r="O31" s="24">
        <v>1</v>
      </c>
      <c r="P31" s="24">
        <v>0</v>
      </c>
      <c r="Q31" s="24" t="str">
        <f t="shared" si="0"/>
        <v>30005545100088430</v>
      </c>
      <c r="R31" s="22" t="e">
        <f>IFERROR(_xlfn.XLOOKUP(Cost[[#This Row],[Unique]],'MB51'!U:U,'MB51'!I:I),"")*-1</f>
        <v>#VALUE!</v>
      </c>
      <c r="S31" s="18" t="str">
        <f>IFERROR(_xlfn.XLOOKUP(Cost[[#This Row],[Unique]],'MB51'!U:U,'MB51'!L:L),"")</f>
        <v/>
      </c>
      <c r="T31" s="18" t="e">
        <f>_xlfn.XLOOKUP(Cost[[#This Row],[Material ]],'mm60'!A:A,'mm60'!N:N)</f>
        <v>#N/A</v>
      </c>
      <c r="U31" s="19" t="str">
        <f>IFERROR(Cost[[#This Row],[Unit Price MM60]]*Cost[[#This Row],[ Requirement QTY]],"")</f>
        <v/>
      </c>
      <c r="V31" s="20" t="str">
        <f>IFERROR(Cost[[#This Row],[Unit Price MM60]]*Cost[[#This Row],[Withdrawn QTY]],"")</f>
        <v/>
      </c>
      <c r="W31" s="21" t="str">
        <f>IFERROR(Cost[[#This Row],[Remaining QTY]]*Cost[[#This Row],[Unit Price MM60]],"")</f>
        <v/>
      </c>
      <c r="X31" s="10">
        <v>0</v>
      </c>
      <c r="Y31" s="10">
        <f>SUMIF('MB52 in transit'!A:A,WSheet!G:G,'MB52 in transit'!E:E)</f>
        <v>0</v>
      </c>
      <c r="Z31" s="10">
        <f>SUMIF('MB52 2001'!A:A,WSheet!G:G,'MB52 2001'!C:C)</f>
        <v>0</v>
      </c>
      <c r="AA31" s="22">
        <f>Cost[[#This Row],[AB50 SOH 5001 ]]-Cost[[#This Row],[Remaining QTY]]</f>
        <v>-1</v>
      </c>
      <c r="AB31" s="10">
        <f>SUMIF(G:G,G:G,O:O)</f>
        <v>1</v>
      </c>
      <c r="AC31" s="10">
        <f>Cost[[#This Row],[AB50 SOH 5001 ]]-Cost[[#This Row],[All Work Order Demand]]</f>
        <v>-1</v>
      </c>
      <c r="AD31" s="10" t="str">
        <f>_xlfn.CONCAT(Cost[[#This Row],[Material ]],"5001")</f>
        <v>300055455001</v>
      </c>
      <c r="AE31" s="22">
        <v>5001</v>
      </c>
    </row>
    <row r="32" spans="1:31">
      <c r="A32" s="24" t="s">
        <v>485</v>
      </c>
      <c r="B32" s="24" t="s">
        <v>569</v>
      </c>
      <c r="C32" s="24" t="s">
        <v>599</v>
      </c>
      <c r="D32" s="24" t="s">
        <v>760</v>
      </c>
      <c r="E32" s="24" t="s">
        <v>64</v>
      </c>
      <c r="F32" s="24" t="s">
        <v>64</v>
      </c>
      <c r="G32" s="24" t="s">
        <v>937</v>
      </c>
      <c r="H32" s="24" t="s">
        <v>938</v>
      </c>
      <c r="I32" s="24" t="s">
        <v>939</v>
      </c>
      <c r="J32" s="24" t="s">
        <v>1686</v>
      </c>
      <c r="K32" s="24">
        <v>5</v>
      </c>
      <c r="L32" s="24" t="s">
        <v>1714</v>
      </c>
      <c r="M32" s="24">
        <v>1</v>
      </c>
      <c r="N32" s="24">
        <v>0</v>
      </c>
      <c r="O32" s="24">
        <v>1</v>
      </c>
      <c r="P32" s="24">
        <v>0</v>
      </c>
      <c r="Q32" s="24" t="str">
        <f t="shared" ref="Q32:Q63" si="1">_xlfn.CONCAT(G32,C32)</f>
        <v>30005489100090170</v>
      </c>
      <c r="R32" s="22" t="e">
        <f>IFERROR(_xlfn.XLOOKUP(Cost[[#This Row],[Unique]],'MB51'!U:U,'MB51'!I:I),"")*-1</f>
        <v>#VALUE!</v>
      </c>
      <c r="S32" s="18" t="str">
        <f>IFERROR(_xlfn.XLOOKUP(Cost[[#This Row],[Unique]],'MB51'!U:U,'MB51'!L:L),"")</f>
        <v/>
      </c>
      <c r="T32" s="18" t="e">
        <f>_xlfn.XLOOKUP(Cost[[#This Row],[Material ]],'mm60'!A:A,'mm60'!N:N)</f>
        <v>#N/A</v>
      </c>
      <c r="U32" s="19" t="str">
        <f>IFERROR(Cost[[#This Row],[Unit Price MM60]]*Cost[[#This Row],[ Requirement QTY]],"")</f>
        <v/>
      </c>
      <c r="V32" s="20" t="str">
        <f>IFERROR(Cost[[#This Row],[Unit Price MM60]]*Cost[[#This Row],[Withdrawn QTY]],"")</f>
        <v/>
      </c>
      <c r="W32" s="21" t="str">
        <f>IFERROR(Cost[[#This Row],[Remaining QTY]]*Cost[[#This Row],[Unit Price MM60]],"")</f>
        <v/>
      </c>
      <c r="X32" s="10">
        <v>0</v>
      </c>
      <c r="Y32" s="10">
        <f>SUMIF('MB52 in transit'!A:A,WSheet!G:G,'MB52 in transit'!E:E)</f>
        <v>0</v>
      </c>
      <c r="Z32" s="10">
        <f>SUMIF('MB52 2001'!A:A,WSheet!G:G,'MB52 2001'!C:C)</f>
        <v>0</v>
      </c>
      <c r="AA32" s="22">
        <f>Cost[[#This Row],[AB50 SOH 5001 ]]-Cost[[#This Row],[Remaining QTY]]</f>
        <v>-1</v>
      </c>
      <c r="AB32" s="10">
        <f>SUMIF(G:G,G:G,O:O)</f>
        <v>1</v>
      </c>
      <c r="AC32" s="10">
        <f>Cost[[#This Row],[AB50 SOH 5001 ]]-Cost[[#This Row],[All Work Order Demand]]</f>
        <v>-1</v>
      </c>
      <c r="AD32" s="10" t="str">
        <f>_xlfn.CONCAT(Cost[[#This Row],[Material ]],"5001")</f>
        <v>300054895001</v>
      </c>
      <c r="AE32" s="22">
        <v>5001</v>
      </c>
    </row>
    <row r="33" spans="1:31">
      <c r="A33" s="24" t="s">
        <v>485</v>
      </c>
      <c r="B33" s="24" t="s">
        <v>569</v>
      </c>
      <c r="C33" s="24" t="s">
        <v>600</v>
      </c>
      <c r="D33" s="24" t="s">
        <v>761</v>
      </c>
      <c r="E33" s="24" t="s">
        <v>56</v>
      </c>
      <c r="F33" s="24" t="s">
        <v>43</v>
      </c>
      <c r="G33" s="24" t="s">
        <v>940</v>
      </c>
      <c r="H33" s="24" t="s">
        <v>941</v>
      </c>
      <c r="I33" s="24" t="s">
        <v>935</v>
      </c>
      <c r="J33" s="24" t="s">
        <v>1686</v>
      </c>
      <c r="K33" s="24">
        <v>1</v>
      </c>
      <c r="L33" s="24" t="s">
        <v>1715</v>
      </c>
      <c r="M33" s="24">
        <v>1</v>
      </c>
      <c r="N33" s="24">
        <v>0</v>
      </c>
      <c r="O33" s="24">
        <v>1</v>
      </c>
      <c r="P33" s="24">
        <v>0</v>
      </c>
      <c r="Q33" s="24" t="str">
        <f t="shared" si="1"/>
        <v>30005475100090172</v>
      </c>
      <c r="R33" s="22" t="e">
        <f>IFERROR(_xlfn.XLOOKUP(Cost[[#This Row],[Unique]],'MB51'!U:U,'MB51'!I:I),"")*-1</f>
        <v>#VALUE!</v>
      </c>
      <c r="S33" s="18" t="str">
        <f>IFERROR(_xlfn.XLOOKUP(Cost[[#This Row],[Unique]],'MB51'!U:U,'MB51'!L:L),"")</f>
        <v/>
      </c>
      <c r="T33" s="18" t="e">
        <f>_xlfn.XLOOKUP(Cost[[#This Row],[Material ]],'mm60'!A:A,'mm60'!N:N)</f>
        <v>#N/A</v>
      </c>
      <c r="U33" s="19" t="str">
        <f>IFERROR(Cost[[#This Row],[Unit Price MM60]]*Cost[[#This Row],[ Requirement QTY]],"")</f>
        <v/>
      </c>
      <c r="V33" s="20" t="str">
        <f>IFERROR(Cost[[#This Row],[Unit Price MM60]]*Cost[[#This Row],[Withdrawn QTY]],"")</f>
        <v/>
      </c>
      <c r="W33" s="21" t="str">
        <f>IFERROR(Cost[[#This Row],[Remaining QTY]]*Cost[[#This Row],[Unit Price MM60]],"")</f>
        <v/>
      </c>
      <c r="X33" s="10">
        <v>0</v>
      </c>
      <c r="Y33" s="10">
        <f>SUMIF('MB52 in transit'!A:A,WSheet!G:G,'MB52 in transit'!E:E)</f>
        <v>0</v>
      </c>
      <c r="Z33" s="10">
        <f>SUMIF('MB52 2001'!A:A,WSheet!G:G,'MB52 2001'!C:C)</f>
        <v>0</v>
      </c>
      <c r="AA33" s="22">
        <f>Cost[[#This Row],[AB50 SOH 5001 ]]-Cost[[#This Row],[Remaining QTY]]</f>
        <v>-1</v>
      </c>
      <c r="AB33" s="10">
        <f>SUMIF(G:G,G:G,O:O)</f>
        <v>1</v>
      </c>
      <c r="AC33" s="10">
        <f>Cost[[#This Row],[AB50 SOH 5001 ]]-Cost[[#This Row],[All Work Order Demand]]</f>
        <v>-1</v>
      </c>
      <c r="AD33" s="10" t="str">
        <f>_xlfn.CONCAT(Cost[[#This Row],[Material ]],"5001")</f>
        <v>300054755001</v>
      </c>
      <c r="AE33" s="22">
        <v>5001</v>
      </c>
    </row>
    <row r="34" spans="1:31">
      <c r="A34" s="24" t="s">
        <v>485</v>
      </c>
      <c r="B34" s="24" t="s">
        <v>569</v>
      </c>
      <c r="C34" s="24" t="s">
        <v>601</v>
      </c>
      <c r="D34" s="24" t="s">
        <v>762</v>
      </c>
      <c r="E34" s="24" t="s">
        <v>120</v>
      </c>
      <c r="F34" s="24" t="s">
        <v>736</v>
      </c>
      <c r="G34" s="24" t="s">
        <v>942</v>
      </c>
      <c r="H34" s="24" t="s">
        <v>943</v>
      </c>
      <c r="I34" s="26" t="s">
        <v>944</v>
      </c>
      <c r="J34" s="24" t="s">
        <v>1686</v>
      </c>
      <c r="K34" s="24">
        <v>19</v>
      </c>
      <c r="L34" s="24" t="s">
        <v>1716</v>
      </c>
      <c r="M34" s="24">
        <v>1</v>
      </c>
      <c r="N34" s="24">
        <v>0</v>
      </c>
      <c r="O34" s="24">
        <v>1</v>
      </c>
      <c r="P34" s="24">
        <v>0</v>
      </c>
      <c r="Q34" s="24" t="str">
        <f t="shared" si="1"/>
        <v>10608195100041524</v>
      </c>
      <c r="R34" s="22" t="e">
        <f>IFERROR(_xlfn.XLOOKUP(Cost[[#This Row],[Unique]],'MB51'!U:U,'MB51'!I:I),"")*-1</f>
        <v>#VALUE!</v>
      </c>
      <c r="S34" s="18" t="str">
        <f>IFERROR(_xlfn.XLOOKUP(Cost[[#This Row],[Unique]],'MB51'!U:U,'MB51'!L:L),"")</f>
        <v/>
      </c>
      <c r="T34" s="18">
        <f>_xlfn.XLOOKUP(Cost[[#This Row],[Material ]],'mm60'!A:A,'mm60'!N:N)</f>
        <v>1</v>
      </c>
      <c r="U34" s="19">
        <f>IFERROR(Cost[[#This Row],[Unit Price MM60]]*Cost[[#This Row],[ Requirement QTY]],"")</f>
        <v>1</v>
      </c>
      <c r="V34" s="20">
        <f>IFERROR(Cost[[#This Row],[Unit Price MM60]]*Cost[[#This Row],[Withdrawn QTY]],"")</f>
        <v>0</v>
      </c>
      <c r="W34" s="21">
        <f>IFERROR(Cost[[#This Row],[Remaining QTY]]*Cost[[#This Row],[Unit Price MM60]],"")</f>
        <v>1</v>
      </c>
      <c r="X34" s="10">
        <v>0</v>
      </c>
      <c r="Y34" s="10">
        <f>SUMIF('MB52 in transit'!A:A,WSheet!G:G,'MB52 in transit'!E:E)</f>
        <v>0</v>
      </c>
      <c r="Z34" s="10">
        <f>SUMIF('MB52 2001'!A:A,WSheet!G:G,'MB52 2001'!C:C)</f>
        <v>0</v>
      </c>
      <c r="AA34" s="22">
        <f>Cost[[#This Row],[AB50 SOH 5001 ]]-Cost[[#This Row],[Remaining QTY]]</f>
        <v>-1</v>
      </c>
      <c r="AB34" s="10">
        <f>SUMIF(G:G,G:G,O:O)</f>
        <v>1</v>
      </c>
      <c r="AC34" s="10">
        <f>Cost[[#This Row],[AB50 SOH 5001 ]]-Cost[[#This Row],[All Work Order Demand]]</f>
        <v>-1</v>
      </c>
      <c r="AD34" s="10" t="str">
        <f>_xlfn.CONCAT(Cost[[#This Row],[Material ]],"5001")</f>
        <v>106081955001</v>
      </c>
      <c r="AE34" s="22">
        <v>5001</v>
      </c>
    </row>
    <row r="35" spans="1:31">
      <c r="A35" s="24" t="s">
        <v>485</v>
      </c>
      <c r="B35" s="24" t="s">
        <v>569</v>
      </c>
      <c r="C35" s="24" t="s">
        <v>601</v>
      </c>
      <c r="D35" s="24" t="s">
        <v>762</v>
      </c>
      <c r="E35" s="24" t="s">
        <v>120</v>
      </c>
      <c r="F35" s="24" t="s">
        <v>763</v>
      </c>
      <c r="G35" s="24" t="s">
        <v>945</v>
      </c>
      <c r="H35" s="24" t="s">
        <v>946</v>
      </c>
      <c r="I35" s="26" t="s">
        <v>944</v>
      </c>
      <c r="J35" s="24" t="s">
        <v>1686</v>
      </c>
      <c r="K35" s="24">
        <v>22</v>
      </c>
      <c r="L35" s="24" t="s">
        <v>1716</v>
      </c>
      <c r="M35" s="24">
        <v>1</v>
      </c>
      <c r="N35" s="24">
        <v>0</v>
      </c>
      <c r="O35" s="24">
        <v>1</v>
      </c>
      <c r="P35" s="24">
        <v>0</v>
      </c>
      <c r="Q35" s="24" t="str">
        <f t="shared" si="1"/>
        <v>10608198100041524</v>
      </c>
      <c r="R35" s="22" t="e">
        <f>IFERROR(_xlfn.XLOOKUP(Cost[[#This Row],[Unique]],'MB51'!U:U,'MB51'!I:I),"")*-1</f>
        <v>#VALUE!</v>
      </c>
      <c r="S35" s="18" t="str">
        <f>IFERROR(_xlfn.XLOOKUP(Cost[[#This Row],[Unique]],'MB51'!U:U,'MB51'!L:L),"")</f>
        <v/>
      </c>
      <c r="T35" s="18">
        <f>_xlfn.XLOOKUP(Cost[[#This Row],[Material ]],'mm60'!A:A,'mm60'!N:N)</f>
        <v>1</v>
      </c>
      <c r="U35" s="19">
        <f>IFERROR(Cost[[#This Row],[Unit Price MM60]]*Cost[[#This Row],[ Requirement QTY]],"")</f>
        <v>1</v>
      </c>
      <c r="V35" s="20">
        <f>IFERROR(Cost[[#This Row],[Unit Price MM60]]*Cost[[#This Row],[Withdrawn QTY]],"")</f>
        <v>0</v>
      </c>
      <c r="W35" s="21">
        <f>IFERROR(Cost[[#This Row],[Remaining QTY]]*Cost[[#This Row],[Unit Price MM60]],"")</f>
        <v>1</v>
      </c>
      <c r="X35" s="10">
        <v>0</v>
      </c>
      <c r="Y35" s="10">
        <f>SUMIF('MB52 in transit'!A:A,WSheet!G:G,'MB52 in transit'!E:E)</f>
        <v>0</v>
      </c>
      <c r="Z35" s="10">
        <f>SUMIF('MB52 2001'!A:A,WSheet!G:G,'MB52 2001'!C:C)</f>
        <v>0</v>
      </c>
      <c r="AA35" s="22">
        <f>Cost[[#This Row],[AB50 SOH 5001 ]]-Cost[[#This Row],[Remaining QTY]]</f>
        <v>-1</v>
      </c>
      <c r="AB35" s="10">
        <f>SUMIF(G:G,G:G,O:O)</f>
        <v>1</v>
      </c>
      <c r="AC35" s="10">
        <f>Cost[[#This Row],[AB50 SOH 5001 ]]-Cost[[#This Row],[All Work Order Demand]]</f>
        <v>-1</v>
      </c>
      <c r="AD35" s="10" t="str">
        <f>_xlfn.CONCAT(Cost[[#This Row],[Material ]],"5001")</f>
        <v>106081985001</v>
      </c>
      <c r="AE35" s="22">
        <v>5001</v>
      </c>
    </row>
    <row r="36" spans="1:31">
      <c r="A36" s="24" t="s">
        <v>485</v>
      </c>
      <c r="B36" s="24" t="s">
        <v>569</v>
      </c>
      <c r="C36" s="24" t="s">
        <v>601</v>
      </c>
      <c r="D36" s="24" t="s">
        <v>762</v>
      </c>
      <c r="E36" s="24" t="s">
        <v>120</v>
      </c>
      <c r="F36" s="24" t="s">
        <v>764</v>
      </c>
      <c r="G36" s="24" t="s">
        <v>947</v>
      </c>
      <c r="H36" s="24" t="s">
        <v>948</v>
      </c>
      <c r="I36" s="26" t="s">
        <v>944</v>
      </c>
      <c r="J36" s="24" t="s">
        <v>1686</v>
      </c>
      <c r="K36" s="24">
        <v>23</v>
      </c>
      <c r="L36" s="24" t="s">
        <v>1716</v>
      </c>
      <c r="M36" s="24">
        <v>1</v>
      </c>
      <c r="N36" s="24">
        <v>0</v>
      </c>
      <c r="O36" s="24">
        <v>1</v>
      </c>
      <c r="P36" s="24">
        <v>0</v>
      </c>
      <c r="Q36" s="24" t="str">
        <f t="shared" si="1"/>
        <v>10608199100041524</v>
      </c>
      <c r="R36" s="22" t="e">
        <f>IFERROR(_xlfn.XLOOKUP(Cost[[#This Row],[Unique]],'MB51'!U:U,'MB51'!I:I),"")*-1</f>
        <v>#VALUE!</v>
      </c>
      <c r="S36" s="18" t="str">
        <f>IFERROR(_xlfn.XLOOKUP(Cost[[#This Row],[Unique]],'MB51'!U:U,'MB51'!L:L),"")</f>
        <v/>
      </c>
      <c r="T36" s="18">
        <f>_xlfn.XLOOKUP(Cost[[#This Row],[Material ]],'mm60'!A:A,'mm60'!N:N)</f>
        <v>1</v>
      </c>
      <c r="U36" s="19">
        <f>IFERROR(Cost[[#This Row],[Unit Price MM60]]*Cost[[#This Row],[ Requirement QTY]],"")</f>
        <v>1</v>
      </c>
      <c r="V36" s="20">
        <f>IFERROR(Cost[[#This Row],[Unit Price MM60]]*Cost[[#This Row],[Withdrawn QTY]],"")</f>
        <v>0</v>
      </c>
      <c r="W36" s="21">
        <f>IFERROR(Cost[[#This Row],[Remaining QTY]]*Cost[[#This Row],[Unit Price MM60]],"")</f>
        <v>1</v>
      </c>
      <c r="X36" s="10">
        <v>0</v>
      </c>
      <c r="Y36" s="10">
        <f>SUMIF('MB52 in transit'!A:A,WSheet!G:G,'MB52 in transit'!E:E)</f>
        <v>0</v>
      </c>
      <c r="Z36" s="10">
        <f>SUMIF('MB52 2001'!A:A,WSheet!G:G,'MB52 2001'!C:C)</f>
        <v>0</v>
      </c>
      <c r="AA36" s="22">
        <f>Cost[[#This Row],[AB50 SOH 5001 ]]-Cost[[#This Row],[Remaining QTY]]</f>
        <v>-1</v>
      </c>
      <c r="AB36" s="10">
        <f>SUMIF(G:G,G:G,O:O)</f>
        <v>1</v>
      </c>
      <c r="AC36" s="10">
        <f>Cost[[#This Row],[AB50 SOH 5001 ]]-Cost[[#This Row],[All Work Order Demand]]</f>
        <v>-1</v>
      </c>
      <c r="AD36" s="10" t="str">
        <f>_xlfn.CONCAT(Cost[[#This Row],[Material ]],"5001")</f>
        <v>106081995001</v>
      </c>
      <c r="AE36" s="22">
        <v>5001</v>
      </c>
    </row>
    <row r="37" spans="1:31">
      <c r="A37" s="24" t="s">
        <v>485</v>
      </c>
      <c r="B37" s="24" t="s">
        <v>569</v>
      </c>
      <c r="C37" s="24" t="s">
        <v>601</v>
      </c>
      <c r="D37" s="24" t="s">
        <v>762</v>
      </c>
      <c r="E37" s="24" t="s">
        <v>120</v>
      </c>
      <c r="F37" s="24" t="s">
        <v>765</v>
      </c>
      <c r="G37" s="24" t="s">
        <v>949</v>
      </c>
      <c r="H37" s="24" t="s">
        <v>950</v>
      </c>
      <c r="I37" s="26" t="s">
        <v>951</v>
      </c>
      <c r="J37" s="24" t="s">
        <v>1686</v>
      </c>
      <c r="K37" s="24">
        <v>26</v>
      </c>
      <c r="L37" s="24" t="s">
        <v>1716</v>
      </c>
      <c r="M37" s="24">
        <v>2</v>
      </c>
      <c r="N37" s="24">
        <v>0</v>
      </c>
      <c r="O37" s="24">
        <v>2</v>
      </c>
      <c r="P37" s="24">
        <v>0</v>
      </c>
      <c r="Q37" s="24" t="str">
        <f t="shared" si="1"/>
        <v>10609043100041524</v>
      </c>
      <c r="R37" s="22" t="e">
        <f>IFERROR(_xlfn.XLOOKUP(Cost[[#This Row],[Unique]],'MB51'!U:U,'MB51'!I:I),"")*-1</f>
        <v>#VALUE!</v>
      </c>
      <c r="S37" s="18" t="str">
        <f>IFERROR(_xlfn.XLOOKUP(Cost[[#This Row],[Unique]],'MB51'!U:U,'MB51'!L:L),"")</f>
        <v/>
      </c>
      <c r="T37" s="18">
        <f>_xlfn.XLOOKUP(Cost[[#This Row],[Material ]],'mm60'!A:A,'mm60'!N:N)</f>
        <v>3568.58</v>
      </c>
      <c r="U37" s="19">
        <f>IFERROR(Cost[[#This Row],[Unit Price MM60]]*Cost[[#This Row],[ Requirement QTY]],"")</f>
        <v>7137.16</v>
      </c>
      <c r="V37" s="20">
        <f>IFERROR(Cost[[#This Row],[Unit Price MM60]]*Cost[[#This Row],[Withdrawn QTY]],"")</f>
        <v>0</v>
      </c>
      <c r="W37" s="21">
        <f>IFERROR(Cost[[#This Row],[Remaining QTY]]*Cost[[#This Row],[Unit Price MM60]],"")</f>
        <v>7137.16</v>
      </c>
      <c r="X37" s="10">
        <v>0</v>
      </c>
      <c r="Y37" s="10">
        <f>SUMIF('MB52 in transit'!A:A,WSheet!G:G,'MB52 in transit'!E:E)</f>
        <v>0</v>
      </c>
      <c r="Z37" s="10">
        <f>SUMIF('MB52 2001'!A:A,WSheet!G:G,'MB52 2001'!C:C)</f>
        <v>0</v>
      </c>
      <c r="AA37" s="22">
        <f>Cost[[#This Row],[AB50 SOH 5001 ]]-Cost[[#This Row],[Remaining QTY]]</f>
        <v>-2</v>
      </c>
      <c r="AB37" s="10">
        <f>SUMIF(G:G,G:G,O:O)</f>
        <v>2</v>
      </c>
      <c r="AC37" s="10">
        <f>Cost[[#This Row],[AB50 SOH 5001 ]]-Cost[[#This Row],[All Work Order Demand]]</f>
        <v>-2</v>
      </c>
      <c r="AD37" s="10" t="str">
        <f>_xlfn.CONCAT(Cost[[#This Row],[Material ]],"5001")</f>
        <v>106090435001</v>
      </c>
      <c r="AE37" s="22">
        <v>5001</v>
      </c>
    </row>
    <row r="38" spans="1:31">
      <c r="A38" s="24" t="s">
        <v>485</v>
      </c>
      <c r="B38" s="24" t="s">
        <v>569</v>
      </c>
      <c r="C38" s="24" t="s">
        <v>602</v>
      </c>
      <c r="D38" s="24" t="s">
        <v>766</v>
      </c>
      <c r="E38" s="24" t="s">
        <v>43</v>
      </c>
      <c r="F38" s="24" t="s">
        <v>47</v>
      </c>
      <c r="G38" s="24" t="s">
        <v>952</v>
      </c>
      <c r="H38" s="24" t="s">
        <v>953</v>
      </c>
      <c r="I38" s="24" t="s">
        <v>954</v>
      </c>
      <c r="J38" s="24" t="s">
        <v>1686</v>
      </c>
      <c r="K38" s="24">
        <v>2</v>
      </c>
      <c r="L38" s="24" t="s">
        <v>1717</v>
      </c>
      <c r="M38" s="24">
        <v>1</v>
      </c>
      <c r="N38" s="24">
        <v>0</v>
      </c>
      <c r="O38" s="24">
        <v>1</v>
      </c>
      <c r="P38" s="24">
        <v>0</v>
      </c>
      <c r="Q38" s="24" t="str">
        <f t="shared" si="1"/>
        <v>70022829100096502</v>
      </c>
      <c r="R38" s="22" t="e">
        <f>IFERROR(_xlfn.XLOOKUP(Cost[[#This Row],[Unique]],'MB51'!U:U,'MB51'!I:I),"")*-1</f>
        <v>#VALUE!</v>
      </c>
      <c r="S38" s="18" t="str">
        <f>IFERROR(_xlfn.XLOOKUP(Cost[[#This Row],[Unique]],'MB51'!U:U,'MB51'!L:L),"")</f>
        <v/>
      </c>
      <c r="T38" s="18">
        <f>_xlfn.XLOOKUP(Cost[[#This Row],[Material ]],'mm60'!A:A,'mm60'!N:N)</f>
        <v>874.5</v>
      </c>
      <c r="U38" s="19">
        <f>IFERROR(Cost[[#This Row],[Unit Price MM60]]*Cost[[#This Row],[ Requirement QTY]],"")</f>
        <v>874.5</v>
      </c>
      <c r="V38" s="20">
        <f>IFERROR(Cost[[#This Row],[Unit Price MM60]]*Cost[[#This Row],[Withdrawn QTY]],"")</f>
        <v>0</v>
      </c>
      <c r="W38" s="21">
        <f>IFERROR(Cost[[#This Row],[Remaining QTY]]*Cost[[#This Row],[Unit Price MM60]],"")</f>
        <v>874.5</v>
      </c>
      <c r="X38" s="10">
        <v>0</v>
      </c>
      <c r="Y38" s="10">
        <f>SUMIF('MB52 in transit'!A:A,WSheet!G:G,'MB52 in transit'!E:E)</f>
        <v>0</v>
      </c>
      <c r="Z38" s="10">
        <f>SUMIF('MB52 2001'!A:A,WSheet!G:G,'MB52 2001'!C:C)</f>
        <v>0</v>
      </c>
      <c r="AA38" s="22">
        <f>Cost[[#This Row],[AB50 SOH 5001 ]]-Cost[[#This Row],[Remaining QTY]]</f>
        <v>-1</v>
      </c>
      <c r="AB38" s="10">
        <f>SUMIF(G:G,G:G,O:O)</f>
        <v>1</v>
      </c>
      <c r="AC38" s="10">
        <f>Cost[[#This Row],[AB50 SOH 5001 ]]-Cost[[#This Row],[All Work Order Demand]]</f>
        <v>-1</v>
      </c>
      <c r="AD38" s="10" t="str">
        <f>_xlfn.CONCAT(Cost[[#This Row],[Material ]],"5001")</f>
        <v>700228295001</v>
      </c>
      <c r="AE38" s="22">
        <v>5001</v>
      </c>
    </row>
    <row r="39" spans="1:31">
      <c r="A39" s="24" t="s">
        <v>485</v>
      </c>
      <c r="B39" s="24" t="s">
        <v>569</v>
      </c>
      <c r="C39" s="24" t="s">
        <v>603</v>
      </c>
      <c r="D39" s="24" t="s">
        <v>767</v>
      </c>
      <c r="E39" s="24" t="s">
        <v>43</v>
      </c>
      <c r="F39" s="24" t="s">
        <v>60</v>
      </c>
      <c r="G39" s="24" t="s">
        <v>955</v>
      </c>
      <c r="H39" s="24" t="s">
        <v>956</v>
      </c>
      <c r="I39" s="24" t="s">
        <v>957</v>
      </c>
      <c r="J39" s="24" t="s">
        <v>1686</v>
      </c>
      <c r="K39" s="24">
        <v>4</v>
      </c>
      <c r="L39" s="24" t="s">
        <v>1718</v>
      </c>
      <c r="M39" s="24">
        <v>1</v>
      </c>
      <c r="N39" s="24">
        <v>0</v>
      </c>
      <c r="O39" s="24">
        <v>1</v>
      </c>
      <c r="P39" s="24">
        <v>0</v>
      </c>
      <c r="Q39" s="24" t="str">
        <f t="shared" si="1"/>
        <v>10422651100034577</v>
      </c>
      <c r="R39" s="22" t="e">
        <f>IFERROR(_xlfn.XLOOKUP(Cost[[#This Row],[Unique]],'MB51'!U:U,'MB51'!I:I),"")*-1</f>
        <v>#VALUE!</v>
      </c>
      <c r="S39" s="18" t="str">
        <f>IFERROR(_xlfn.XLOOKUP(Cost[[#This Row],[Unique]],'MB51'!U:U,'MB51'!L:L),"")</f>
        <v/>
      </c>
      <c r="T39" s="18">
        <f>_xlfn.XLOOKUP(Cost[[#This Row],[Material ]],'mm60'!A:A,'mm60'!N:N)</f>
        <v>185</v>
      </c>
      <c r="U39" s="19">
        <f>IFERROR(Cost[[#This Row],[Unit Price MM60]]*Cost[[#This Row],[ Requirement QTY]],"")</f>
        <v>185</v>
      </c>
      <c r="V39" s="20">
        <f>IFERROR(Cost[[#This Row],[Unit Price MM60]]*Cost[[#This Row],[Withdrawn QTY]],"")</f>
        <v>0</v>
      </c>
      <c r="W39" s="21">
        <f>IFERROR(Cost[[#This Row],[Remaining QTY]]*Cost[[#This Row],[Unit Price MM60]],"")</f>
        <v>185</v>
      </c>
      <c r="X39" s="10">
        <v>0</v>
      </c>
      <c r="Y39" s="10">
        <f>SUMIF('MB52 in transit'!A:A,WSheet!G:G,'MB52 in transit'!E:E)</f>
        <v>0</v>
      </c>
      <c r="Z39" s="10">
        <f>SUMIF('MB52 2001'!A:A,WSheet!G:G,'MB52 2001'!C:C)</f>
        <v>0</v>
      </c>
      <c r="AA39" s="22">
        <f>Cost[[#This Row],[AB50 SOH 5001 ]]-Cost[[#This Row],[Remaining QTY]]</f>
        <v>-1</v>
      </c>
      <c r="AB39" s="10">
        <f>SUMIF(G:G,G:G,O:O)</f>
        <v>1</v>
      </c>
      <c r="AC39" s="10">
        <f>Cost[[#This Row],[AB50 SOH 5001 ]]-Cost[[#This Row],[All Work Order Demand]]</f>
        <v>-1</v>
      </c>
      <c r="AD39" s="10" t="str">
        <f>_xlfn.CONCAT(Cost[[#This Row],[Material ]],"5001")</f>
        <v>104226515001</v>
      </c>
      <c r="AE39" s="22">
        <v>5001</v>
      </c>
    </row>
    <row r="40" spans="1:31">
      <c r="A40" s="24" t="s">
        <v>485</v>
      </c>
      <c r="B40" s="24" t="s">
        <v>569</v>
      </c>
      <c r="C40" s="24" t="s">
        <v>604</v>
      </c>
      <c r="D40" s="24" t="s">
        <v>768</v>
      </c>
      <c r="E40" s="24" t="s">
        <v>33</v>
      </c>
      <c r="F40" s="24" t="s">
        <v>80</v>
      </c>
      <c r="G40" s="24" t="s">
        <v>958</v>
      </c>
      <c r="H40" s="24" t="s">
        <v>959</v>
      </c>
      <c r="I40" s="24" t="s">
        <v>960</v>
      </c>
      <c r="J40" s="24" t="s">
        <v>1686</v>
      </c>
      <c r="K40" s="24">
        <v>17</v>
      </c>
      <c r="L40" s="24" t="s">
        <v>1719</v>
      </c>
      <c r="M40" s="24">
        <v>76</v>
      </c>
      <c r="N40" s="24">
        <v>0</v>
      </c>
      <c r="O40" s="24">
        <v>76</v>
      </c>
      <c r="P40" s="24">
        <v>0</v>
      </c>
      <c r="Q40" s="24" t="str">
        <f t="shared" si="1"/>
        <v>10588197100043228</v>
      </c>
      <c r="R40" s="22" t="e">
        <f>IFERROR(_xlfn.XLOOKUP(Cost[[#This Row],[Unique]],'MB51'!U:U,'MB51'!I:I),"")*-1</f>
        <v>#VALUE!</v>
      </c>
      <c r="S40" s="18" t="str">
        <f>IFERROR(_xlfn.XLOOKUP(Cost[[#This Row],[Unique]],'MB51'!U:U,'MB51'!L:L),"")</f>
        <v/>
      </c>
      <c r="T40" s="18">
        <f>_xlfn.XLOOKUP(Cost[[#This Row],[Material ]],'mm60'!A:A,'mm60'!N:N)</f>
        <v>6.1</v>
      </c>
      <c r="U40" s="19">
        <f>IFERROR(Cost[[#This Row],[Unit Price MM60]]*Cost[[#This Row],[ Requirement QTY]],"")</f>
        <v>463.59999999999997</v>
      </c>
      <c r="V40" s="20">
        <f>IFERROR(Cost[[#This Row],[Unit Price MM60]]*Cost[[#This Row],[Withdrawn QTY]],"")</f>
        <v>0</v>
      </c>
      <c r="W40" s="21">
        <f>IFERROR(Cost[[#This Row],[Remaining QTY]]*Cost[[#This Row],[Unit Price MM60]],"")</f>
        <v>463.59999999999997</v>
      </c>
      <c r="X40" s="10">
        <v>0</v>
      </c>
      <c r="Y40" s="10">
        <f>SUMIF('MB52 in transit'!A:A,WSheet!G:G,'MB52 in transit'!E:E)</f>
        <v>0</v>
      </c>
      <c r="Z40" s="10">
        <f>SUMIF('MB52 2001'!A:A,WSheet!G:G,'MB52 2001'!C:C)</f>
        <v>8</v>
      </c>
      <c r="AA40" s="22">
        <f>Cost[[#This Row],[AB50 SOH 5001 ]]-Cost[[#This Row],[Remaining QTY]]</f>
        <v>-76</v>
      </c>
      <c r="AB40" s="10">
        <f>SUMIF(G:G,G:G,O:O)</f>
        <v>162</v>
      </c>
      <c r="AC40" s="10">
        <f>Cost[[#This Row],[AB50 SOH 5001 ]]-Cost[[#This Row],[All Work Order Demand]]</f>
        <v>-162</v>
      </c>
      <c r="AD40" s="10" t="str">
        <f>_xlfn.CONCAT(Cost[[#This Row],[Material ]],"5001")</f>
        <v>105881975001</v>
      </c>
      <c r="AE40" s="22">
        <v>5001</v>
      </c>
    </row>
    <row r="41" spans="1:31">
      <c r="A41" s="24" t="s">
        <v>485</v>
      </c>
      <c r="B41" s="24" t="s">
        <v>569</v>
      </c>
      <c r="C41" s="24" t="s">
        <v>605</v>
      </c>
      <c r="D41" s="24" t="s">
        <v>769</v>
      </c>
      <c r="E41" s="24" t="s">
        <v>56</v>
      </c>
      <c r="F41" s="24" t="s">
        <v>28</v>
      </c>
      <c r="G41" s="24" t="s">
        <v>961</v>
      </c>
      <c r="H41" s="24" t="s">
        <v>962</v>
      </c>
      <c r="I41" s="24" t="s">
        <v>960</v>
      </c>
      <c r="J41" s="24" t="s">
        <v>1686</v>
      </c>
      <c r="K41" s="24">
        <v>7</v>
      </c>
      <c r="L41" s="24" t="s">
        <v>1720</v>
      </c>
      <c r="M41" s="24">
        <v>8</v>
      </c>
      <c r="N41" s="24">
        <v>0</v>
      </c>
      <c r="O41" s="24">
        <v>8</v>
      </c>
      <c r="P41" s="24">
        <v>0</v>
      </c>
      <c r="Q41" s="24" t="str">
        <f t="shared" si="1"/>
        <v>10588196100040146</v>
      </c>
      <c r="R41" s="22" t="e">
        <f>IFERROR(_xlfn.XLOOKUP(Cost[[#This Row],[Unique]],'MB51'!U:U,'MB51'!I:I),"")*-1</f>
        <v>#VALUE!</v>
      </c>
      <c r="S41" s="18" t="str">
        <f>IFERROR(_xlfn.XLOOKUP(Cost[[#This Row],[Unique]],'MB51'!U:U,'MB51'!L:L),"")</f>
        <v/>
      </c>
      <c r="T41" s="18">
        <f>_xlfn.XLOOKUP(Cost[[#This Row],[Material ]],'mm60'!A:A,'mm60'!N:N)</f>
        <v>3.56</v>
      </c>
      <c r="U41" s="19">
        <f>IFERROR(Cost[[#This Row],[Unit Price MM60]]*Cost[[#This Row],[ Requirement QTY]],"")</f>
        <v>28.48</v>
      </c>
      <c r="V41" s="20">
        <f>IFERROR(Cost[[#This Row],[Unit Price MM60]]*Cost[[#This Row],[Withdrawn QTY]],"")</f>
        <v>0</v>
      </c>
      <c r="W41" s="21">
        <f>IFERROR(Cost[[#This Row],[Remaining QTY]]*Cost[[#This Row],[Unit Price MM60]],"")</f>
        <v>28.48</v>
      </c>
      <c r="X41" s="10">
        <v>0</v>
      </c>
      <c r="Y41" s="10">
        <f>SUMIF('MB52 in transit'!A:A,WSheet!G:G,'MB52 in transit'!E:E)</f>
        <v>0</v>
      </c>
      <c r="Z41" s="10">
        <f>SUMIF('MB52 2001'!A:A,WSheet!G:G,'MB52 2001'!C:C)</f>
        <v>0</v>
      </c>
      <c r="AA41" s="22">
        <f>Cost[[#This Row],[AB50 SOH 5001 ]]-Cost[[#This Row],[Remaining QTY]]</f>
        <v>-8</v>
      </c>
      <c r="AB41" s="10">
        <f>SUMIF(G:G,G:G,O:O)</f>
        <v>162</v>
      </c>
      <c r="AC41" s="10">
        <f>Cost[[#This Row],[AB50 SOH 5001 ]]-Cost[[#This Row],[All Work Order Demand]]</f>
        <v>-162</v>
      </c>
      <c r="AD41" s="10" t="str">
        <f>_xlfn.CONCAT(Cost[[#This Row],[Material ]],"5001")</f>
        <v>105881965001</v>
      </c>
      <c r="AE41" s="22">
        <v>5001</v>
      </c>
    </row>
    <row r="42" spans="1:31">
      <c r="A42" s="24" t="s">
        <v>485</v>
      </c>
      <c r="B42" s="24" t="s">
        <v>569</v>
      </c>
      <c r="C42" s="24" t="s">
        <v>606</v>
      </c>
      <c r="D42" s="24" t="s">
        <v>770</v>
      </c>
      <c r="E42" s="24" t="s">
        <v>64</v>
      </c>
      <c r="F42" s="24" t="s">
        <v>771</v>
      </c>
      <c r="G42" s="24" t="s">
        <v>963</v>
      </c>
      <c r="H42" s="24" t="s">
        <v>964</v>
      </c>
      <c r="I42" s="24" t="s">
        <v>965</v>
      </c>
      <c r="J42" s="24" t="s">
        <v>1686</v>
      </c>
      <c r="K42" s="24">
        <v>10</v>
      </c>
      <c r="L42" s="24" t="s">
        <v>1721</v>
      </c>
      <c r="M42" s="24">
        <v>3</v>
      </c>
      <c r="N42" s="24">
        <v>0</v>
      </c>
      <c r="O42" s="24">
        <v>3</v>
      </c>
      <c r="P42" s="24">
        <v>0</v>
      </c>
      <c r="Q42" s="24" t="str">
        <f t="shared" si="1"/>
        <v>10496611100042709</v>
      </c>
      <c r="R42" s="22" t="e">
        <f>IFERROR(_xlfn.XLOOKUP(Cost[[#This Row],[Unique]],'MB51'!U:U,'MB51'!I:I),"")*-1</f>
        <v>#VALUE!</v>
      </c>
      <c r="S42" s="18" t="str">
        <f>IFERROR(_xlfn.XLOOKUP(Cost[[#This Row],[Unique]],'MB51'!U:U,'MB51'!L:L),"")</f>
        <v/>
      </c>
      <c r="T42" s="18">
        <f>_xlfn.XLOOKUP(Cost[[#This Row],[Material ]],'mm60'!A:A,'mm60'!N:N)</f>
        <v>43.3</v>
      </c>
      <c r="U42" s="19">
        <f>IFERROR(Cost[[#This Row],[Unit Price MM60]]*Cost[[#This Row],[ Requirement QTY]],"")</f>
        <v>129.89999999999998</v>
      </c>
      <c r="V42" s="20">
        <f>IFERROR(Cost[[#This Row],[Unit Price MM60]]*Cost[[#This Row],[Withdrawn QTY]],"")</f>
        <v>0</v>
      </c>
      <c r="W42" s="21">
        <f>IFERROR(Cost[[#This Row],[Remaining QTY]]*Cost[[#This Row],[Unit Price MM60]],"")</f>
        <v>129.89999999999998</v>
      </c>
      <c r="X42" s="10">
        <v>0</v>
      </c>
      <c r="Y42" s="10">
        <f>SUMIF('MB52 in transit'!A:A,WSheet!G:G,'MB52 in transit'!E:E)</f>
        <v>0</v>
      </c>
      <c r="Z42" s="10">
        <f>SUMIF('MB52 2001'!A:A,WSheet!G:G,'MB52 2001'!C:C)</f>
        <v>0</v>
      </c>
      <c r="AA42" s="22">
        <f>Cost[[#This Row],[AB50 SOH 5001 ]]-Cost[[#This Row],[Remaining QTY]]</f>
        <v>-3</v>
      </c>
      <c r="AB42" s="10">
        <f>SUMIF(G:G,G:G,O:O)</f>
        <v>8</v>
      </c>
      <c r="AC42" s="10">
        <f>Cost[[#This Row],[AB50 SOH 5001 ]]-Cost[[#This Row],[All Work Order Demand]]</f>
        <v>-8</v>
      </c>
      <c r="AD42" s="10" t="str">
        <f>_xlfn.CONCAT(Cost[[#This Row],[Material ]],"5001")</f>
        <v>104966115001</v>
      </c>
      <c r="AE42" s="22">
        <v>5001</v>
      </c>
    </row>
    <row r="43" spans="1:31">
      <c r="A43" s="24" t="s">
        <v>485</v>
      </c>
      <c r="B43" s="24" t="s">
        <v>569</v>
      </c>
      <c r="C43" s="24" t="s">
        <v>607</v>
      </c>
      <c r="D43" s="24" t="s">
        <v>772</v>
      </c>
      <c r="E43" s="24" t="s">
        <v>43</v>
      </c>
      <c r="F43" s="24" t="s">
        <v>43</v>
      </c>
      <c r="G43" s="24" t="s">
        <v>966</v>
      </c>
      <c r="H43" s="24" t="s">
        <v>967</v>
      </c>
      <c r="I43" s="24" t="s">
        <v>968</v>
      </c>
      <c r="J43" s="24" t="s">
        <v>1686</v>
      </c>
      <c r="K43" s="24">
        <v>2</v>
      </c>
      <c r="L43" s="24" t="s">
        <v>1722</v>
      </c>
      <c r="M43" s="24">
        <v>2</v>
      </c>
      <c r="N43" s="24">
        <v>0</v>
      </c>
      <c r="O43" s="24">
        <v>2</v>
      </c>
      <c r="P43" s="24">
        <v>0</v>
      </c>
      <c r="Q43" s="24" t="str">
        <f t="shared" si="1"/>
        <v>70000152100032538</v>
      </c>
      <c r="R43" s="22" t="e">
        <f>IFERROR(_xlfn.XLOOKUP(Cost[[#This Row],[Unique]],'MB51'!U:U,'MB51'!I:I),"")*-1</f>
        <v>#VALUE!</v>
      </c>
      <c r="S43" s="18" t="str">
        <f>IFERROR(_xlfn.XLOOKUP(Cost[[#This Row],[Unique]],'MB51'!U:U,'MB51'!L:L),"")</f>
        <v/>
      </c>
      <c r="T43" s="18">
        <f>_xlfn.XLOOKUP(Cost[[#This Row],[Material ]],'mm60'!A:A,'mm60'!N:N)</f>
        <v>0.01</v>
      </c>
      <c r="U43" s="19">
        <f>IFERROR(Cost[[#This Row],[Unit Price MM60]]*Cost[[#This Row],[ Requirement QTY]],"")</f>
        <v>0.02</v>
      </c>
      <c r="V43" s="20">
        <f>IFERROR(Cost[[#This Row],[Unit Price MM60]]*Cost[[#This Row],[Withdrawn QTY]],"")</f>
        <v>0</v>
      </c>
      <c r="W43" s="21">
        <f>IFERROR(Cost[[#This Row],[Remaining QTY]]*Cost[[#This Row],[Unit Price MM60]],"")</f>
        <v>0.02</v>
      </c>
      <c r="X43" s="10">
        <v>0</v>
      </c>
      <c r="Y43" s="10">
        <f>SUMIF('MB52 in transit'!A:A,WSheet!G:G,'MB52 in transit'!E:E)</f>
        <v>0</v>
      </c>
      <c r="Z43" s="10">
        <f>SUMIF('MB52 2001'!A:A,WSheet!G:G,'MB52 2001'!C:C)</f>
        <v>0</v>
      </c>
      <c r="AA43" s="22">
        <f>Cost[[#This Row],[AB50 SOH 5001 ]]-Cost[[#This Row],[Remaining QTY]]</f>
        <v>-2</v>
      </c>
      <c r="AB43" s="10">
        <f>SUMIF(G:G,G:G,O:O)</f>
        <v>2</v>
      </c>
      <c r="AC43" s="10">
        <f>Cost[[#This Row],[AB50 SOH 5001 ]]-Cost[[#This Row],[All Work Order Demand]]</f>
        <v>-2</v>
      </c>
      <c r="AD43" s="10" t="str">
        <f>_xlfn.CONCAT(Cost[[#This Row],[Material ]],"5001")</f>
        <v>700001525001</v>
      </c>
      <c r="AE43" s="22">
        <v>5001</v>
      </c>
    </row>
    <row r="44" spans="1:31">
      <c r="A44" s="24" t="s">
        <v>485</v>
      </c>
      <c r="B44" s="24" t="s">
        <v>569</v>
      </c>
      <c r="C44" s="24" t="s">
        <v>608</v>
      </c>
      <c r="D44" s="24" t="s">
        <v>773</v>
      </c>
      <c r="E44" s="24" t="s">
        <v>47</v>
      </c>
      <c r="F44" s="24" t="s">
        <v>68</v>
      </c>
      <c r="G44" s="24" t="s">
        <v>969</v>
      </c>
      <c r="H44" s="24" t="s">
        <v>970</v>
      </c>
      <c r="I44" s="24" t="s">
        <v>971</v>
      </c>
      <c r="J44" s="24" t="s">
        <v>1686</v>
      </c>
      <c r="K44" s="24">
        <v>8</v>
      </c>
      <c r="L44" s="24" t="s">
        <v>1723</v>
      </c>
      <c r="M44" s="24">
        <v>14</v>
      </c>
      <c r="N44" s="24">
        <v>0</v>
      </c>
      <c r="O44" s="24">
        <v>14</v>
      </c>
      <c r="P44" s="24">
        <v>0</v>
      </c>
      <c r="Q44" s="24" t="str">
        <f t="shared" si="1"/>
        <v>10223074100033326</v>
      </c>
      <c r="R44" s="22" t="e">
        <f>IFERROR(_xlfn.XLOOKUP(Cost[[#This Row],[Unique]],'MB51'!U:U,'MB51'!I:I),"")*-1</f>
        <v>#VALUE!</v>
      </c>
      <c r="S44" s="18" t="str">
        <f>IFERROR(_xlfn.XLOOKUP(Cost[[#This Row],[Unique]],'MB51'!U:U,'MB51'!L:L),"")</f>
        <v/>
      </c>
      <c r="T44" s="18">
        <f>_xlfn.XLOOKUP(Cost[[#This Row],[Material ]],'mm60'!A:A,'mm60'!N:N)</f>
        <v>91.8</v>
      </c>
      <c r="U44" s="19">
        <f>IFERROR(Cost[[#This Row],[Unit Price MM60]]*Cost[[#This Row],[ Requirement QTY]],"")</f>
        <v>1285.2</v>
      </c>
      <c r="V44" s="20">
        <f>IFERROR(Cost[[#This Row],[Unit Price MM60]]*Cost[[#This Row],[Withdrawn QTY]],"")</f>
        <v>0</v>
      </c>
      <c r="W44" s="21">
        <f>IFERROR(Cost[[#This Row],[Remaining QTY]]*Cost[[#This Row],[Unit Price MM60]],"")</f>
        <v>1285.2</v>
      </c>
      <c r="X44" s="10">
        <v>0</v>
      </c>
      <c r="Y44" s="10">
        <f>SUMIF('MB52 in transit'!A:A,WSheet!G:G,'MB52 in transit'!E:E)</f>
        <v>0</v>
      </c>
      <c r="Z44" s="10">
        <f>SUMIF('MB52 2001'!A:A,WSheet!G:G,'MB52 2001'!C:C)</f>
        <v>0</v>
      </c>
      <c r="AA44" s="22">
        <f>Cost[[#This Row],[AB50 SOH 5001 ]]-Cost[[#This Row],[Remaining QTY]]</f>
        <v>-14</v>
      </c>
      <c r="AB44" s="10">
        <f>SUMIF(G:G,G:G,O:O)</f>
        <v>48</v>
      </c>
      <c r="AC44" s="10">
        <f>Cost[[#This Row],[AB50 SOH 5001 ]]-Cost[[#This Row],[All Work Order Demand]]</f>
        <v>-48</v>
      </c>
      <c r="AD44" s="10" t="str">
        <f>_xlfn.CONCAT(Cost[[#This Row],[Material ]],"5001")</f>
        <v>102230745001</v>
      </c>
      <c r="AE44" s="22">
        <v>5001</v>
      </c>
    </row>
    <row r="45" spans="1:31">
      <c r="A45" s="24" t="s">
        <v>485</v>
      </c>
      <c r="B45" s="24" t="s">
        <v>569</v>
      </c>
      <c r="C45" s="24" t="s">
        <v>609</v>
      </c>
      <c r="D45" s="24" t="s">
        <v>774</v>
      </c>
      <c r="E45" s="24" t="s">
        <v>43</v>
      </c>
      <c r="F45" s="24" t="s">
        <v>56</v>
      </c>
      <c r="G45" s="24" t="s">
        <v>972</v>
      </c>
      <c r="H45" s="24" t="s">
        <v>973</v>
      </c>
      <c r="I45" s="24" t="s">
        <v>974</v>
      </c>
      <c r="J45" s="24" t="s">
        <v>1686</v>
      </c>
      <c r="K45" s="24">
        <v>4</v>
      </c>
      <c r="L45" s="24" t="s">
        <v>1724</v>
      </c>
      <c r="M45" s="24">
        <v>4</v>
      </c>
      <c r="N45" s="24">
        <v>0</v>
      </c>
      <c r="O45" s="24">
        <v>4</v>
      </c>
      <c r="P45" s="24">
        <v>0</v>
      </c>
      <c r="Q45" s="24" t="str">
        <f t="shared" si="1"/>
        <v>10491002100035888</v>
      </c>
      <c r="R45" s="22" t="e">
        <f>IFERROR(_xlfn.XLOOKUP(Cost[[#This Row],[Unique]],'MB51'!U:U,'MB51'!I:I),"")*-1</f>
        <v>#VALUE!</v>
      </c>
      <c r="S45" s="18" t="str">
        <f>IFERROR(_xlfn.XLOOKUP(Cost[[#This Row],[Unique]],'MB51'!U:U,'MB51'!L:L),"")</f>
        <v/>
      </c>
      <c r="T45" s="18">
        <f>_xlfn.XLOOKUP(Cost[[#This Row],[Material ]],'mm60'!A:A,'mm60'!N:N)</f>
        <v>182.55</v>
      </c>
      <c r="U45" s="19">
        <f>IFERROR(Cost[[#This Row],[Unit Price MM60]]*Cost[[#This Row],[ Requirement QTY]],"")</f>
        <v>730.2</v>
      </c>
      <c r="V45" s="20">
        <f>IFERROR(Cost[[#This Row],[Unit Price MM60]]*Cost[[#This Row],[Withdrawn QTY]],"")</f>
        <v>0</v>
      </c>
      <c r="W45" s="21">
        <f>IFERROR(Cost[[#This Row],[Remaining QTY]]*Cost[[#This Row],[Unit Price MM60]],"")</f>
        <v>730.2</v>
      </c>
      <c r="X45" s="10">
        <v>0</v>
      </c>
      <c r="Y45" s="10">
        <f>SUMIF('MB52 in transit'!A:A,WSheet!G:G,'MB52 in transit'!E:E)</f>
        <v>0</v>
      </c>
      <c r="Z45" s="10">
        <f>SUMIF('MB52 2001'!A:A,WSheet!G:G,'MB52 2001'!C:C)</f>
        <v>0</v>
      </c>
      <c r="AA45" s="22">
        <f>Cost[[#This Row],[AB50 SOH 5001 ]]-Cost[[#This Row],[Remaining QTY]]</f>
        <v>-4</v>
      </c>
      <c r="AB45" s="10">
        <f>SUMIF(G:G,G:G,O:O)</f>
        <v>4</v>
      </c>
      <c r="AC45" s="10">
        <f>Cost[[#This Row],[AB50 SOH 5001 ]]-Cost[[#This Row],[All Work Order Demand]]</f>
        <v>-4</v>
      </c>
      <c r="AD45" s="10" t="str">
        <f>_xlfn.CONCAT(Cost[[#This Row],[Material ]],"5001")</f>
        <v>104910025001</v>
      </c>
      <c r="AE45" s="22">
        <v>5001</v>
      </c>
    </row>
    <row r="46" spans="1:31">
      <c r="A46" s="24" t="s">
        <v>485</v>
      </c>
      <c r="B46" s="24" t="s">
        <v>569</v>
      </c>
      <c r="C46" s="24" t="s">
        <v>577</v>
      </c>
      <c r="D46" s="24" t="s">
        <v>733</v>
      </c>
      <c r="E46" s="24" t="s">
        <v>43</v>
      </c>
      <c r="F46" s="24" t="s">
        <v>730</v>
      </c>
      <c r="G46" s="24" t="s">
        <v>889</v>
      </c>
      <c r="H46" s="24" t="s">
        <v>890</v>
      </c>
      <c r="I46" s="24" t="s">
        <v>975</v>
      </c>
      <c r="J46" s="24" t="s">
        <v>1686</v>
      </c>
      <c r="K46" s="24">
        <v>3</v>
      </c>
      <c r="L46" s="24" t="s">
        <v>1692</v>
      </c>
      <c r="M46" s="24">
        <v>16</v>
      </c>
      <c r="N46" s="24">
        <v>0</v>
      </c>
      <c r="O46" s="24">
        <v>16</v>
      </c>
      <c r="P46" s="24">
        <v>0</v>
      </c>
      <c r="Q46" s="24" t="str">
        <f t="shared" si="1"/>
        <v>10606651100037795</v>
      </c>
      <c r="R46" s="22" t="e">
        <f>IFERROR(_xlfn.XLOOKUP(Cost[[#This Row],[Unique]],'MB51'!U:U,'MB51'!I:I),"")*-1</f>
        <v>#VALUE!</v>
      </c>
      <c r="S46" s="18" t="str">
        <f>IFERROR(_xlfn.XLOOKUP(Cost[[#This Row],[Unique]],'MB51'!U:U,'MB51'!L:L),"")</f>
        <v/>
      </c>
      <c r="T46" s="18">
        <f>_xlfn.XLOOKUP(Cost[[#This Row],[Material ]],'mm60'!A:A,'mm60'!N:N)</f>
        <v>39.130000000000003</v>
      </c>
      <c r="U46" s="19">
        <f>IFERROR(Cost[[#This Row],[Unit Price MM60]]*Cost[[#This Row],[ Requirement QTY]],"")</f>
        <v>626.08000000000004</v>
      </c>
      <c r="V46" s="20">
        <f>IFERROR(Cost[[#This Row],[Unit Price MM60]]*Cost[[#This Row],[Withdrawn QTY]],"")</f>
        <v>0</v>
      </c>
      <c r="W46" s="21">
        <f>IFERROR(Cost[[#This Row],[Remaining QTY]]*Cost[[#This Row],[Unit Price MM60]],"")</f>
        <v>626.08000000000004</v>
      </c>
      <c r="X46" s="10">
        <v>0</v>
      </c>
      <c r="Y46" s="10">
        <f>SUMIF('MB52 in transit'!A:A,WSheet!G:G,'MB52 in transit'!E:E)</f>
        <v>0</v>
      </c>
      <c r="Z46" s="10">
        <f>SUMIF('MB52 2001'!A:A,WSheet!G:G,'MB52 2001'!C:C)</f>
        <v>16</v>
      </c>
      <c r="AA46" s="22">
        <f>Cost[[#This Row],[AB50 SOH 5001 ]]-Cost[[#This Row],[Remaining QTY]]</f>
        <v>-16</v>
      </c>
      <c r="AB46" s="10">
        <f>SUMIF(G:G,G:G,O:O)</f>
        <v>16</v>
      </c>
      <c r="AC46" s="10">
        <f>Cost[[#This Row],[AB50 SOH 5001 ]]-Cost[[#This Row],[All Work Order Demand]]</f>
        <v>-16</v>
      </c>
      <c r="AD46" s="10" t="str">
        <f>_xlfn.CONCAT(Cost[[#This Row],[Material ]],"5001")</f>
        <v>106066515001</v>
      </c>
      <c r="AE46" s="22">
        <v>5001</v>
      </c>
    </row>
    <row r="47" spans="1:31">
      <c r="A47" s="24" t="s">
        <v>485</v>
      </c>
      <c r="B47" s="24" t="s">
        <v>569</v>
      </c>
      <c r="C47" s="24" t="s">
        <v>580</v>
      </c>
      <c r="D47" s="24" t="s">
        <v>738</v>
      </c>
      <c r="E47" s="24" t="s">
        <v>43</v>
      </c>
      <c r="F47" s="24" t="s">
        <v>43</v>
      </c>
      <c r="G47" s="24" t="s">
        <v>976</v>
      </c>
      <c r="H47" s="24" t="s">
        <v>977</v>
      </c>
      <c r="I47" s="24" t="s">
        <v>978</v>
      </c>
      <c r="J47" s="24" t="s">
        <v>1686</v>
      </c>
      <c r="K47" s="24">
        <v>2</v>
      </c>
      <c r="L47" s="24" t="s">
        <v>1695</v>
      </c>
      <c r="M47" s="24">
        <v>2</v>
      </c>
      <c r="N47" s="24">
        <v>0</v>
      </c>
      <c r="O47" s="24">
        <v>2</v>
      </c>
      <c r="P47" s="24">
        <v>0</v>
      </c>
      <c r="Q47" s="24" t="str">
        <f t="shared" si="1"/>
        <v>70000054100032537</v>
      </c>
      <c r="R47" s="22" t="e">
        <f>IFERROR(_xlfn.XLOOKUP(Cost[[#This Row],[Unique]],'MB51'!U:U,'MB51'!I:I),"")*-1</f>
        <v>#VALUE!</v>
      </c>
      <c r="S47" s="18" t="str">
        <f>IFERROR(_xlfn.XLOOKUP(Cost[[#This Row],[Unique]],'MB51'!U:U,'MB51'!L:L),"")</f>
        <v/>
      </c>
      <c r="T47" s="18">
        <f>_xlfn.XLOOKUP(Cost[[#This Row],[Material ]],'mm60'!A:A,'mm60'!N:N)</f>
        <v>0.01</v>
      </c>
      <c r="U47" s="19">
        <f>IFERROR(Cost[[#This Row],[Unit Price MM60]]*Cost[[#This Row],[ Requirement QTY]],"")</f>
        <v>0.02</v>
      </c>
      <c r="V47" s="20">
        <f>IFERROR(Cost[[#This Row],[Unit Price MM60]]*Cost[[#This Row],[Withdrawn QTY]],"")</f>
        <v>0</v>
      </c>
      <c r="W47" s="21">
        <f>IFERROR(Cost[[#This Row],[Remaining QTY]]*Cost[[#This Row],[Unit Price MM60]],"")</f>
        <v>0.02</v>
      </c>
      <c r="X47" s="10">
        <v>0</v>
      </c>
      <c r="Y47" s="10">
        <f>SUMIF('MB52 in transit'!A:A,WSheet!G:G,'MB52 in transit'!E:E)</f>
        <v>0</v>
      </c>
      <c r="Z47" s="10">
        <f>SUMIF('MB52 2001'!A:A,WSheet!G:G,'MB52 2001'!C:C)</f>
        <v>0</v>
      </c>
      <c r="AA47" s="22">
        <f>Cost[[#This Row],[AB50 SOH 5001 ]]-Cost[[#This Row],[Remaining QTY]]</f>
        <v>-2</v>
      </c>
      <c r="AB47" s="10">
        <f>SUMIF(G:G,G:G,O:O)</f>
        <v>2</v>
      </c>
      <c r="AC47" s="10">
        <f>Cost[[#This Row],[AB50 SOH 5001 ]]-Cost[[#This Row],[All Work Order Demand]]</f>
        <v>-2</v>
      </c>
      <c r="AD47" s="10" t="str">
        <f>_xlfn.CONCAT(Cost[[#This Row],[Material ]],"5001")</f>
        <v>700000545001</v>
      </c>
      <c r="AE47" s="22">
        <v>5001</v>
      </c>
    </row>
    <row r="48" spans="1:31">
      <c r="A48" s="24" t="s">
        <v>485</v>
      </c>
      <c r="B48" s="24" t="s">
        <v>569</v>
      </c>
      <c r="C48" s="24" t="s">
        <v>601</v>
      </c>
      <c r="D48" s="24" t="s">
        <v>762</v>
      </c>
      <c r="E48" s="24" t="s">
        <v>120</v>
      </c>
      <c r="F48" s="24" t="s">
        <v>200</v>
      </c>
      <c r="G48" s="24" t="s">
        <v>979</v>
      </c>
      <c r="H48" s="24" t="s">
        <v>980</v>
      </c>
      <c r="I48" s="24" t="s">
        <v>981</v>
      </c>
      <c r="J48" s="24" t="s">
        <v>1686</v>
      </c>
      <c r="K48" s="24">
        <v>31</v>
      </c>
      <c r="L48" s="24" t="s">
        <v>1716</v>
      </c>
      <c r="M48" s="24">
        <v>1</v>
      </c>
      <c r="N48" s="24">
        <v>0</v>
      </c>
      <c r="O48" s="24">
        <v>1</v>
      </c>
      <c r="P48" s="24">
        <v>0</v>
      </c>
      <c r="Q48" s="24" t="str">
        <f t="shared" si="1"/>
        <v>10410159100041524</v>
      </c>
      <c r="R48" s="22" t="e">
        <f>IFERROR(_xlfn.XLOOKUP(Cost[[#This Row],[Unique]],'MB51'!U:U,'MB51'!I:I),"")*-1</f>
        <v>#VALUE!</v>
      </c>
      <c r="S48" s="18" t="str">
        <f>IFERROR(_xlfn.XLOOKUP(Cost[[#This Row],[Unique]],'MB51'!U:U,'MB51'!L:L),"")</f>
        <v/>
      </c>
      <c r="T48" s="18">
        <f>_xlfn.XLOOKUP(Cost[[#This Row],[Material ]],'mm60'!A:A,'mm60'!N:N)</f>
        <v>140</v>
      </c>
      <c r="U48" s="19">
        <f>IFERROR(Cost[[#This Row],[Unit Price MM60]]*Cost[[#This Row],[ Requirement QTY]],"")</f>
        <v>140</v>
      </c>
      <c r="V48" s="20">
        <f>IFERROR(Cost[[#This Row],[Unit Price MM60]]*Cost[[#This Row],[Withdrawn QTY]],"")</f>
        <v>0</v>
      </c>
      <c r="W48" s="21">
        <f>IFERROR(Cost[[#This Row],[Remaining QTY]]*Cost[[#This Row],[Unit Price MM60]],"")</f>
        <v>140</v>
      </c>
      <c r="X48" s="10">
        <v>0</v>
      </c>
      <c r="Y48" s="10">
        <f>SUMIF('MB52 in transit'!A:A,WSheet!G:G,'MB52 in transit'!E:E)</f>
        <v>0</v>
      </c>
      <c r="Z48" s="10">
        <f>SUMIF('MB52 2001'!A:A,WSheet!G:G,'MB52 2001'!C:C)</f>
        <v>0</v>
      </c>
      <c r="AA48" s="22">
        <f>Cost[[#This Row],[AB50 SOH 5001 ]]-Cost[[#This Row],[Remaining QTY]]</f>
        <v>-1</v>
      </c>
      <c r="AB48" s="10">
        <f>SUMIF(G:G,G:G,O:O)</f>
        <v>1</v>
      </c>
      <c r="AC48" s="10">
        <f>Cost[[#This Row],[AB50 SOH 5001 ]]-Cost[[#This Row],[All Work Order Demand]]</f>
        <v>-1</v>
      </c>
      <c r="AD48" s="10" t="str">
        <f>_xlfn.CONCAT(Cost[[#This Row],[Material ]],"5001")</f>
        <v>104101595001</v>
      </c>
      <c r="AE48" s="22">
        <v>5001</v>
      </c>
    </row>
    <row r="49" spans="1:31">
      <c r="A49" s="24" t="s">
        <v>485</v>
      </c>
      <c r="B49" s="24" t="s">
        <v>571</v>
      </c>
      <c r="C49" s="24" t="s">
        <v>610</v>
      </c>
      <c r="D49" s="24" t="s">
        <v>775</v>
      </c>
      <c r="E49" s="24" t="s">
        <v>120</v>
      </c>
      <c r="F49" s="24" t="s">
        <v>128</v>
      </c>
      <c r="G49" s="24" t="s">
        <v>982</v>
      </c>
      <c r="H49" s="24" t="s">
        <v>983</v>
      </c>
      <c r="I49" s="24" t="s">
        <v>984</v>
      </c>
      <c r="J49" s="24" t="s">
        <v>1686</v>
      </c>
      <c r="K49" s="24">
        <v>14</v>
      </c>
      <c r="L49" s="24" t="s">
        <v>1725</v>
      </c>
      <c r="M49" s="24">
        <v>2</v>
      </c>
      <c r="N49" s="24">
        <v>0</v>
      </c>
      <c r="O49" s="24">
        <v>2</v>
      </c>
      <c r="P49" s="24">
        <v>0</v>
      </c>
      <c r="Q49" s="24" t="str">
        <f t="shared" si="1"/>
        <v>10060329200155499</v>
      </c>
      <c r="R49" s="22" t="e">
        <f>IFERROR(_xlfn.XLOOKUP(Cost[[#This Row],[Unique]],'MB51'!U:U,'MB51'!I:I),"")*-1</f>
        <v>#VALUE!</v>
      </c>
      <c r="S49" s="18" t="str">
        <f>IFERROR(_xlfn.XLOOKUP(Cost[[#This Row],[Unique]],'MB51'!U:U,'MB51'!L:L),"")</f>
        <v/>
      </c>
      <c r="T49" s="18">
        <f>_xlfn.XLOOKUP(Cost[[#This Row],[Material ]],'mm60'!A:A,'mm60'!N:N)</f>
        <v>35.1</v>
      </c>
      <c r="U49" s="19">
        <f>IFERROR(Cost[[#This Row],[Unit Price MM60]]*Cost[[#This Row],[ Requirement QTY]],"")</f>
        <v>70.2</v>
      </c>
      <c r="V49" s="20">
        <f>IFERROR(Cost[[#This Row],[Unit Price MM60]]*Cost[[#This Row],[Withdrawn QTY]],"")</f>
        <v>0</v>
      </c>
      <c r="W49" s="21">
        <f>IFERROR(Cost[[#This Row],[Remaining QTY]]*Cost[[#This Row],[Unit Price MM60]],"")</f>
        <v>70.2</v>
      </c>
      <c r="X49" s="10">
        <v>0</v>
      </c>
      <c r="Y49" s="10">
        <f>SUMIF('MB52 in transit'!A:A,WSheet!G:G,'MB52 in transit'!E:E)</f>
        <v>0</v>
      </c>
      <c r="Z49" s="10">
        <f>SUMIF('MB52 2001'!A:A,WSheet!G:G,'MB52 2001'!C:C)</f>
        <v>4</v>
      </c>
      <c r="AA49" s="22">
        <f>Cost[[#This Row],[AB50 SOH 5001 ]]-Cost[[#This Row],[Remaining QTY]]</f>
        <v>-2</v>
      </c>
      <c r="AB49" s="10">
        <f>SUMIF(G:G,G:G,O:O)</f>
        <v>12</v>
      </c>
      <c r="AC49" s="10">
        <f>Cost[[#This Row],[AB50 SOH 5001 ]]-Cost[[#This Row],[All Work Order Demand]]</f>
        <v>-12</v>
      </c>
      <c r="AD49" s="10" t="str">
        <f>_xlfn.CONCAT(Cost[[#This Row],[Material ]],"5001")</f>
        <v>100603295001</v>
      </c>
      <c r="AE49" s="22">
        <v>5001</v>
      </c>
    </row>
    <row r="50" spans="1:31">
      <c r="A50" s="24" t="s">
        <v>485</v>
      </c>
      <c r="B50" s="24" t="s">
        <v>571</v>
      </c>
      <c r="C50" s="24" t="s">
        <v>610</v>
      </c>
      <c r="D50" s="24" t="s">
        <v>775</v>
      </c>
      <c r="E50" s="24" t="s">
        <v>33</v>
      </c>
      <c r="F50" s="24" t="s">
        <v>120</v>
      </c>
      <c r="G50" s="24" t="s">
        <v>982</v>
      </c>
      <c r="H50" s="24" t="s">
        <v>983</v>
      </c>
      <c r="I50" s="24" t="s">
        <v>984</v>
      </c>
      <c r="J50" s="24" t="s">
        <v>1686</v>
      </c>
      <c r="K50" s="24">
        <v>12</v>
      </c>
      <c r="L50" s="24" t="s">
        <v>1725</v>
      </c>
      <c r="M50" s="24">
        <v>2</v>
      </c>
      <c r="N50" s="24">
        <v>0</v>
      </c>
      <c r="O50" s="24">
        <v>2</v>
      </c>
      <c r="P50" s="24">
        <v>0</v>
      </c>
      <c r="Q50" s="24" t="str">
        <f t="shared" si="1"/>
        <v>10060329200155499</v>
      </c>
      <c r="R50" s="22" t="e">
        <f>IFERROR(_xlfn.XLOOKUP(Cost[[#This Row],[Unique]],'MB51'!U:U,'MB51'!I:I),"")*-1</f>
        <v>#VALUE!</v>
      </c>
      <c r="S50" s="18" t="str">
        <f>IFERROR(_xlfn.XLOOKUP(Cost[[#This Row],[Unique]],'MB51'!U:U,'MB51'!L:L),"")</f>
        <v/>
      </c>
      <c r="T50" s="18">
        <f>_xlfn.XLOOKUP(Cost[[#This Row],[Material ]],'mm60'!A:A,'mm60'!N:N)</f>
        <v>35.1</v>
      </c>
      <c r="U50" s="19">
        <f>IFERROR(Cost[[#This Row],[Unit Price MM60]]*Cost[[#This Row],[ Requirement QTY]],"")</f>
        <v>70.2</v>
      </c>
      <c r="V50" s="20">
        <f>IFERROR(Cost[[#This Row],[Unit Price MM60]]*Cost[[#This Row],[Withdrawn QTY]],"")</f>
        <v>0</v>
      </c>
      <c r="W50" s="21">
        <f>IFERROR(Cost[[#This Row],[Remaining QTY]]*Cost[[#This Row],[Unit Price MM60]],"")</f>
        <v>70.2</v>
      </c>
      <c r="X50" s="10">
        <v>0</v>
      </c>
      <c r="Y50" s="10">
        <f>SUMIF('MB52 in transit'!A:A,WSheet!G:G,'MB52 in transit'!E:E)</f>
        <v>0</v>
      </c>
      <c r="Z50" s="10">
        <f>SUMIF('MB52 2001'!A:A,WSheet!G:G,'MB52 2001'!C:C)</f>
        <v>4</v>
      </c>
      <c r="AA50" s="22">
        <f>Cost[[#This Row],[AB50 SOH 5001 ]]-Cost[[#This Row],[Remaining QTY]]</f>
        <v>-2</v>
      </c>
      <c r="AB50" s="10">
        <f>SUMIF(G:G,G:G,O:O)</f>
        <v>12</v>
      </c>
      <c r="AC50" s="10">
        <f>Cost[[#This Row],[AB50 SOH 5001 ]]-Cost[[#This Row],[All Work Order Demand]]</f>
        <v>-12</v>
      </c>
      <c r="AD50" s="10" t="str">
        <f>_xlfn.CONCAT(Cost[[#This Row],[Material ]],"5001")</f>
        <v>100603295001</v>
      </c>
      <c r="AE50" s="22">
        <v>5001</v>
      </c>
    </row>
    <row r="51" spans="1:31">
      <c r="A51" s="24" t="s">
        <v>485</v>
      </c>
      <c r="B51" s="24" t="s">
        <v>569</v>
      </c>
      <c r="C51" s="24" t="s">
        <v>603</v>
      </c>
      <c r="D51" s="24" t="s">
        <v>767</v>
      </c>
      <c r="E51" s="24" t="s">
        <v>43</v>
      </c>
      <c r="F51" s="24" t="s">
        <v>56</v>
      </c>
      <c r="G51" s="24" t="s">
        <v>985</v>
      </c>
      <c r="H51" s="24" t="s">
        <v>986</v>
      </c>
      <c r="I51" s="24" t="s">
        <v>987</v>
      </c>
      <c r="J51" s="24" t="s">
        <v>1686</v>
      </c>
      <c r="K51" s="24">
        <v>3</v>
      </c>
      <c r="L51" s="24" t="s">
        <v>1718</v>
      </c>
      <c r="M51" s="24">
        <v>2</v>
      </c>
      <c r="N51" s="24">
        <v>0</v>
      </c>
      <c r="O51" s="24">
        <v>2</v>
      </c>
      <c r="P51" s="24">
        <v>0</v>
      </c>
      <c r="Q51" s="24" t="str">
        <f t="shared" si="1"/>
        <v>10597313100034577</v>
      </c>
      <c r="R51" s="22" t="e">
        <f>IFERROR(_xlfn.XLOOKUP(Cost[[#This Row],[Unique]],'MB51'!U:U,'MB51'!I:I),"")*-1</f>
        <v>#VALUE!</v>
      </c>
      <c r="S51" s="18" t="str">
        <f>IFERROR(_xlfn.XLOOKUP(Cost[[#This Row],[Unique]],'MB51'!U:U,'MB51'!L:L),"")</f>
        <v/>
      </c>
      <c r="T51" s="18">
        <f>_xlfn.XLOOKUP(Cost[[#This Row],[Material ]],'mm60'!A:A,'mm60'!N:N)</f>
        <v>15.02</v>
      </c>
      <c r="U51" s="19">
        <f>IFERROR(Cost[[#This Row],[Unit Price MM60]]*Cost[[#This Row],[ Requirement QTY]],"")</f>
        <v>30.04</v>
      </c>
      <c r="V51" s="20">
        <f>IFERROR(Cost[[#This Row],[Unit Price MM60]]*Cost[[#This Row],[Withdrawn QTY]],"")</f>
        <v>0</v>
      </c>
      <c r="W51" s="21">
        <f>IFERROR(Cost[[#This Row],[Remaining QTY]]*Cost[[#This Row],[Unit Price MM60]],"")</f>
        <v>30.04</v>
      </c>
      <c r="X51" s="10">
        <v>0</v>
      </c>
      <c r="Y51" s="10">
        <f>SUMIF('MB52 in transit'!A:A,WSheet!G:G,'MB52 in transit'!E:E)</f>
        <v>0</v>
      </c>
      <c r="Z51" s="10">
        <f>SUMIF('MB52 2001'!A:A,WSheet!G:G,'MB52 2001'!C:C)</f>
        <v>2</v>
      </c>
      <c r="AA51" s="22">
        <f>Cost[[#This Row],[AB50 SOH 5001 ]]-Cost[[#This Row],[Remaining QTY]]</f>
        <v>-2</v>
      </c>
      <c r="AB51" s="10">
        <f>SUMIF(G:G,G:G,O:O)</f>
        <v>2</v>
      </c>
      <c r="AC51" s="10">
        <f>Cost[[#This Row],[AB50 SOH 5001 ]]-Cost[[#This Row],[All Work Order Demand]]</f>
        <v>-2</v>
      </c>
      <c r="AD51" s="10" t="str">
        <f>_xlfn.CONCAT(Cost[[#This Row],[Material ]],"5001")</f>
        <v>105973135001</v>
      </c>
      <c r="AE51" s="22">
        <v>5001</v>
      </c>
    </row>
    <row r="52" spans="1:31">
      <c r="A52" s="24" t="s">
        <v>485</v>
      </c>
      <c r="B52" s="24" t="s">
        <v>571</v>
      </c>
      <c r="C52" s="24" t="s">
        <v>611</v>
      </c>
      <c r="D52" s="24" t="s">
        <v>776</v>
      </c>
      <c r="E52" s="24" t="s">
        <v>33</v>
      </c>
      <c r="F52" s="24" t="s">
        <v>120</v>
      </c>
      <c r="G52" s="24" t="s">
        <v>988</v>
      </c>
      <c r="H52" s="24" t="s">
        <v>989</v>
      </c>
      <c r="I52" s="24" t="s">
        <v>990</v>
      </c>
      <c r="J52" s="24" t="s">
        <v>1686</v>
      </c>
      <c r="K52" s="24">
        <v>12</v>
      </c>
      <c r="L52" s="24" t="s">
        <v>1726</v>
      </c>
      <c r="M52" s="24">
        <v>2</v>
      </c>
      <c r="N52" s="24">
        <v>0</v>
      </c>
      <c r="O52" s="24">
        <v>2</v>
      </c>
      <c r="P52" s="24">
        <v>0</v>
      </c>
      <c r="Q52" s="24" t="str">
        <f t="shared" si="1"/>
        <v>10206296200188392</v>
      </c>
      <c r="R52" s="22" t="e">
        <f>IFERROR(_xlfn.XLOOKUP(Cost[[#This Row],[Unique]],'MB51'!U:U,'MB51'!I:I),"")*-1</f>
        <v>#VALUE!</v>
      </c>
      <c r="S52" s="18" t="str">
        <f>IFERROR(_xlfn.XLOOKUP(Cost[[#This Row],[Unique]],'MB51'!U:U,'MB51'!L:L),"")</f>
        <v/>
      </c>
      <c r="T52" s="18">
        <f>_xlfn.XLOOKUP(Cost[[#This Row],[Material ]],'mm60'!A:A,'mm60'!N:N)</f>
        <v>9.65</v>
      </c>
      <c r="U52" s="19">
        <f>IFERROR(Cost[[#This Row],[Unit Price MM60]]*Cost[[#This Row],[ Requirement QTY]],"")</f>
        <v>19.3</v>
      </c>
      <c r="V52" s="20">
        <f>IFERROR(Cost[[#This Row],[Unit Price MM60]]*Cost[[#This Row],[Withdrawn QTY]],"")</f>
        <v>0</v>
      </c>
      <c r="W52" s="21">
        <f>IFERROR(Cost[[#This Row],[Remaining QTY]]*Cost[[#This Row],[Unit Price MM60]],"")</f>
        <v>19.3</v>
      </c>
      <c r="X52" s="10">
        <v>0</v>
      </c>
      <c r="Y52" s="10">
        <f>SUMIF('MB52 in transit'!A:A,WSheet!G:G,'MB52 in transit'!E:E)</f>
        <v>0</v>
      </c>
      <c r="Z52" s="10">
        <f>SUMIF('MB52 2001'!A:A,WSheet!G:G,'MB52 2001'!C:C)</f>
        <v>0</v>
      </c>
      <c r="AA52" s="22">
        <f>Cost[[#This Row],[AB50 SOH 5001 ]]-Cost[[#This Row],[Remaining QTY]]</f>
        <v>-2</v>
      </c>
      <c r="AB52" s="10">
        <f>SUMIF(G:G,G:G,O:O)</f>
        <v>4</v>
      </c>
      <c r="AC52" s="10">
        <f>Cost[[#This Row],[AB50 SOH 5001 ]]-Cost[[#This Row],[All Work Order Demand]]</f>
        <v>-4</v>
      </c>
      <c r="AD52" s="10" t="str">
        <f>_xlfn.CONCAT(Cost[[#This Row],[Material ]],"5001")</f>
        <v>102062965001</v>
      </c>
      <c r="AE52" s="22">
        <v>5001</v>
      </c>
    </row>
    <row r="53" spans="1:31">
      <c r="A53" s="24" t="s">
        <v>485</v>
      </c>
      <c r="B53" s="24" t="s">
        <v>569</v>
      </c>
      <c r="C53" s="24" t="s">
        <v>612</v>
      </c>
      <c r="D53" s="24" t="s">
        <v>777</v>
      </c>
      <c r="E53" s="24" t="s">
        <v>47</v>
      </c>
      <c r="F53" s="24" t="s">
        <v>64</v>
      </c>
      <c r="G53" s="24" t="s">
        <v>900</v>
      </c>
      <c r="H53" s="24" t="s">
        <v>901</v>
      </c>
      <c r="I53" s="24" t="s">
        <v>54</v>
      </c>
      <c r="J53" s="24" t="s">
        <v>1686</v>
      </c>
      <c r="K53" s="24">
        <v>5</v>
      </c>
      <c r="L53" s="24" t="s">
        <v>1727</v>
      </c>
      <c r="M53" s="24">
        <v>1</v>
      </c>
      <c r="N53" s="24">
        <v>0</v>
      </c>
      <c r="O53" s="24">
        <v>1</v>
      </c>
      <c r="P53" s="24">
        <v>0</v>
      </c>
      <c r="Q53" s="24" t="str">
        <f t="shared" si="1"/>
        <v>10227187100037135</v>
      </c>
      <c r="R53" s="22" t="e">
        <f>IFERROR(_xlfn.XLOOKUP(Cost[[#This Row],[Unique]],'MB51'!U:U,'MB51'!I:I),"")*-1</f>
        <v>#VALUE!</v>
      </c>
      <c r="S53" s="18" t="str">
        <f>IFERROR(_xlfn.XLOOKUP(Cost[[#This Row],[Unique]],'MB51'!U:U,'MB51'!L:L),"")</f>
        <v/>
      </c>
      <c r="T53" s="18">
        <f>_xlfn.XLOOKUP(Cost[[#This Row],[Material ]],'mm60'!A:A,'mm60'!N:N)</f>
        <v>5050.78</v>
      </c>
      <c r="U53" s="19">
        <f>IFERROR(Cost[[#This Row],[Unit Price MM60]]*Cost[[#This Row],[ Requirement QTY]],"")</f>
        <v>5050.78</v>
      </c>
      <c r="V53" s="20">
        <f>IFERROR(Cost[[#This Row],[Unit Price MM60]]*Cost[[#This Row],[Withdrawn QTY]],"")</f>
        <v>0</v>
      </c>
      <c r="W53" s="21">
        <f>IFERROR(Cost[[#This Row],[Remaining QTY]]*Cost[[#This Row],[Unit Price MM60]],"")</f>
        <v>5050.78</v>
      </c>
      <c r="X53" s="10">
        <v>0</v>
      </c>
      <c r="Y53" s="10">
        <f>SUMIF('MB52 in transit'!A:A,WSheet!G:G,'MB52 in transit'!E:E)</f>
        <v>1</v>
      </c>
      <c r="Z53" s="10">
        <f>SUMIF('MB52 2001'!A:A,WSheet!G:G,'MB52 2001'!C:C)</f>
        <v>0</v>
      </c>
      <c r="AA53" s="22">
        <f>Cost[[#This Row],[AB50 SOH 5001 ]]-Cost[[#This Row],[Remaining QTY]]</f>
        <v>-1</v>
      </c>
      <c r="AB53" s="10">
        <f>SUMIF(G:G,G:G,O:O)</f>
        <v>17</v>
      </c>
      <c r="AC53" s="10">
        <f>Cost[[#This Row],[AB50 SOH 5001 ]]-Cost[[#This Row],[All Work Order Demand]]</f>
        <v>-17</v>
      </c>
      <c r="AD53" s="10" t="str">
        <f>_xlfn.CONCAT(Cost[[#This Row],[Material ]],"5001")</f>
        <v>102271875001</v>
      </c>
      <c r="AE53" s="22">
        <v>5001</v>
      </c>
    </row>
    <row r="54" spans="1:31">
      <c r="A54" s="24" t="s">
        <v>485</v>
      </c>
      <c r="B54" s="24" t="s">
        <v>569</v>
      </c>
      <c r="C54" s="24" t="s">
        <v>613</v>
      </c>
      <c r="D54" s="24" t="s">
        <v>778</v>
      </c>
      <c r="E54" s="24" t="s">
        <v>56</v>
      </c>
      <c r="F54" s="24" t="s">
        <v>28</v>
      </c>
      <c r="G54" s="24" t="s">
        <v>902</v>
      </c>
      <c r="H54" s="24" t="s">
        <v>903</v>
      </c>
      <c r="I54" s="24" t="s">
        <v>991</v>
      </c>
      <c r="J54" s="24" t="s">
        <v>1686</v>
      </c>
      <c r="K54" s="24">
        <v>6</v>
      </c>
      <c r="L54" s="24" t="s">
        <v>1728</v>
      </c>
      <c r="M54" s="24">
        <v>1</v>
      </c>
      <c r="N54" s="24">
        <v>0</v>
      </c>
      <c r="O54" s="24">
        <v>1</v>
      </c>
      <c r="P54" s="24">
        <v>0</v>
      </c>
      <c r="Q54" s="24" t="str">
        <f t="shared" si="1"/>
        <v>10227207100044005</v>
      </c>
      <c r="R54" s="22" t="e">
        <f>IFERROR(_xlfn.XLOOKUP(Cost[[#This Row],[Unique]],'MB51'!U:U,'MB51'!I:I),"")*-1</f>
        <v>#VALUE!</v>
      </c>
      <c r="S54" s="18" t="str">
        <f>IFERROR(_xlfn.XLOOKUP(Cost[[#This Row],[Unique]],'MB51'!U:U,'MB51'!L:L),"")</f>
        <v/>
      </c>
      <c r="T54" s="18">
        <f>_xlfn.XLOOKUP(Cost[[#This Row],[Material ]],'mm60'!A:A,'mm60'!N:N)</f>
        <v>2137.31</v>
      </c>
      <c r="U54" s="19">
        <f>IFERROR(Cost[[#This Row],[Unit Price MM60]]*Cost[[#This Row],[ Requirement QTY]],"")</f>
        <v>2137.31</v>
      </c>
      <c r="V54" s="20">
        <f>IFERROR(Cost[[#This Row],[Unit Price MM60]]*Cost[[#This Row],[Withdrawn QTY]],"")</f>
        <v>0</v>
      </c>
      <c r="W54" s="21">
        <f>IFERROR(Cost[[#This Row],[Remaining QTY]]*Cost[[#This Row],[Unit Price MM60]],"")</f>
        <v>2137.31</v>
      </c>
      <c r="X54" s="10">
        <v>0</v>
      </c>
      <c r="Y54" s="10">
        <f>SUMIF('MB52 in transit'!A:A,WSheet!G:G,'MB52 in transit'!E:E)</f>
        <v>0</v>
      </c>
      <c r="Z54" s="10">
        <f>SUMIF('MB52 2001'!A:A,WSheet!G:G,'MB52 2001'!C:C)</f>
        <v>0</v>
      </c>
      <c r="AA54" s="22">
        <f>Cost[[#This Row],[AB50 SOH 5001 ]]-Cost[[#This Row],[Remaining QTY]]</f>
        <v>-1</v>
      </c>
      <c r="AB54" s="10">
        <f>SUMIF(G:G,G:G,O:O)</f>
        <v>1</v>
      </c>
      <c r="AC54" s="10">
        <f>Cost[[#This Row],[AB50 SOH 5001 ]]-Cost[[#This Row],[All Work Order Demand]]</f>
        <v>-1</v>
      </c>
      <c r="AD54" s="10" t="str">
        <f>_xlfn.CONCAT(Cost[[#This Row],[Material ]],"5001")</f>
        <v>102272075001</v>
      </c>
      <c r="AE54" s="22">
        <v>5001</v>
      </c>
    </row>
    <row r="55" spans="1:31">
      <c r="A55" s="24" t="s">
        <v>485</v>
      </c>
      <c r="B55" s="24" t="s">
        <v>569</v>
      </c>
      <c r="C55" s="24" t="s">
        <v>614</v>
      </c>
      <c r="D55" s="24" t="s">
        <v>779</v>
      </c>
      <c r="E55" s="24" t="s">
        <v>43</v>
      </c>
      <c r="F55" s="24" t="s">
        <v>56</v>
      </c>
      <c r="G55" s="24" t="s">
        <v>992</v>
      </c>
      <c r="H55" s="24" t="s">
        <v>993</v>
      </c>
      <c r="I55" s="24" t="s">
        <v>994</v>
      </c>
      <c r="J55" s="24" t="s">
        <v>1686</v>
      </c>
      <c r="K55" s="24">
        <v>3</v>
      </c>
      <c r="L55" s="24" t="s">
        <v>1729</v>
      </c>
      <c r="M55" s="24">
        <v>1</v>
      </c>
      <c r="N55" s="24">
        <v>0</v>
      </c>
      <c r="O55" s="24">
        <v>1</v>
      </c>
      <c r="P55" s="24">
        <v>0</v>
      </c>
      <c r="Q55" s="24" t="str">
        <f t="shared" si="1"/>
        <v>10237153100077961</v>
      </c>
      <c r="R55" s="22" t="e">
        <f>IFERROR(_xlfn.XLOOKUP(Cost[[#This Row],[Unique]],'MB51'!U:U,'MB51'!I:I),"")*-1</f>
        <v>#VALUE!</v>
      </c>
      <c r="S55" s="18" t="str">
        <f>IFERROR(_xlfn.XLOOKUP(Cost[[#This Row],[Unique]],'MB51'!U:U,'MB51'!L:L),"")</f>
        <v/>
      </c>
      <c r="T55" s="18">
        <f>_xlfn.XLOOKUP(Cost[[#This Row],[Material ]],'mm60'!A:A,'mm60'!N:N)</f>
        <v>12818.84</v>
      </c>
      <c r="U55" s="19">
        <f>IFERROR(Cost[[#This Row],[Unit Price MM60]]*Cost[[#This Row],[ Requirement QTY]],"")</f>
        <v>12818.84</v>
      </c>
      <c r="V55" s="20">
        <f>IFERROR(Cost[[#This Row],[Unit Price MM60]]*Cost[[#This Row],[Withdrawn QTY]],"")</f>
        <v>0</v>
      </c>
      <c r="W55" s="21">
        <f>IFERROR(Cost[[#This Row],[Remaining QTY]]*Cost[[#This Row],[Unit Price MM60]],"")</f>
        <v>12818.84</v>
      </c>
      <c r="X55" s="10">
        <v>0</v>
      </c>
      <c r="Y55" s="10">
        <f>SUMIF('MB52 in transit'!A:A,WSheet!G:G,'MB52 in transit'!E:E)</f>
        <v>0</v>
      </c>
      <c r="Z55" s="10">
        <f>SUMIF('MB52 2001'!A:A,WSheet!G:G,'MB52 2001'!C:C)</f>
        <v>0</v>
      </c>
      <c r="AA55" s="22">
        <f>Cost[[#This Row],[AB50 SOH 5001 ]]-Cost[[#This Row],[Remaining QTY]]</f>
        <v>-1</v>
      </c>
      <c r="AB55" s="10">
        <f>SUMIF(G:G,G:G,O:O)</f>
        <v>1</v>
      </c>
      <c r="AC55" s="10">
        <f>Cost[[#This Row],[AB50 SOH 5001 ]]-Cost[[#This Row],[All Work Order Demand]]</f>
        <v>-1</v>
      </c>
      <c r="AD55" s="10" t="str">
        <f>_xlfn.CONCAT(Cost[[#This Row],[Material ]],"5001")</f>
        <v>102371535001</v>
      </c>
      <c r="AE55" s="22">
        <v>5001</v>
      </c>
    </row>
    <row r="56" spans="1:31">
      <c r="A56" s="24" t="s">
        <v>485</v>
      </c>
      <c r="B56" s="24" t="s">
        <v>569</v>
      </c>
      <c r="C56" s="24" t="s">
        <v>615</v>
      </c>
      <c r="D56" s="24" t="s">
        <v>780</v>
      </c>
      <c r="E56" s="24" t="s">
        <v>43</v>
      </c>
      <c r="F56" s="24" t="s">
        <v>43</v>
      </c>
      <c r="G56" s="24" t="s">
        <v>995</v>
      </c>
      <c r="H56" s="24" t="s">
        <v>996</v>
      </c>
      <c r="I56" s="24" t="s">
        <v>997</v>
      </c>
      <c r="J56" s="24" t="s">
        <v>1686</v>
      </c>
      <c r="K56" s="24">
        <v>1</v>
      </c>
      <c r="L56" s="24" t="s">
        <v>1730</v>
      </c>
      <c r="M56" s="24">
        <v>1</v>
      </c>
      <c r="N56" s="24">
        <v>0</v>
      </c>
      <c r="O56" s="24">
        <v>1</v>
      </c>
      <c r="P56" s="24">
        <v>0</v>
      </c>
      <c r="Q56" s="24" t="str">
        <f t="shared" si="1"/>
        <v>10580461100088418</v>
      </c>
      <c r="R56" s="22" t="e">
        <f>IFERROR(_xlfn.XLOOKUP(Cost[[#This Row],[Unique]],'MB51'!U:U,'MB51'!I:I),"")*-1</f>
        <v>#VALUE!</v>
      </c>
      <c r="S56" s="18" t="str">
        <f>IFERROR(_xlfn.XLOOKUP(Cost[[#This Row],[Unique]],'MB51'!U:U,'MB51'!L:L),"")</f>
        <v/>
      </c>
      <c r="T56" s="18">
        <f>_xlfn.XLOOKUP(Cost[[#This Row],[Material ]],'mm60'!A:A,'mm60'!N:N)</f>
        <v>0.01</v>
      </c>
      <c r="U56" s="19">
        <f>IFERROR(Cost[[#This Row],[Unit Price MM60]]*Cost[[#This Row],[ Requirement QTY]],"")</f>
        <v>0.01</v>
      </c>
      <c r="V56" s="20">
        <f>IFERROR(Cost[[#This Row],[Unit Price MM60]]*Cost[[#This Row],[Withdrawn QTY]],"")</f>
        <v>0</v>
      </c>
      <c r="W56" s="21">
        <f>IFERROR(Cost[[#This Row],[Remaining QTY]]*Cost[[#This Row],[Unit Price MM60]],"")</f>
        <v>0.01</v>
      </c>
      <c r="X56" s="10">
        <v>0</v>
      </c>
      <c r="Y56" s="10">
        <f>SUMIF('MB52 in transit'!A:A,WSheet!G:G,'MB52 in transit'!E:E)</f>
        <v>0</v>
      </c>
      <c r="Z56" s="10">
        <f>SUMIF('MB52 2001'!A:A,WSheet!G:G,'MB52 2001'!C:C)</f>
        <v>0</v>
      </c>
      <c r="AA56" s="22">
        <f>Cost[[#This Row],[AB50 SOH 5001 ]]-Cost[[#This Row],[Remaining QTY]]</f>
        <v>-1</v>
      </c>
      <c r="AB56" s="10">
        <f>SUMIF(G:G,G:G,O:O)</f>
        <v>1</v>
      </c>
      <c r="AC56" s="10">
        <f>Cost[[#This Row],[AB50 SOH 5001 ]]-Cost[[#This Row],[All Work Order Demand]]</f>
        <v>-1</v>
      </c>
      <c r="AD56" s="10" t="str">
        <f>_xlfn.CONCAT(Cost[[#This Row],[Material ]],"5001")</f>
        <v>105804615001</v>
      </c>
      <c r="AE56" s="22">
        <v>5001</v>
      </c>
    </row>
    <row r="57" spans="1:31">
      <c r="A57" s="24" t="s">
        <v>485</v>
      </c>
      <c r="B57" s="24" t="s">
        <v>569</v>
      </c>
      <c r="C57" s="24" t="s">
        <v>616</v>
      </c>
      <c r="D57" s="24" t="s">
        <v>781</v>
      </c>
      <c r="E57" s="24" t="s">
        <v>43</v>
      </c>
      <c r="F57" s="24" t="s">
        <v>26</v>
      </c>
      <c r="G57" s="24" t="s">
        <v>900</v>
      </c>
      <c r="H57" s="24" t="s">
        <v>901</v>
      </c>
      <c r="I57" s="24" t="s">
        <v>998</v>
      </c>
      <c r="J57" s="24" t="s">
        <v>1686</v>
      </c>
      <c r="K57" s="24">
        <v>1</v>
      </c>
      <c r="L57" s="24" t="s">
        <v>1731</v>
      </c>
      <c r="M57" s="24">
        <v>16</v>
      </c>
      <c r="N57" s="24">
        <v>0</v>
      </c>
      <c r="O57" s="24">
        <v>16</v>
      </c>
      <c r="P57" s="24">
        <v>0</v>
      </c>
      <c r="Q57" s="24" t="str">
        <f t="shared" si="1"/>
        <v>10227187100089658</v>
      </c>
      <c r="R57" s="22" t="e">
        <f>IFERROR(_xlfn.XLOOKUP(Cost[[#This Row],[Unique]],'MB51'!U:U,'MB51'!I:I),"")*-1</f>
        <v>#VALUE!</v>
      </c>
      <c r="S57" s="18" t="str">
        <f>IFERROR(_xlfn.XLOOKUP(Cost[[#This Row],[Unique]],'MB51'!U:U,'MB51'!L:L),"")</f>
        <v/>
      </c>
      <c r="T57" s="18">
        <f>_xlfn.XLOOKUP(Cost[[#This Row],[Material ]],'mm60'!A:A,'mm60'!N:N)</f>
        <v>5050.78</v>
      </c>
      <c r="U57" s="19">
        <f>IFERROR(Cost[[#This Row],[Unit Price MM60]]*Cost[[#This Row],[ Requirement QTY]],"")</f>
        <v>80812.479999999996</v>
      </c>
      <c r="V57" s="20">
        <f>IFERROR(Cost[[#This Row],[Unit Price MM60]]*Cost[[#This Row],[Withdrawn QTY]],"")</f>
        <v>0</v>
      </c>
      <c r="W57" s="21">
        <f>IFERROR(Cost[[#This Row],[Remaining QTY]]*Cost[[#This Row],[Unit Price MM60]],"")</f>
        <v>80812.479999999996</v>
      </c>
      <c r="X57" s="10">
        <v>0</v>
      </c>
      <c r="Y57" s="10">
        <f>SUMIF('MB52 in transit'!A:A,WSheet!G:G,'MB52 in transit'!E:E)</f>
        <v>1</v>
      </c>
      <c r="Z57" s="10">
        <f>SUMIF('MB52 2001'!A:A,WSheet!G:G,'MB52 2001'!C:C)</f>
        <v>0</v>
      </c>
      <c r="AA57" s="22">
        <f>Cost[[#This Row],[AB50 SOH 5001 ]]-Cost[[#This Row],[Remaining QTY]]</f>
        <v>-16</v>
      </c>
      <c r="AB57" s="10">
        <f>SUMIF(G:G,G:G,O:O)</f>
        <v>17</v>
      </c>
      <c r="AC57" s="10">
        <f>Cost[[#This Row],[AB50 SOH 5001 ]]-Cost[[#This Row],[All Work Order Demand]]</f>
        <v>-17</v>
      </c>
      <c r="AD57" s="10" t="str">
        <f>_xlfn.CONCAT(Cost[[#This Row],[Material ]],"5001")</f>
        <v>102271875001</v>
      </c>
      <c r="AE57" s="22">
        <v>5001</v>
      </c>
    </row>
    <row r="58" spans="1:31">
      <c r="A58" s="24" t="s">
        <v>485</v>
      </c>
      <c r="B58" s="24" t="s">
        <v>569</v>
      </c>
      <c r="C58" s="24" t="s">
        <v>617</v>
      </c>
      <c r="D58" s="24" t="s">
        <v>782</v>
      </c>
      <c r="E58" s="24" t="s">
        <v>43</v>
      </c>
      <c r="F58" s="24" t="s">
        <v>43</v>
      </c>
      <c r="G58" s="24" t="s">
        <v>999</v>
      </c>
      <c r="H58" s="24" t="s">
        <v>1000</v>
      </c>
      <c r="I58" s="24" t="s">
        <v>1001</v>
      </c>
      <c r="J58" s="24" t="s">
        <v>1686</v>
      </c>
      <c r="K58" s="24">
        <v>1</v>
      </c>
      <c r="L58" s="24" t="s">
        <v>1732</v>
      </c>
      <c r="M58" s="24">
        <v>1</v>
      </c>
      <c r="N58" s="24">
        <v>0</v>
      </c>
      <c r="O58" s="24">
        <v>1</v>
      </c>
      <c r="P58" s="24">
        <v>0</v>
      </c>
      <c r="Q58" s="24" t="str">
        <f t="shared" si="1"/>
        <v>10581027100090173</v>
      </c>
      <c r="R58" s="22" t="e">
        <f>IFERROR(_xlfn.XLOOKUP(Cost[[#This Row],[Unique]],'MB51'!U:U,'MB51'!I:I),"")*-1</f>
        <v>#VALUE!</v>
      </c>
      <c r="S58" s="18" t="str">
        <f>IFERROR(_xlfn.XLOOKUP(Cost[[#This Row],[Unique]],'MB51'!U:U,'MB51'!L:L),"")</f>
        <v/>
      </c>
      <c r="T58" s="18">
        <f>_xlfn.XLOOKUP(Cost[[#This Row],[Material ]],'mm60'!A:A,'mm60'!N:N)</f>
        <v>0.01</v>
      </c>
      <c r="U58" s="19">
        <f>IFERROR(Cost[[#This Row],[Unit Price MM60]]*Cost[[#This Row],[ Requirement QTY]],"")</f>
        <v>0.01</v>
      </c>
      <c r="V58" s="20">
        <f>IFERROR(Cost[[#This Row],[Unit Price MM60]]*Cost[[#This Row],[Withdrawn QTY]],"")</f>
        <v>0</v>
      </c>
      <c r="W58" s="21">
        <f>IFERROR(Cost[[#This Row],[Remaining QTY]]*Cost[[#This Row],[Unit Price MM60]],"")</f>
        <v>0.01</v>
      </c>
      <c r="X58" s="10">
        <v>0</v>
      </c>
      <c r="Y58" s="10">
        <f>SUMIF('MB52 in transit'!A:A,WSheet!G:G,'MB52 in transit'!E:E)</f>
        <v>0</v>
      </c>
      <c r="Z58" s="10">
        <f>SUMIF('MB52 2001'!A:A,WSheet!G:G,'MB52 2001'!C:C)</f>
        <v>0</v>
      </c>
      <c r="AA58" s="22">
        <f>Cost[[#This Row],[AB50 SOH 5001 ]]-Cost[[#This Row],[Remaining QTY]]</f>
        <v>-1</v>
      </c>
      <c r="AB58" s="10">
        <f>SUMIF(G:G,G:G,O:O)</f>
        <v>2</v>
      </c>
      <c r="AC58" s="10">
        <f>Cost[[#This Row],[AB50 SOH 5001 ]]-Cost[[#This Row],[All Work Order Demand]]</f>
        <v>-2</v>
      </c>
      <c r="AD58" s="10" t="str">
        <f>_xlfn.CONCAT(Cost[[#This Row],[Material ]],"5001")</f>
        <v>105810275001</v>
      </c>
      <c r="AE58" s="22">
        <v>5001</v>
      </c>
    </row>
    <row r="59" spans="1:31">
      <c r="A59" s="24" t="s">
        <v>485</v>
      </c>
      <c r="B59" s="24" t="s">
        <v>569</v>
      </c>
      <c r="C59" s="24" t="s">
        <v>618</v>
      </c>
      <c r="D59" s="24" t="s">
        <v>783</v>
      </c>
      <c r="E59" s="24" t="s">
        <v>43</v>
      </c>
      <c r="F59" s="24" t="s">
        <v>43</v>
      </c>
      <c r="G59" s="24" t="s">
        <v>999</v>
      </c>
      <c r="H59" s="24" t="s">
        <v>1000</v>
      </c>
      <c r="I59" s="24" t="s">
        <v>1001</v>
      </c>
      <c r="J59" s="24" t="s">
        <v>1686</v>
      </c>
      <c r="K59" s="24">
        <v>1</v>
      </c>
      <c r="L59" s="24" t="s">
        <v>1733</v>
      </c>
      <c r="M59" s="24">
        <v>1</v>
      </c>
      <c r="N59" s="24">
        <v>0</v>
      </c>
      <c r="O59" s="24">
        <v>1</v>
      </c>
      <c r="P59" s="24">
        <v>0</v>
      </c>
      <c r="Q59" s="24" t="str">
        <f t="shared" si="1"/>
        <v>10581027100090174</v>
      </c>
      <c r="R59" s="22" t="e">
        <f>IFERROR(_xlfn.XLOOKUP(Cost[[#This Row],[Unique]],'MB51'!U:U,'MB51'!I:I),"")*-1</f>
        <v>#VALUE!</v>
      </c>
      <c r="S59" s="18" t="str">
        <f>IFERROR(_xlfn.XLOOKUP(Cost[[#This Row],[Unique]],'MB51'!U:U,'MB51'!L:L),"")</f>
        <v/>
      </c>
      <c r="T59" s="18">
        <f>_xlfn.XLOOKUP(Cost[[#This Row],[Material ]],'mm60'!A:A,'mm60'!N:N)</f>
        <v>0.01</v>
      </c>
      <c r="U59" s="19">
        <f>IFERROR(Cost[[#This Row],[Unit Price MM60]]*Cost[[#This Row],[ Requirement QTY]],"")</f>
        <v>0.01</v>
      </c>
      <c r="V59" s="20">
        <f>IFERROR(Cost[[#This Row],[Unit Price MM60]]*Cost[[#This Row],[Withdrawn QTY]],"")</f>
        <v>0</v>
      </c>
      <c r="W59" s="21">
        <f>IFERROR(Cost[[#This Row],[Remaining QTY]]*Cost[[#This Row],[Unit Price MM60]],"")</f>
        <v>0.01</v>
      </c>
      <c r="X59" s="10">
        <v>0</v>
      </c>
      <c r="Y59" s="10">
        <f>SUMIF('MB52 in transit'!A:A,WSheet!G:G,'MB52 in transit'!E:E)</f>
        <v>0</v>
      </c>
      <c r="Z59" s="10">
        <f>SUMIF('MB52 2001'!A:A,WSheet!G:G,'MB52 2001'!C:C)</f>
        <v>0</v>
      </c>
      <c r="AA59" s="22">
        <f>Cost[[#This Row],[AB50 SOH 5001 ]]-Cost[[#This Row],[Remaining QTY]]</f>
        <v>-1</v>
      </c>
      <c r="AB59" s="10">
        <f>SUMIF(G:G,G:G,O:O)</f>
        <v>2</v>
      </c>
      <c r="AC59" s="10">
        <f>Cost[[#This Row],[AB50 SOH 5001 ]]-Cost[[#This Row],[All Work Order Demand]]</f>
        <v>-2</v>
      </c>
      <c r="AD59" s="10" t="str">
        <f>_xlfn.CONCAT(Cost[[#This Row],[Material ]],"5001")</f>
        <v>105810275001</v>
      </c>
      <c r="AE59" s="22">
        <v>5001</v>
      </c>
    </row>
    <row r="60" spans="1:31">
      <c r="A60" s="24" t="s">
        <v>485</v>
      </c>
      <c r="B60" s="24" t="s">
        <v>569</v>
      </c>
      <c r="C60" s="24" t="s">
        <v>619</v>
      </c>
      <c r="D60" s="24" t="s">
        <v>784</v>
      </c>
      <c r="E60" s="24" t="s">
        <v>43</v>
      </c>
      <c r="F60" s="24" t="s">
        <v>43</v>
      </c>
      <c r="G60" s="24" t="s">
        <v>1002</v>
      </c>
      <c r="H60" s="24" t="s">
        <v>1003</v>
      </c>
      <c r="I60" s="24" t="s">
        <v>1004</v>
      </c>
      <c r="J60" s="24" t="s">
        <v>1686</v>
      </c>
      <c r="K60" s="24">
        <v>1</v>
      </c>
      <c r="L60" s="24" t="s">
        <v>1734</v>
      </c>
      <c r="M60" s="24">
        <v>1</v>
      </c>
      <c r="N60" s="24">
        <v>0</v>
      </c>
      <c r="O60" s="24">
        <v>1</v>
      </c>
      <c r="P60" s="24">
        <v>0</v>
      </c>
      <c r="Q60" s="24" t="str">
        <f t="shared" si="1"/>
        <v>10581016100090175</v>
      </c>
      <c r="R60" s="22" t="e">
        <f>IFERROR(_xlfn.XLOOKUP(Cost[[#This Row],[Unique]],'MB51'!U:U,'MB51'!I:I),"")*-1</f>
        <v>#VALUE!</v>
      </c>
      <c r="S60" s="18" t="str">
        <f>IFERROR(_xlfn.XLOOKUP(Cost[[#This Row],[Unique]],'MB51'!U:U,'MB51'!L:L),"")</f>
        <v/>
      </c>
      <c r="T60" s="18">
        <f>_xlfn.XLOOKUP(Cost[[#This Row],[Material ]],'mm60'!A:A,'mm60'!N:N)</f>
        <v>22474.63</v>
      </c>
      <c r="U60" s="19">
        <f>IFERROR(Cost[[#This Row],[Unit Price MM60]]*Cost[[#This Row],[ Requirement QTY]],"")</f>
        <v>22474.63</v>
      </c>
      <c r="V60" s="20">
        <f>IFERROR(Cost[[#This Row],[Unit Price MM60]]*Cost[[#This Row],[Withdrawn QTY]],"")</f>
        <v>0</v>
      </c>
      <c r="W60" s="21">
        <f>IFERROR(Cost[[#This Row],[Remaining QTY]]*Cost[[#This Row],[Unit Price MM60]],"")</f>
        <v>22474.63</v>
      </c>
      <c r="X60" s="10">
        <v>0</v>
      </c>
      <c r="Y60" s="10">
        <f>SUMIF('MB52 in transit'!A:A,WSheet!G:G,'MB52 in transit'!E:E)</f>
        <v>0</v>
      </c>
      <c r="Z60" s="10">
        <f>SUMIF('MB52 2001'!A:A,WSheet!G:G,'MB52 2001'!C:C)</f>
        <v>0</v>
      </c>
      <c r="AA60" s="22">
        <f>Cost[[#This Row],[AB50 SOH 5001 ]]-Cost[[#This Row],[Remaining QTY]]</f>
        <v>-1</v>
      </c>
      <c r="AB60" s="10">
        <f>SUMIF(G:G,G:G,O:O)</f>
        <v>1</v>
      </c>
      <c r="AC60" s="10">
        <f>Cost[[#This Row],[AB50 SOH 5001 ]]-Cost[[#This Row],[All Work Order Demand]]</f>
        <v>-1</v>
      </c>
      <c r="AD60" s="10" t="str">
        <f>_xlfn.CONCAT(Cost[[#This Row],[Material ]],"5001")</f>
        <v>105810165001</v>
      </c>
      <c r="AE60" s="22">
        <v>5001</v>
      </c>
    </row>
    <row r="61" spans="1:31">
      <c r="A61" s="24" t="s">
        <v>485</v>
      </c>
      <c r="B61" s="24" t="s">
        <v>569</v>
      </c>
      <c r="C61" s="24" t="s">
        <v>620</v>
      </c>
      <c r="D61" s="24" t="s">
        <v>785</v>
      </c>
      <c r="E61" s="24" t="s">
        <v>47</v>
      </c>
      <c r="F61" s="24" t="s">
        <v>60</v>
      </c>
      <c r="G61" s="24" t="s">
        <v>1005</v>
      </c>
      <c r="H61" s="24" t="s">
        <v>1006</v>
      </c>
      <c r="I61" s="24" t="s">
        <v>1007</v>
      </c>
      <c r="J61" s="24" t="s">
        <v>1686</v>
      </c>
      <c r="K61" s="24">
        <v>6</v>
      </c>
      <c r="L61" s="24" t="s">
        <v>1735</v>
      </c>
      <c r="M61" s="24">
        <v>1</v>
      </c>
      <c r="N61" s="24">
        <v>0</v>
      </c>
      <c r="O61" s="24">
        <v>1</v>
      </c>
      <c r="P61" s="24">
        <v>0</v>
      </c>
      <c r="Q61" s="24" t="str">
        <f t="shared" si="1"/>
        <v>10339530100080224</v>
      </c>
      <c r="R61" s="22" t="e">
        <f>IFERROR(_xlfn.XLOOKUP(Cost[[#This Row],[Unique]],'MB51'!U:U,'MB51'!I:I),"")*-1</f>
        <v>#VALUE!</v>
      </c>
      <c r="S61" s="18" t="str">
        <f>IFERROR(_xlfn.XLOOKUP(Cost[[#This Row],[Unique]],'MB51'!U:U,'MB51'!L:L),"")</f>
        <v/>
      </c>
      <c r="T61" s="18">
        <f>_xlfn.XLOOKUP(Cost[[#This Row],[Material ]],'mm60'!A:A,'mm60'!N:N)</f>
        <v>7330.8</v>
      </c>
      <c r="U61" s="19">
        <f>IFERROR(Cost[[#This Row],[Unit Price MM60]]*Cost[[#This Row],[ Requirement QTY]],"")</f>
        <v>7330.8</v>
      </c>
      <c r="V61" s="20">
        <f>IFERROR(Cost[[#This Row],[Unit Price MM60]]*Cost[[#This Row],[Withdrawn QTY]],"")</f>
        <v>0</v>
      </c>
      <c r="W61" s="21">
        <f>IFERROR(Cost[[#This Row],[Remaining QTY]]*Cost[[#This Row],[Unit Price MM60]],"")</f>
        <v>7330.8</v>
      </c>
      <c r="X61" s="10">
        <v>0</v>
      </c>
      <c r="Y61" s="10">
        <f>SUMIF('MB52 in transit'!A:A,WSheet!G:G,'MB52 in transit'!E:E)</f>
        <v>0</v>
      </c>
      <c r="Z61" s="10">
        <f>SUMIF('MB52 2001'!A:A,WSheet!G:G,'MB52 2001'!C:C)</f>
        <v>0</v>
      </c>
      <c r="AA61" s="22">
        <f>Cost[[#This Row],[AB50 SOH 5001 ]]-Cost[[#This Row],[Remaining QTY]]</f>
        <v>-1</v>
      </c>
      <c r="AB61" s="10">
        <f>SUMIF(G:G,G:G,O:O)</f>
        <v>2</v>
      </c>
      <c r="AC61" s="10">
        <f>Cost[[#This Row],[AB50 SOH 5001 ]]-Cost[[#This Row],[All Work Order Demand]]</f>
        <v>-2</v>
      </c>
      <c r="AD61" s="10" t="str">
        <f>_xlfn.CONCAT(Cost[[#This Row],[Material ]],"5001")</f>
        <v>103395305001</v>
      </c>
      <c r="AE61" s="22">
        <v>5001</v>
      </c>
    </row>
    <row r="62" spans="1:31">
      <c r="A62" s="24" t="s">
        <v>485</v>
      </c>
      <c r="B62" s="24" t="s">
        <v>569</v>
      </c>
      <c r="C62" s="24" t="s">
        <v>621</v>
      </c>
      <c r="D62" s="24" t="s">
        <v>786</v>
      </c>
      <c r="E62" s="24" t="s">
        <v>47</v>
      </c>
      <c r="F62" s="24" t="s">
        <v>68</v>
      </c>
      <c r="G62" s="24" t="s">
        <v>1008</v>
      </c>
      <c r="H62" s="24" t="s">
        <v>1009</v>
      </c>
      <c r="I62" s="24" t="s">
        <v>54</v>
      </c>
      <c r="J62" s="24" t="s">
        <v>1686</v>
      </c>
      <c r="K62" s="24">
        <v>4</v>
      </c>
      <c r="L62" s="24" t="s">
        <v>1736</v>
      </c>
      <c r="M62" s="24">
        <v>4</v>
      </c>
      <c r="N62" s="24">
        <v>0</v>
      </c>
      <c r="O62" s="24">
        <v>4</v>
      </c>
      <c r="P62" s="24">
        <v>0</v>
      </c>
      <c r="Q62" s="24" t="str">
        <f t="shared" si="1"/>
        <v>10227189100041707</v>
      </c>
      <c r="R62" s="22" t="e">
        <f>IFERROR(_xlfn.XLOOKUP(Cost[[#This Row],[Unique]],'MB51'!U:U,'MB51'!I:I),"")*-1</f>
        <v>#VALUE!</v>
      </c>
      <c r="S62" s="18" t="str">
        <f>IFERROR(_xlfn.XLOOKUP(Cost[[#This Row],[Unique]],'MB51'!U:U,'MB51'!L:L),"")</f>
        <v/>
      </c>
      <c r="T62" s="18">
        <f>_xlfn.XLOOKUP(Cost[[#This Row],[Material ]],'mm60'!A:A,'mm60'!N:N)</f>
        <v>5306.8</v>
      </c>
      <c r="U62" s="19">
        <f>IFERROR(Cost[[#This Row],[Unit Price MM60]]*Cost[[#This Row],[ Requirement QTY]],"")</f>
        <v>21227.200000000001</v>
      </c>
      <c r="V62" s="20">
        <f>IFERROR(Cost[[#This Row],[Unit Price MM60]]*Cost[[#This Row],[Withdrawn QTY]],"")</f>
        <v>0</v>
      </c>
      <c r="W62" s="21">
        <f>IFERROR(Cost[[#This Row],[Remaining QTY]]*Cost[[#This Row],[Unit Price MM60]],"")</f>
        <v>21227.200000000001</v>
      </c>
      <c r="X62" s="10">
        <v>0</v>
      </c>
      <c r="Y62" s="10">
        <f>SUMIF('MB52 in transit'!A:A,WSheet!G:G,'MB52 in transit'!E:E)</f>
        <v>0</v>
      </c>
      <c r="Z62" s="10">
        <f>SUMIF('MB52 2001'!A:A,WSheet!G:G,'MB52 2001'!C:C)</f>
        <v>0</v>
      </c>
      <c r="AA62" s="22">
        <f>Cost[[#This Row],[AB50 SOH 5001 ]]-Cost[[#This Row],[Remaining QTY]]</f>
        <v>-4</v>
      </c>
      <c r="AB62" s="10">
        <f>SUMIF(G:G,G:G,O:O)</f>
        <v>4</v>
      </c>
      <c r="AC62" s="10">
        <f>Cost[[#This Row],[AB50 SOH 5001 ]]-Cost[[#This Row],[All Work Order Demand]]</f>
        <v>-4</v>
      </c>
      <c r="AD62" s="10" t="str">
        <f>_xlfn.CONCAT(Cost[[#This Row],[Material ]],"5001")</f>
        <v>102271895001</v>
      </c>
      <c r="AE62" s="22">
        <v>5001</v>
      </c>
    </row>
    <row r="63" spans="1:31">
      <c r="A63" s="24" t="s">
        <v>485</v>
      </c>
      <c r="B63" s="24" t="s">
        <v>569</v>
      </c>
      <c r="C63" s="24" t="s">
        <v>588</v>
      </c>
      <c r="D63" s="24" t="s">
        <v>747</v>
      </c>
      <c r="E63" s="24" t="s">
        <v>43</v>
      </c>
      <c r="F63" s="24" t="s">
        <v>64</v>
      </c>
      <c r="G63" s="24" t="s">
        <v>1010</v>
      </c>
      <c r="H63" s="24" t="s">
        <v>1011</v>
      </c>
      <c r="I63" s="24" t="s">
        <v>1012</v>
      </c>
      <c r="J63" s="24" t="s">
        <v>1686</v>
      </c>
      <c r="K63" s="24">
        <v>4</v>
      </c>
      <c r="L63" s="24" t="s">
        <v>1703</v>
      </c>
      <c r="M63" s="24">
        <v>8</v>
      </c>
      <c r="N63" s="24">
        <v>0</v>
      </c>
      <c r="O63" s="24">
        <v>8</v>
      </c>
      <c r="P63" s="24">
        <v>0</v>
      </c>
      <c r="Q63" s="24" t="str">
        <f t="shared" si="1"/>
        <v>10058891100039980</v>
      </c>
      <c r="R63" s="22" t="e">
        <f>IFERROR(_xlfn.XLOOKUP(Cost[[#This Row],[Unique]],'MB51'!U:U,'MB51'!I:I),"")*-1</f>
        <v>#VALUE!</v>
      </c>
      <c r="S63" s="18" t="str">
        <f>IFERROR(_xlfn.XLOOKUP(Cost[[#This Row],[Unique]],'MB51'!U:U,'MB51'!L:L),"")</f>
        <v/>
      </c>
      <c r="T63" s="18">
        <f>_xlfn.XLOOKUP(Cost[[#This Row],[Material ]],'mm60'!A:A,'mm60'!N:N)</f>
        <v>3.88</v>
      </c>
      <c r="U63" s="19">
        <f>IFERROR(Cost[[#This Row],[Unit Price MM60]]*Cost[[#This Row],[ Requirement QTY]],"")</f>
        <v>31.04</v>
      </c>
      <c r="V63" s="20">
        <f>IFERROR(Cost[[#This Row],[Unit Price MM60]]*Cost[[#This Row],[Withdrawn QTY]],"")</f>
        <v>0</v>
      </c>
      <c r="W63" s="21">
        <f>IFERROR(Cost[[#This Row],[Remaining QTY]]*Cost[[#This Row],[Unit Price MM60]],"")</f>
        <v>31.04</v>
      </c>
      <c r="X63" s="10">
        <v>0</v>
      </c>
      <c r="Y63" s="10">
        <f>SUMIF('MB52 in transit'!A:A,WSheet!G:G,'MB52 in transit'!E:E)</f>
        <v>0</v>
      </c>
      <c r="Z63" s="10">
        <f>SUMIF('MB52 2001'!A:A,WSheet!G:G,'MB52 2001'!C:C)</f>
        <v>0</v>
      </c>
      <c r="AA63" s="22">
        <f>Cost[[#This Row],[AB50 SOH 5001 ]]-Cost[[#This Row],[Remaining QTY]]</f>
        <v>-8</v>
      </c>
      <c r="AB63" s="10">
        <f>SUMIF(G:G,G:G,O:O)</f>
        <v>48</v>
      </c>
      <c r="AC63" s="10">
        <f>Cost[[#This Row],[AB50 SOH 5001 ]]-Cost[[#This Row],[All Work Order Demand]]</f>
        <v>-48</v>
      </c>
      <c r="AD63" s="10" t="str">
        <f>_xlfn.CONCAT(Cost[[#This Row],[Material ]],"5001")</f>
        <v>100588915001</v>
      </c>
      <c r="AE63" s="22">
        <v>5001</v>
      </c>
    </row>
    <row r="64" spans="1:31">
      <c r="A64" s="24" t="s">
        <v>485</v>
      </c>
      <c r="B64" s="24" t="s">
        <v>569</v>
      </c>
      <c r="C64" s="24" t="s">
        <v>622</v>
      </c>
      <c r="D64" s="24" t="s">
        <v>787</v>
      </c>
      <c r="E64" s="24" t="s">
        <v>735</v>
      </c>
      <c r="F64" s="24" t="s">
        <v>106</v>
      </c>
      <c r="G64" s="24" t="s">
        <v>1013</v>
      </c>
      <c r="H64" s="24" t="s">
        <v>1014</v>
      </c>
      <c r="I64" s="24" t="s">
        <v>1015</v>
      </c>
      <c r="J64" s="24" t="s">
        <v>1686</v>
      </c>
      <c r="K64" s="24">
        <v>8</v>
      </c>
      <c r="L64" s="24" t="s">
        <v>1737</v>
      </c>
      <c r="M64" s="24">
        <v>216</v>
      </c>
      <c r="N64" s="24">
        <v>0</v>
      </c>
      <c r="O64" s="24">
        <v>216</v>
      </c>
      <c r="P64" s="24">
        <v>0</v>
      </c>
      <c r="Q64" s="24" t="str">
        <f t="shared" ref="Q64:Q95" si="2">_xlfn.CONCAT(G64,C64)</f>
        <v>10586143200142223</v>
      </c>
      <c r="R64" s="22" t="e">
        <f>IFERROR(_xlfn.XLOOKUP(Cost[[#This Row],[Unique]],'MB51'!U:U,'MB51'!I:I),"")*-1</f>
        <v>#VALUE!</v>
      </c>
      <c r="S64" s="18" t="str">
        <f>IFERROR(_xlfn.XLOOKUP(Cost[[#This Row],[Unique]],'MB51'!U:U,'MB51'!L:L),"")</f>
        <v/>
      </c>
      <c r="T64" s="18">
        <f>_xlfn.XLOOKUP(Cost[[#This Row],[Material ]],'mm60'!A:A,'mm60'!N:N)</f>
        <v>1.52</v>
      </c>
      <c r="U64" s="19">
        <f>IFERROR(Cost[[#This Row],[Unit Price MM60]]*Cost[[#This Row],[ Requirement QTY]],"")</f>
        <v>328.32</v>
      </c>
      <c r="V64" s="20">
        <f>IFERROR(Cost[[#This Row],[Unit Price MM60]]*Cost[[#This Row],[Withdrawn QTY]],"")</f>
        <v>0</v>
      </c>
      <c r="W64" s="21">
        <f>IFERROR(Cost[[#This Row],[Remaining QTY]]*Cost[[#This Row],[Unit Price MM60]],"")</f>
        <v>328.32</v>
      </c>
      <c r="X64" s="10">
        <v>0</v>
      </c>
      <c r="Y64" s="10">
        <f>SUMIF('MB52 in transit'!A:A,WSheet!G:G,'MB52 in transit'!E:E)</f>
        <v>0</v>
      </c>
      <c r="Z64" s="10">
        <f>SUMIF('MB52 2001'!A:A,WSheet!G:G,'MB52 2001'!C:C)</f>
        <v>28</v>
      </c>
      <c r="AA64" s="22">
        <f>Cost[[#This Row],[AB50 SOH 5001 ]]-Cost[[#This Row],[Remaining QTY]]</f>
        <v>-216</v>
      </c>
      <c r="AB64" s="10">
        <f>SUMIF(G:G,G:G,O:O)</f>
        <v>216</v>
      </c>
      <c r="AC64" s="10">
        <f>Cost[[#This Row],[AB50 SOH 5001 ]]-Cost[[#This Row],[All Work Order Demand]]</f>
        <v>-216</v>
      </c>
      <c r="AD64" s="10" t="str">
        <f>_xlfn.CONCAT(Cost[[#This Row],[Material ]],"5001")</f>
        <v>105861435001</v>
      </c>
      <c r="AE64" s="22">
        <v>5001</v>
      </c>
    </row>
    <row r="65" spans="1:31">
      <c r="A65" s="24" t="s">
        <v>485</v>
      </c>
      <c r="B65" s="24" t="s">
        <v>570</v>
      </c>
      <c r="C65" s="24" t="s">
        <v>623</v>
      </c>
      <c r="D65" s="24" t="s">
        <v>788</v>
      </c>
      <c r="E65" s="24" t="s">
        <v>136</v>
      </c>
      <c r="F65" s="24" t="s">
        <v>143</v>
      </c>
      <c r="G65" s="24" t="s">
        <v>1016</v>
      </c>
      <c r="H65" s="24" t="s">
        <v>1017</v>
      </c>
      <c r="I65" s="24" t="s">
        <v>1018</v>
      </c>
      <c r="J65" s="24" t="s">
        <v>1686</v>
      </c>
      <c r="K65" s="24">
        <v>17</v>
      </c>
      <c r="L65" s="24" t="s">
        <v>1738</v>
      </c>
      <c r="M65" s="24">
        <v>16</v>
      </c>
      <c r="N65" s="24">
        <v>0</v>
      </c>
      <c r="O65" s="24">
        <v>16</v>
      </c>
      <c r="P65" s="24">
        <v>0</v>
      </c>
      <c r="Q65" s="24" t="str">
        <f t="shared" si="2"/>
        <v>10225544200188390</v>
      </c>
      <c r="R65" s="22" t="e">
        <f>IFERROR(_xlfn.XLOOKUP(Cost[[#This Row],[Unique]],'MB51'!U:U,'MB51'!I:I),"")*-1</f>
        <v>#VALUE!</v>
      </c>
      <c r="S65" s="18" t="str">
        <f>IFERROR(_xlfn.XLOOKUP(Cost[[#This Row],[Unique]],'MB51'!U:U,'MB51'!L:L),"")</f>
        <v/>
      </c>
      <c r="T65" s="18">
        <f>_xlfn.XLOOKUP(Cost[[#This Row],[Material ]],'mm60'!A:A,'mm60'!N:N)</f>
        <v>14.82</v>
      </c>
      <c r="U65" s="19">
        <f>IFERROR(Cost[[#This Row],[Unit Price MM60]]*Cost[[#This Row],[ Requirement QTY]],"")</f>
        <v>237.12</v>
      </c>
      <c r="V65" s="20">
        <f>IFERROR(Cost[[#This Row],[Unit Price MM60]]*Cost[[#This Row],[Withdrawn QTY]],"")</f>
        <v>0</v>
      </c>
      <c r="W65" s="21">
        <f>IFERROR(Cost[[#This Row],[Remaining QTY]]*Cost[[#This Row],[Unit Price MM60]],"")</f>
        <v>237.12</v>
      </c>
      <c r="X65" s="10">
        <v>0</v>
      </c>
      <c r="Y65" s="10">
        <f>SUMIF('MB52 in transit'!A:A,WSheet!G:G,'MB52 in transit'!E:E)</f>
        <v>0</v>
      </c>
      <c r="Z65" s="10">
        <f>SUMIF('MB52 2001'!A:A,WSheet!G:G,'MB52 2001'!C:C)</f>
        <v>0</v>
      </c>
      <c r="AA65" s="22">
        <f>Cost[[#This Row],[AB50 SOH 5001 ]]-Cost[[#This Row],[Remaining QTY]]</f>
        <v>-16</v>
      </c>
      <c r="AB65" s="10">
        <f>SUMIF(G:G,G:G,O:O)</f>
        <v>16</v>
      </c>
      <c r="AC65" s="10">
        <f>Cost[[#This Row],[AB50 SOH 5001 ]]-Cost[[#This Row],[All Work Order Demand]]</f>
        <v>-16</v>
      </c>
      <c r="AD65" s="10" t="str">
        <f>_xlfn.CONCAT(Cost[[#This Row],[Material ]],"5001")</f>
        <v>102255445001</v>
      </c>
      <c r="AE65" s="22">
        <v>5001</v>
      </c>
    </row>
    <row r="66" spans="1:31">
      <c r="A66" s="24" t="s">
        <v>485</v>
      </c>
      <c r="B66" s="24" t="s">
        <v>569</v>
      </c>
      <c r="C66" s="24" t="s">
        <v>624</v>
      </c>
      <c r="D66" s="24" t="s">
        <v>789</v>
      </c>
      <c r="E66" s="24" t="s">
        <v>43</v>
      </c>
      <c r="F66" s="24" t="s">
        <v>43</v>
      </c>
      <c r="G66" s="24" t="s">
        <v>1019</v>
      </c>
      <c r="H66" s="24" t="s">
        <v>1020</v>
      </c>
      <c r="I66" s="24" t="s">
        <v>54</v>
      </c>
      <c r="J66" s="24" t="s">
        <v>1686</v>
      </c>
      <c r="K66" s="24">
        <v>3</v>
      </c>
      <c r="L66" s="24" t="s">
        <v>1739</v>
      </c>
      <c r="M66" s="24">
        <v>1</v>
      </c>
      <c r="N66" s="24">
        <v>0</v>
      </c>
      <c r="O66" s="24">
        <v>1</v>
      </c>
      <c r="P66" s="24">
        <v>0</v>
      </c>
      <c r="Q66" s="24" t="str">
        <f t="shared" si="2"/>
        <v>70009904600003190</v>
      </c>
      <c r="R66" s="22" t="e">
        <f>IFERROR(_xlfn.XLOOKUP(Cost[[#This Row],[Unique]],'MB51'!U:U,'MB51'!I:I),"")*-1</f>
        <v>#VALUE!</v>
      </c>
      <c r="S66" s="18" t="str">
        <f>IFERROR(_xlfn.XLOOKUP(Cost[[#This Row],[Unique]],'MB51'!U:U,'MB51'!L:L),"")</f>
        <v/>
      </c>
      <c r="T66" s="18">
        <f>_xlfn.XLOOKUP(Cost[[#This Row],[Material ]],'mm60'!A:A,'mm60'!N:N)</f>
        <v>181761.14</v>
      </c>
      <c r="U66" s="19">
        <f>IFERROR(Cost[[#This Row],[Unit Price MM60]]*Cost[[#This Row],[ Requirement QTY]],"")</f>
        <v>181761.14</v>
      </c>
      <c r="V66" s="20">
        <f>IFERROR(Cost[[#This Row],[Unit Price MM60]]*Cost[[#This Row],[Withdrawn QTY]],"")</f>
        <v>0</v>
      </c>
      <c r="W66" s="21">
        <f>IFERROR(Cost[[#This Row],[Remaining QTY]]*Cost[[#This Row],[Unit Price MM60]],"")</f>
        <v>181761.14</v>
      </c>
      <c r="X66" s="10">
        <v>0</v>
      </c>
      <c r="Y66" s="10">
        <f>SUMIF('MB52 in transit'!A:A,WSheet!G:G,'MB52 in transit'!E:E)</f>
        <v>0</v>
      </c>
      <c r="Z66" s="10">
        <f>SUMIF('MB52 2001'!A:A,WSheet!G:G,'MB52 2001'!C:C)</f>
        <v>0</v>
      </c>
      <c r="AA66" s="22">
        <f>Cost[[#This Row],[AB50 SOH 5001 ]]-Cost[[#This Row],[Remaining QTY]]</f>
        <v>-1</v>
      </c>
      <c r="AB66" s="10">
        <f>SUMIF(G:G,G:G,O:O)</f>
        <v>1</v>
      </c>
      <c r="AC66" s="10">
        <f>Cost[[#This Row],[AB50 SOH 5001 ]]-Cost[[#This Row],[All Work Order Demand]]</f>
        <v>-1</v>
      </c>
      <c r="AD66" s="10" t="str">
        <f>_xlfn.CONCAT(Cost[[#This Row],[Material ]],"5001")</f>
        <v>700099045001</v>
      </c>
      <c r="AE66" s="22">
        <v>5001</v>
      </c>
    </row>
    <row r="67" spans="1:31">
      <c r="A67" s="24" t="s">
        <v>485</v>
      </c>
      <c r="B67" s="24" t="s">
        <v>569</v>
      </c>
      <c r="C67" s="24" t="s">
        <v>624</v>
      </c>
      <c r="D67" s="24" t="s">
        <v>789</v>
      </c>
      <c r="E67" s="24" t="s">
        <v>43</v>
      </c>
      <c r="F67" s="24" t="s">
        <v>47</v>
      </c>
      <c r="G67" s="24" t="s">
        <v>1021</v>
      </c>
      <c r="H67" s="24" t="s">
        <v>1022</v>
      </c>
      <c r="I67" s="24" t="s">
        <v>54</v>
      </c>
      <c r="J67" s="24" t="s">
        <v>1686</v>
      </c>
      <c r="K67" s="24">
        <v>4</v>
      </c>
      <c r="L67" s="24" t="s">
        <v>1739</v>
      </c>
      <c r="M67" s="24">
        <v>2</v>
      </c>
      <c r="N67" s="24">
        <v>0</v>
      </c>
      <c r="O67" s="24">
        <v>2</v>
      </c>
      <c r="P67" s="24">
        <v>0</v>
      </c>
      <c r="Q67" s="24" t="str">
        <f t="shared" si="2"/>
        <v>70009905600003190</v>
      </c>
      <c r="R67" s="22" t="e">
        <f>IFERROR(_xlfn.XLOOKUP(Cost[[#This Row],[Unique]],'MB51'!U:U,'MB51'!I:I),"")*-1</f>
        <v>#VALUE!</v>
      </c>
      <c r="S67" s="18" t="str">
        <f>IFERROR(_xlfn.XLOOKUP(Cost[[#This Row],[Unique]],'MB51'!U:U,'MB51'!L:L),"")</f>
        <v/>
      </c>
      <c r="T67" s="18">
        <f>_xlfn.XLOOKUP(Cost[[#This Row],[Material ]],'mm60'!A:A,'mm60'!N:N)</f>
        <v>1411.06</v>
      </c>
      <c r="U67" s="19">
        <f>IFERROR(Cost[[#This Row],[Unit Price MM60]]*Cost[[#This Row],[ Requirement QTY]],"")</f>
        <v>2822.12</v>
      </c>
      <c r="V67" s="20">
        <f>IFERROR(Cost[[#This Row],[Unit Price MM60]]*Cost[[#This Row],[Withdrawn QTY]],"")</f>
        <v>0</v>
      </c>
      <c r="W67" s="21">
        <f>IFERROR(Cost[[#This Row],[Remaining QTY]]*Cost[[#This Row],[Unit Price MM60]],"")</f>
        <v>2822.12</v>
      </c>
      <c r="X67" s="10">
        <v>0</v>
      </c>
      <c r="Y67" s="10">
        <f>SUMIF('MB52 in transit'!A:A,WSheet!G:G,'MB52 in transit'!E:E)</f>
        <v>0</v>
      </c>
      <c r="Z67" s="10">
        <f>SUMIF('MB52 2001'!A:A,WSheet!G:G,'MB52 2001'!C:C)</f>
        <v>0</v>
      </c>
      <c r="AA67" s="22">
        <f>Cost[[#This Row],[AB50 SOH 5001 ]]-Cost[[#This Row],[Remaining QTY]]</f>
        <v>-2</v>
      </c>
      <c r="AB67" s="10">
        <f>SUMIF(G:G,G:G,O:O)</f>
        <v>2</v>
      </c>
      <c r="AC67" s="10">
        <f>Cost[[#This Row],[AB50 SOH 5001 ]]-Cost[[#This Row],[All Work Order Demand]]</f>
        <v>-2</v>
      </c>
      <c r="AD67" s="10" t="str">
        <f>_xlfn.CONCAT(Cost[[#This Row],[Material ]],"5001")</f>
        <v>700099055001</v>
      </c>
      <c r="AE67" s="22">
        <v>5001</v>
      </c>
    </row>
    <row r="68" spans="1:31">
      <c r="A68" s="24" t="s">
        <v>485</v>
      </c>
      <c r="B68" s="24" t="s">
        <v>569</v>
      </c>
      <c r="C68" s="24" t="s">
        <v>572</v>
      </c>
      <c r="D68" s="24" t="s">
        <v>726</v>
      </c>
      <c r="E68" s="24" t="s">
        <v>43</v>
      </c>
      <c r="F68" s="24" t="s">
        <v>64</v>
      </c>
      <c r="G68" s="24" t="s">
        <v>1023</v>
      </c>
      <c r="H68" s="24" t="s">
        <v>1024</v>
      </c>
      <c r="I68" s="24" t="s">
        <v>54</v>
      </c>
      <c r="J68" s="24" t="s">
        <v>1686</v>
      </c>
      <c r="K68" s="24">
        <v>5</v>
      </c>
      <c r="L68" s="24" t="s">
        <v>1687</v>
      </c>
      <c r="M68" s="24">
        <v>1</v>
      </c>
      <c r="N68" s="24">
        <v>0</v>
      </c>
      <c r="O68" s="24">
        <v>1</v>
      </c>
      <c r="P68" s="24">
        <v>0</v>
      </c>
      <c r="Q68" s="24" t="str">
        <f t="shared" si="2"/>
        <v>10243237200134815</v>
      </c>
      <c r="R68" s="22" t="e">
        <f>IFERROR(_xlfn.XLOOKUP(Cost[[#This Row],[Unique]],'MB51'!U:U,'MB51'!I:I),"")*-1</f>
        <v>#VALUE!</v>
      </c>
      <c r="S68" s="18" t="str">
        <f>IFERROR(_xlfn.XLOOKUP(Cost[[#This Row],[Unique]],'MB51'!U:U,'MB51'!L:L),"")</f>
        <v/>
      </c>
      <c r="T68" s="18">
        <f>_xlfn.XLOOKUP(Cost[[#This Row],[Material ]],'mm60'!A:A,'mm60'!N:N)</f>
        <v>1306.3699999999999</v>
      </c>
      <c r="U68" s="19">
        <f>IFERROR(Cost[[#This Row],[Unit Price MM60]]*Cost[[#This Row],[ Requirement QTY]],"")</f>
        <v>1306.3699999999999</v>
      </c>
      <c r="V68" s="20">
        <f>IFERROR(Cost[[#This Row],[Unit Price MM60]]*Cost[[#This Row],[Withdrawn QTY]],"")</f>
        <v>0</v>
      </c>
      <c r="W68" s="21">
        <f>IFERROR(Cost[[#This Row],[Remaining QTY]]*Cost[[#This Row],[Unit Price MM60]],"")</f>
        <v>1306.3699999999999</v>
      </c>
      <c r="X68" s="10">
        <v>0</v>
      </c>
      <c r="Y68" s="10">
        <f>SUMIF('MB52 in transit'!A:A,WSheet!G:G,'MB52 in transit'!E:E)</f>
        <v>0</v>
      </c>
      <c r="Z68" s="10">
        <f>SUMIF('MB52 2001'!A:A,WSheet!G:G,'MB52 2001'!C:C)</f>
        <v>0</v>
      </c>
      <c r="AA68" s="22">
        <f>Cost[[#This Row],[AB50 SOH 5001 ]]-Cost[[#This Row],[Remaining QTY]]</f>
        <v>-1</v>
      </c>
      <c r="AB68" s="10">
        <f>SUMIF(G:G,G:G,O:O)</f>
        <v>2</v>
      </c>
      <c r="AC68" s="10">
        <f>Cost[[#This Row],[AB50 SOH 5001 ]]-Cost[[#This Row],[All Work Order Demand]]</f>
        <v>-2</v>
      </c>
      <c r="AD68" s="10" t="str">
        <f>_xlfn.CONCAT(Cost[[#This Row],[Material ]],"5001")</f>
        <v>102432375001</v>
      </c>
      <c r="AE68" s="22">
        <v>5001</v>
      </c>
    </row>
    <row r="69" spans="1:31">
      <c r="A69" s="24" t="s">
        <v>485</v>
      </c>
      <c r="B69" s="24" t="s">
        <v>569</v>
      </c>
      <c r="C69" s="24" t="s">
        <v>625</v>
      </c>
      <c r="D69" s="24" t="s">
        <v>790</v>
      </c>
      <c r="E69" s="24" t="s">
        <v>43</v>
      </c>
      <c r="F69" s="24" t="s">
        <v>56</v>
      </c>
      <c r="G69" s="24" t="s">
        <v>1023</v>
      </c>
      <c r="H69" s="24" t="s">
        <v>1024</v>
      </c>
      <c r="I69" s="24" t="s">
        <v>54</v>
      </c>
      <c r="J69" s="24" t="s">
        <v>1686</v>
      </c>
      <c r="K69" s="24">
        <v>3</v>
      </c>
      <c r="L69" s="24" t="s">
        <v>1740</v>
      </c>
      <c r="M69" s="24">
        <v>1</v>
      </c>
      <c r="N69" s="24">
        <v>0</v>
      </c>
      <c r="O69" s="24">
        <v>1</v>
      </c>
      <c r="P69" s="24">
        <v>0</v>
      </c>
      <c r="Q69" s="24" t="str">
        <f t="shared" si="2"/>
        <v>10243237200167448</v>
      </c>
      <c r="R69" s="22" t="e">
        <f>IFERROR(_xlfn.XLOOKUP(Cost[[#This Row],[Unique]],'MB51'!U:U,'MB51'!I:I),"")*-1</f>
        <v>#VALUE!</v>
      </c>
      <c r="S69" s="18" t="str">
        <f>IFERROR(_xlfn.XLOOKUP(Cost[[#This Row],[Unique]],'MB51'!U:U,'MB51'!L:L),"")</f>
        <v/>
      </c>
      <c r="T69" s="18">
        <f>_xlfn.XLOOKUP(Cost[[#This Row],[Material ]],'mm60'!A:A,'mm60'!N:N)</f>
        <v>1306.3699999999999</v>
      </c>
      <c r="U69" s="19">
        <f>IFERROR(Cost[[#This Row],[Unit Price MM60]]*Cost[[#This Row],[ Requirement QTY]],"")</f>
        <v>1306.3699999999999</v>
      </c>
      <c r="V69" s="20">
        <f>IFERROR(Cost[[#This Row],[Unit Price MM60]]*Cost[[#This Row],[Withdrawn QTY]],"")</f>
        <v>0</v>
      </c>
      <c r="W69" s="21">
        <f>IFERROR(Cost[[#This Row],[Remaining QTY]]*Cost[[#This Row],[Unit Price MM60]],"")</f>
        <v>1306.3699999999999</v>
      </c>
      <c r="X69" s="10">
        <v>0</v>
      </c>
      <c r="Y69" s="10">
        <f>SUMIF('MB52 in transit'!A:A,WSheet!G:G,'MB52 in transit'!E:E)</f>
        <v>0</v>
      </c>
      <c r="Z69" s="10">
        <f>SUMIF('MB52 2001'!A:A,WSheet!G:G,'MB52 2001'!C:C)</f>
        <v>0</v>
      </c>
      <c r="AA69" s="22">
        <f>Cost[[#This Row],[AB50 SOH 5001 ]]-Cost[[#This Row],[Remaining QTY]]</f>
        <v>-1</v>
      </c>
      <c r="AB69" s="10">
        <f>SUMIF(G:G,G:G,O:O)</f>
        <v>2</v>
      </c>
      <c r="AC69" s="10">
        <f>Cost[[#This Row],[AB50 SOH 5001 ]]-Cost[[#This Row],[All Work Order Demand]]</f>
        <v>-2</v>
      </c>
      <c r="AD69" s="10" t="str">
        <f>_xlfn.CONCAT(Cost[[#This Row],[Material ]],"5001")</f>
        <v>102432375001</v>
      </c>
      <c r="AE69" s="22">
        <v>5001</v>
      </c>
    </row>
    <row r="70" spans="1:31">
      <c r="A70" s="24" t="s">
        <v>485</v>
      </c>
      <c r="B70" s="24" t="s">
        <v>569</v>
      </c>
      <c r="C70" s="24" t="s">
        <v>573</v>
      </c>
      <c r="D70" s="24" t="s">
        <v>727</v>
      </c>
      <c r="E70" s="24" t="s">
        <v>47</v>
      </c>
      <c r="F70" s="24" t="s">
        <v>47</v>
      </c>
      <c r="G70" s="24" t="s">
        <v>1025</v>
      </c>
      <c r="H70" s="24" t="s">
        <v>1026</v>
      </c>
      <c r="I70" s="24" t="s">
        <v>884</v>
      </c>
      <c r="J70" s="24" t="s">
        <v>1686</v>
      </c>
      <c r="K70" s="24">
        <v>3</v>
      </c>
      <c r="L70" s="24" t="s">
        <v>1688</v>
      </c>
      <c r="M70" s="24">
        <v>1</v>
      </c>
      <c r="N70" s="24">
        <v>0</v>
      </c>
      <c r="O70" s="24">
        <v>1</v>
      </c>
      <c r="P70" s="24">
        <v>0</v>
      </c>
      <c r="Q70" s="24" t="str">
        <f t="shared" si="2"/>
        <v>70022684100072239</v>
      </c>
      <c r="R70" s="22" t="e">
        <f>IFERROR(_xlfn.XLOOKUP(Cost[[#This Row],[Unique]],'MB51'!U:U,'MB51'!I:I),"")*-1</f>
        <v>#VALUE!</v>
      </c>
      <c r="S70" s="18" t="str">
        <f>IFERROR(_xlfn.XLOOKUP(Cost[[#This Row],[Unique]],'MB51'!U:U,'MB51'!L:L),"")</f>
        <v/>
      </c>
      <c r="T70" s="18">
        <f>_xlfn.XLOOKUP(Cost[[#This Row],[Material ]],'mm60'!A:A,'mm60'!N:N)</f>
        <v>313.62</v>
      </c>
      <c r="U70" s="19">
        <f>IFERROR(Cost[[#This Row],[Unit Price MM60]]*Cost[[#This Row],[ Requirement QTY]],"")</f>
        <v>313.62</v>
      </c>
      <c r="V70" s="20">
        <f>IFERROR(Cost[[#This Row],[Unit Price MM60]]*Cost[[#This Row],[Withdrawn QTY]],"")</f>
        <v>0</v>
      </c>
      <c r="W70" s="21">
        <f>IFERROR(Cost[[#This Row],[Remaining QTY]]*Cost[[#This Row],[Unit Price MM60]],"")</f>
        <v>313.62</v>
      </c>
      <c r="X70" s="10">
        <v>0</v>
      </c>
      <c r="Y70" s="10">
        <f>SUMIF('MB52 in transit'!A:A,WSheet!G:G,'MB52 in transit'!E:E)</f>
        <v>0</v>
      </c>
      <c r="Z70" s="10">
        <f>SUMIF('MB52 2001'!A:A,WSheet!G:G,'MB52 2001'!C:C)</f>
        <v>0</v>
      </c>
      <c r="AA70" s="22">
        <f>Cost[[#This Row],[AB50 SOH 5001 ]]-Cost[[#This Row],[Remaining QTY]]</f>
        <v>-1</v>
      </c>
      <c r="AB70" s="10">
        <f>SUMIF(G:G,G:G,O:O)</f>
        <v>1</v>
      </c>
      <c r="AC70" s="10">
        <f>Cost[[#This Row],[AB50 SOH 5001 ]]-Cost[[#This Row],[All Work Order Demand]]</f>
        <v>-1</v>
      </c>
      <c r="AD70" s="10" t="str">
        <f>_xlfn.CONCAT(Cost[[#This Row],[Material ]],"5001")</f>
        <v>700226845001</v>
      </c>
      <c r="AE70" s="22">
        <v>5001</v>
      </c>
    </row>
    <row r="71" spans="1:31">
      <c r="A71" s="24" t="s">
        <v>485</v>
      </c>
      <c r="B71" s="24" t="s">
        <v>569</v>
      </c>
      <c r="C71" s="24" t="s">
        <v>626</v>
      </c>
      <c r="D71" s="24" t="s">
        <v>791</v>
      </c>
      <c r="E71" s="24" t="s">
        <v>43</v>
      </c>
      <c r="F71" s="24" t="s">
        <v>80</v>
      </c>
      <c r="G71" s="24" t="s">
        <v>1027</v>
      </c>
      <c r="H71" s="24" t="s">
        <v>1028</v>
      </c>
      <c r="I71" s="24" t="s">
        <v>1029</v>
      </c>
      <c r="J71" s="24" t="s">
        <v>1686</v>
      </c>
      <c r="K71" s="24">
        <v>21</v>
      </c>
      <c r="L71" s="24" t="s">
        <v>1741</v>
      </c>
      <c r="M71" s="24">
        <v>24</v>
      </c>
      <c r="N71" s="24">
        <v>0</v>
      </c>
      <c r="O71" s="24">
        <v>24</v>
      </c>
      <c r="P71" s="24">
        <v>0</v>
      </c>
      <c r="Q71" s="24" t="str">
        <f t="shared" si="2"/>
        <v>10218585200091178</v>
      </c>
      <c r="R71" s="22" t="e">
        <f>IFERROR(_xlfn.XLOOKUP(Cost[[#This Row],[Unique]],'MB51'!U:U,'MB51'!I:I),"")*-1</f>
        <v>#VALUE!</v>
      </c>
      <c r="S71" s="18" t="str">
        <f>IFERROR(_xlfn.XLOOKUP(Cost[[#This Row],[Unique]],'MB51'!U:U,'MB51'!L:L),"")</f>
        <v/>
      </c>
      <c r="T71" s="18">
        <f>_xlfn.XLOOKUP(Cost[[#This Row],[Material ]],'mm60'!A:A,'mm60'!N:N)</f>
        <v>7.44</v>
      </c>
      <c r="U71" s="19">
        <f>IFERROR(Cost[[#This Row],[Unit Price MM60]]*Cost[[#This Row],[ Requirement QTY]],"")</f>
        <v>178.56</v>
      </c>
      <c r="V71" s="20">
        <f>IFERROR(Cost[[#This Row],[Unit Price MM60]]*Cost[[#This Row],[Withdrawn QTY]],"")</f>
        <v>0</v>
      </c>
      <c r="W71" s="21">
        <f>IFERROR(Cost[[#This Row],[Remaining QTY]]*Cost[[#This Row],[Unit Price MM60]],"")</f>
        <v>178.56</v>
      </c>
      <c r="X71" s="10">
        <v>0</v>
      </c>
      <c r="Y71" s="10">
        <f>SUMIF('MB52 in transit'!A:A,WSheet!G:G,'MB52 in transit'!E:E)</f>
        <v>0</v>
      </c>
      <c r="Z71" s="10">
        <f>SUMIF('MB52 2001'!A:A,WSheet!G:G,'MB52 2001'!C:C)</f>
        <v>0</v>
      </c>
      <c r="AA71" s="22">
        <f>Cost[[#This Row],[AB50 SOH 5001 ]]-Cost[[#This Row],[Remaining QTY]]</f>
        <v>-24</v>
      </c>
      <c r="AB71" s="10">
        <f>SUMIF(G:G,G:G,O:O)</f>
        <v>32</v>
      </c>
      <c r="AC71" s="10">
        <f>Cost[[#This Row],[AB50 SOH 5001 ]]-Cost[[#This Row],[All Work Order Demand]]</f>
        <v>-32</v>
      </c>
      <c r="AD71" s="10" t="str">
        <f>_xlfn.CONCAT(Cost[[#This Row],[Material ]],"5001")</f>
        <v>102185855001</v>
      </c>
      <c r="AE71" s="22">
        <v>5001</v>
      </c>
    </row>
    <row r="72" spans="1:31">
      <c r="A72" s="24" t="s">
        <v>485</v>
      </c>
      <c r="B72" s="24" t="s">
        <v>569</v>
      </c>
      <c r="C72" s="24" t="s">
        <v>626</v>
      </c>
      <c r="D72" s="24" t="s">
        <v>791</v>
      </c>
      <c r="E72" s="24" t="s">
        <v>43</v>
      </c>
      <c r="F72" s="24" t="s">
        <v>124</v>
      </c>
      <c r="G72" s="24" t="s">
        <v>1030</v>
      </c>
      <c r="H72" s="24" t="s">
        <v>1031</v>
      </c>
      <c r="I72" s="24" t="s">
        <v>1032</v>
      </c>
      <c r="J72" s="24" t="s">
        <v>1686</v>
      </c>
      <c r="K72" s="24">
        <v>23</v>
      </c>
      <c r="L72" s="24" t="s">
        <v>1741</v>
      </c>
      <c r="M72" s="24">
        <v>56</v>
      </c>
      <c r="N72" s="24">
        <v>0</v>
      </c>
      <c r="O72" s="24">
        <v>56</v>
      </c>
      <c r="P72" s="24">
        <v>0</v>
      </c>
      <c r="Q72" s="24" t="str">
        <f t="shared" si="2"/>
        <v>10433207200091178</v>
      </c>
      <c r="R72" s="22" t="e">
        <f>IFERROR(_xlfn.XLOOKUP(Cost[[#This Row],[Unique]],'MB51'!U:U,'MB51'!I:I),"")*-1</f>
        <v>#VALUE!</v>
      </c>
      <c r="S72" s="18" t="str">
        <f>IFERROR(_xlfn.XLOOKUP(Cost[[#This Row],[Unique]],'MB51'!U:U,'MB51'!L:L),"")</f>
        <v/>
      </c>
      <c r="T72" s="18">
        <f>_xlfn.XLOOKUP(Cost[[#This Row],[Material ]],'mm60'!A:A,'mm60'!N:N)</f>
        <v>22</v>
      </c>
      <c r="U72" s="19">
        <f>IFERROR(Cost[[#This Row],[Unit Price MM60]]*Cost[[#This Row],[ Requirement QTY]],"")</f>
        <v>1232</v>
      </c>
      <c r="V72" s="20">
        <f>IFERROR(Cost[[#This Row],[Unit Price MM60]]*Cost[[#This Row],[Withdrawn QTY]],"")</f>
        <v>0</v>
      </c>
      <c r="W72" s="21">
        <f>IFERROR(Cost[[#This Row],[Remaining QTY]]*Cost[[#This Row],[Unit Price MM60]],"")</f>
        <v>1232</v>
      </c>
      <c r="X72" s="10">
        <v>0</v>
      </c>
      <c r="Y72" s="10">
        <f>SUMIF('MB52 in transit'!A:A,WSheet!G:G,'MB52 in transit'!E:E)</f>
        <v>0</v>
      </c>
      <c r="Z72" s="10">
        <f>SUMIF('MB52 2001'!A:A,WSheet!G:G,'MB52 2001'!C:C)</f>
        <v>0</v>
      </c>
      <c r="AA72" s="22">
        <f>Cost[[#This Row],[AB50 SOH 5001 ]]-Cost[[#This Row],[Remaining QTY]]</f>
        <v>-56</v>
      </c>
      <c r="AB72" s="10">
        <f>SUMIF(G:G,G:G,O:O)</f>
        <v>56</v>
      </c>
      <c r="AC72" s="10">
        <f>Cost[[#This Row],[AB50 SOH 5001 ]]-Cost[[#This Row],[All Work Order Demand]]</f>
        <v>-56</v>
      </c>
      <c r="AD72" s="10" t="str">
        <f>_xlfn.CONCAT(Cost[[#This Row],[Material ]],"5001")</f>
        <v>104332075001</v>
      </c>
      <c r="AE72" s="22">
        <v>5001</v>
      </c>
    </row>
    <row r="73" spans="1:31">
      <c r="A73" s="24" t="s">
        <v>485</v>
      </c>
      <c r="B73" s="24" t="s">
        <v>569</v>
      </c>
      <c r="C73" s="24" t="s">
        <v>627</v>
      </c>
      <c r="D73" s="24" t="s">
        <v>792</v>
      </c>
      <c r="E73" s="24" t="s">
        <v>793</v>
      </c>
      <c r="F73" s="24" t="s">
        <v>43</v>
      </c>
      <c r="G73" s="24" t="s">
        <v>1033</v>
      </c>
      <c r="H73" s="24" t="s">
        <v>1034</v>
      </c>
      <c r="I73" s="24" t="s">
        <v>1035</v>
      </c>
      <c r="J73" s="24" t="s">
        <v>1686</v>
      </c>
      <c r="K73" s="24">
        <v>1</v>
      </c>
      <c r="L73" s="24" t="s">
        <v>1742</v>
      </c>
      <c r="M73" s="24">
        <v>6</v>
      </c>
      <c r="N73" s="24">
        <v>0</v>
      </c>
      <c r="O73" s="24">
        <v>6</v>
      </c>
      <c r="P73" s="24">
        <v>0</v>
      </c>
      <c r="Q73" s="24" t="str">
        <f t="shared" si="2"/>
        <v>10583516200146448</v>
      </c>
      <c r="R73" s="22" t="e">
        <f>IFERROR(_xlfn.XLOOKUP(Cost[[#This Row],[Unique]],'MB51'!U:U,'MB51'!I:I),"")*-1</f>
        <v>#VALUE!</v>
      </c>
      <c r="S73" s="18" t="str">
        <f>IFERROR(_xlfn.XLOOKUP(Cost[[#This Row],[Unique]],'MB51'!U:U,'MB51'!L:L),"")</f>
        <v/>
      </c>
      <c r="T73" s="18">
        <f>_xlfn.XLOOKUP(Cost[[#This Row],[Material ]],'mm60'!A:A,'mm60'!N:N)</f>
        <v>61</v>
      </c>
      <c r="U73" s="19">
        <f>IFERROR(Cost[[#This Row],[Unit Price MM60]]*Cost[[#This Row],[ Requirement QTY]],"")</f>
        <v>366</v>
      </c>
      <c r="V73" s="20">
        <f>IFERROR(Cost[[#This Row],[Unit Price MM60]]*Cost[[#This Row],[Withdrawn QTY]],"")</f>
        <v>0</v>
      </c>
      <c r="W73" s="21">
        <f>IFERROR(Cost[[#This Row],[Remaining QTY]]*Cost[[#This Row],[Unit Price MM60]],"")</f>
        <v>366</v>
      </c>
      <c r="X73" s="10">
        <v>0</v>
      </c>
      <c r="Y73" s="10">
        <f>SUMIF('MB52 in transit'!A:A,WSheet!G:G,'MB52 in transit'!E:E)</f>
        <v>0</v>
      </c>
      <c r="Z73" s="10">
        <f>SUMIF('MB52 2001'!A:A,WSheet!G:G,'MB52 2001'!C:C)</f>
        <v>0</v>
      </c>
      <c r="AA73" s="22">
        <f>Cost[[#This Row],[AB50 SOH 5001 ]]-Cost[[#This Row],[Remaining QTY]]</f>
        <v>-6</v>
      </c>
      <c r="AB73" s="10">
        <f>SUMIF(G:G,G:G,O:O)</f>
        <v>6</v>
      </c>
      <c r="AC73" s="10">
        <f>Cost[[#This Row],[AB50 SOH 5001 ]]-Cost[[#This Row],[All Work Order Demand]]</f>
        <v>-6</v>
      </c>
      <c r="AD73" s="10" t="str">
        <f>_xlfn.CONCAT(Cost[[#This Row],[Material ]],"5001")</f>
        <v>105835165001</v>
      </c>
      <c r="AE73" s="22">
        <v>5001</v>
      </c>
    </row>
    <row r="74" spans="1:31">
      <c r="A74" s="24" t="s">
        <v>485</v>
      </c>
      <c r="B74" s="24" t="s">
        <v>569</v>
      </c>
      <c r="C74" s="24" t="s">
        <v>628</v>
      </c>
      <c r="D74" s="24" t="s">
        <v>794</v>
      </c>
      <c r="E74" s="24" t="s">
        <v>110</v>
      </c>
      <c r="F74" s="24" t="s">
        <v>120</v>
      </c>
      <c r="G74" s="24" t="s">
        <v>1036</v>
      </c>
      <c r="H74" s="24" t="s">
        <v>1037</v>
      </c>
      <c r="I74" s="24" t="s">
        <v>1038</v>
      </c>
      <c r="J74" s="24" t="s">
        <v>1686</v>
      </c>
      <c r="K74" s="24">
        <v>15</v>
      </c>
      <c r="L74" s="24" t="s">
        <v>1743</v>
      </c>
      <c r="M74" s="24">
        <v>24</v>
      </c>
      <c r="N74" s="24">
        <v>0</v>
      </c>
      <c r="O74" s="24">
        <v>24</v>
      </c>
      <c r="P74" s="24">
        <v>0</v>
      </c>
      <c r="Q74" s="24" t="str">
        <f t="shared" si="2"/>
        <v>10058170200091179</v>
      </c>
      <c r="R74" s="22" t="e">
        <f>IFERROR(_xlfn.XLOOKUP(Cost[[#This Row],[Unique]],'MB51'!U:U,'MB51'!I:I),"")*-1</f>
        <v>#VALUE!</v>
      </c>
      <c r="S74" s="18" t="str">
        <f>IFERROR(_xlfn.XLOOKUP(Cost[[#This Row],[Unique]],'MB51'!U:U,'MB51'!L:L),"")</f>
        <v/>
      </c>
      <c r="T74" s="18">
        <f>_xlfn.XLOOKUP(Cost[[#This Row],[Material ]],'mm60'!A:A,'mm60'!N:N)</f>
        <v>5.55</v>
      </c>
      <c r="U74" s="19">
        <f>IFERROR(Cost[[#This Row],[Unit Price MM60]]*Cost[[#This Row],[ Requirement QTY]],"")</f>
        <v>133.19999999999999</v>
      </c>
      <c r="V74" s="20">
        <f>IFERROR(Cost[[#This Row],[Unit Price MM60]]*Cost[[#This Row],[Withdrawn QTY]],"")</f>
        <v>0</v>
      </c>
      <c r="W74" s="21">
        <f>IFERROR(Cost[[#This Row],[Remaining QTY]]*Cost[[#This Row],[Unit Price MM60]],"")</f>
        <v>133.19999999999999</v>
      </c>
      <c r="X74" s="10">
        <v>0</v>
      </c>
      <c r="Y74" s="10">
        <f>SUMIF('MB52 in transit'!A:A,WSheet!G:G,'MB52 in transit'!E:E)</f>
        <v>0</v>
      </c>
      <c r="Z74" s="10">
        <f>SUMIF('MB52 2001'!A:A,WSheet!G:G,'MB52 2001'!C:C)</f>
        <v>12</v>
      </c>
      <c r="AA74" s="22">
        <f>Cost[[#This Row],[AB50 SOH 5001 ]]-Cost[[#This Row],[Remaining QTY]]</f>
        <v>-24</v>
      </c>
      <c r="AB74" s="10">
        <f>SUMIF(G:G,G:G,O:O)</f>
        <v>48</v>
      </c>
      <c r="AC74" s="10">
        <f>Cost[[#This Row],[AB50 SOH 5001 ]]-Cost[[#This Row],[All Work Order Demand]]</f>
        <v>-48</v>
      </c>
      <c r="AD74" s="10" t="str">
        <f>_xlfn.CONCAT(Cost[[#This Row],[Material ]],"5001")</f>
        <v>100581705001</v>
      </c>
      <c r="AE74" s="22">
        <v>5001</v>
      </c>
    </row>
    <row r="75" spans="1:31">
      <c r="A75" s="24" t="s">
        <v>485</v>
      </c>
      <c r="B75" s="24" t="s">
        <v>569</v>
      </c>
      <c r="C75" s="24" t="s">
        <v>628</v>
      </c>
      <c r="D75" s="24" t="s">
        <v>794</v>
      </c>
      <c r="E75" s="24" t="s">
        <v>110</v>
      </c>
      <c r="F75" s="24" t="s">
        <v>143</v>
      </c>
      <c r="G75" s="24" t="s">
        <v>1039</v>
      </c>
      <c r="H75" s="24" t="s">
        <v>1040</v>
      </c>
      <c r="I75" s="24" t="s">
        <v>1032</v>
      </c>
      <c r="J75" s="24" t="s">
        <v>1686</v>
      </c>
      <c r="K75" s="24">
        <v>20</v>
      </c>
      <c r="L75" s="24" t="s">
        <v>1743</v>
      </c>
      <c r="M75" s="24">
        <v>24</v>
      </c>
      <c r="N75" s="24">
        <v>0</v>
      </c>
      <c r="O75" s="24">
        <v>24</v>
      </c>
      <c r="P75" s="24">
        <v>0</v>
      </c>
      <c r="Q75" s="24" t="str">
        <f t="shared" si="2"/>
        <v>10433209200091179</v>
      </c>
      <c r="R75" s="22" t="e">
        <f>IFERROR(_xlfn.XLOOKUP(Cost[[#This Row],[Unique]],'MB51'!U:U,'MB51'!I:I),"")*-1</f>
        <v>#VALUE!</v>
      </c>
      <c r="S75" s="18" t="str">
        <f>IFERROR(_xlfn.XLOOKUP(Cost[[#This Row],[Unique]],'MB51'!U:U,'MB51'!L:L),"")</f>
        <v/>
      </c>
      <c r="T75" s="18">
        <f>_xlfn.XLOOKUP(Cost[[#This Row],[Material ]],'mm60'!A:A,'mm60'!N:N)</f>
        <v>31.25</v>
      </c>
      <c r="U75" s="19">
        <f>IFERROR(Cost[[#This Row],[Unit Price MM60]]*Cost[[#This Row],[ Requirement QTY]],"")</f>
        <v>750</v>
      </c>
      <c r="V75" s="20">
        <f>IFERROR(Cost[[#This Row],[Unit Price MM60]]*Cost[[#This Row],[Withdrawn QTY]],"")</f>
        <v>0</v>
      </c>
      <c r="W75" s="21">
        <f>IFERROR(Cost[[#This Row],[Remaining QTY]]*Cost[[#This Row],[Unit Price MM60]],"")</f>
        <v>750</v>
      </c>
      <c r="X75" s="10">
        <v>0</v>
      </c>
      <c r="Y75" s="10">
        <f>SUMIF('MB52 in transit'!A:A,WSheet!G:G,'MB52 in transit'!E:E)</f>
        <v>0</v>
      </c>
      <c r="Z75" s="10">
        <f>SUMIF('MB52 2001'!A:A,WSheet!G:G,'MB52 2001'!C:C)</f>
        <v>0</v>
      </c>
      <c r="AA75" s="22">
        <f>Cost[[#This Row],[AB50 SOH 5001 ]]-Cost[[#This Row],[Remaining QTY]]</f>
        <v>-24</v>
      </c>
      <c r="AB75" s="10">
        <f>SUMIF(G:G,G:G,O:O)</f>
        <v>24</v>
      </c>
      <c r="AC75" s="10">
        <f>Cost[[#This Row],[AB50 SOH 5001 ]]-Cost[[#This Row],[All Work Order Demand]]</f>
        <v>-24</v>
      </c>
      <c r="AD75" s="10" t="str">
        <f>_xlfn.CONCAT(Cost[[#This Row],[Material ]],"5001")</f>
        <v>104332095001</v>
      </c>
      <c r="AE75" s="22">
        <v>5001</v>
      </c>
    </row>
    <row r="76" spans="1:31">
      <c r="A76" s="24" t="s">
        <v>485</v>
      </c>
      <c r="B76" s="24" t="s">
        <v>569</v>
      </c>
      <c r="C76" s="24" t="s">
        <v>628</v>
      </c>
      <c r="D76" s="24" t="s">
        <v>794</v>
      </c>
      <c r="E76" s="24" t="s">
        <v>110</v>
      </c>
      <c r="F76" s="24" t="s">
        <v>124</v>
      </c>
      <c r="G76" s="24" t="s">
        <v>1010</v>
      </c>
      <c r="H76" s="24" t="s">
        <v>1011</v>
      </c>
      <c r="I76" s="24" t="s">
        <v>1041</v>
      </c>
      <c r="J76" s="24" t="s">
        <v>1686</v>
      </c>
      <c r="K76" s="24">
        <v>16</v>
      </c>
      <c r="L76" s="24" t="s">
        <v>1743</v>
      </c>
      <c r="M76" s="24">
        <v>32</v>
      </c>
      <c r="N76" s="24">
        <v>0</v>
      </c>
      <c r="O76" s="24">
        <v>32</v>
      </c>
      <c r="P76" s="24">
        <v>0</v>
      </c>
      <c r="Q76" s="24" t="str">
        <f t="shared" si="2"/>
        <v>10058891200091179</v>
      </c>
      <c r="R76" s="22" t="e">
        <f>IFERROR(_xlfn.XLOOKUP(Cost[[#This Row],[Unique]],'MB51'!U:U,'MB51'!I:I),"")*-1</f>
        <v>#VALUE!</v>
      </c>
      <c r="S76" s="18" t="str">
        <f>IFERROR(_xlfn.XLOOKUP(Cost[[#This Row],[Unique]],'MB51'!U:U,'MB51'!L:L),"")</f>
        <v/>
      </c>
      <c r="T76" s="18">
        <f>_xlfn.XLOOKUP(Cost[[#This Row],[Material ]],'mm60'!A:A,'mm60'!N:N)</f>
        <v>3.88</v>
      </c>
      <c r="U76" s="19">
        <f>IFERROR(Cost[[#This Row],[Unit Price MM60]]*Cost[[#This Row],[ Requirement QTY]],"")</f>
        <v>124.16</v>
      </c>
      <c r="V76" s="20">
        <f>IFERROR(Cost[[#This Row],[Unit Price MM60]]*Cost[[#This Row],[Withdrawn QTY]],"")</f>
        <v>0</v>
      </c>
      <c r="W76" s="21">
        <f>IFERROR(Cost[[#This Row],[Remaining QTY]]*Cost[[#This Row],[Unit Price MM60]],"")</f>
        <v>124.16</v>
      </c>
      <c r="X76" s="10">
        <v>0</v>
      </c>
      <c r="Y76" s="10">
        <f>SUMIF('MB52 in transit'!A:A,WSheet!G:G,'MB52 in transit'!E:E)</f>
        <v>0</v>
      </c>
      <c r="Z76" s="10">
        <f>SUMIF('MB52 2001'!A:A,WSheet!G:G,'MB52 2001'!C:C)</f>
        <v>0</v>
      </c>
      <c r="AA76" s="22">
        <f>Cost[[#This Row],[AB50 SOH 5001 ]]-Cost[[#This Row],[Remaining QTY]]</f>
        <v>-32</v>
      </c>
      <c r="AB76" s="10">
        <f>SUMIF(G:G,G:G,O:O)</f>
        <v>48</v>
      </c>
      <c r="AC76" s="10">
        <f>Cost[[#This Row],[AB50 SOH 5001 ]]-Cost[[#This Row],[All Work Order Demand]]</f>
        <v>-48</v>
      </c>
      <c r="AD76" s="10" t="str">
        <f>_xlfn.CONCAT(Cost[[#This Row],[Material ]],"5001")</f>
        <v>100588915001</v>
      </c>
      <c r="AE76" s="22">
        <v>5001</v>
      </c>
    </row>
    <row r="77" spans="1:31">
      <c r="A77" s="24" t="s">
        <v>485</v>
      </c>
      <c r="B77" s="24" t="s">
        <v>569</v>
      </c>
      <c r="C77" s="24" t="s">
        <v>629</v>
      </c>
      <c r="D77" s="24" t="s">
        <v>795</v>
      </c>
      <c r="E77" s="24" t="s">
        <v>764</v>
      </c>
      <c r="F77" s="24" t="s">
        <v>147</v>
      </c>
      <c r="G77" s="24" t="s">
        <v>1042</v>
      </c>
      <c r="H77" s="24" t="s">
        <v>1043</v>
      </c>
      <c r="I77" s="24" t="s">
        <v>1044</v>
      </c>
      <c r="J77" s="24" t="s">
        <v>1686</v>
      </c>
      <c r="K77" s="24">
        <v>15</v>
      </c>
      <c r="L77" s="24" t="s">
        <v>1744</v>
      </c>
      <c r="M77" s="24">
        <v>2</v>
      </c>
      <c r="N77" s="24">
        <v>0</v>
      </c>
      <c r="O77" s="24">
        <v>2</v>
      </c>
      <c r="P77" s="24">
        <v>0</v>
      </c>
      <c r="Q77" s="24" t="str">
        <f t="shared" si="2"/>
        <v>10509867200087545</v>
      </c>
      <c r="R77" s="22" t="e">
        <f>IFERROR(_xlfn.XLOOKUP(Cost[[#This Row],[Unique]],'MB51'!U:U,'MB51'!I:I),"")*-1</f>
        <v>#VALUE!</v>
      </c>
      <c r="S77" s="18" t="str">
        <f>IFERROR(_xlfn.XLOOKUP(Cost[[#This Row],[Unique]],'MB51'!U:U,'MB51'!L:L),"")</f>
        <v/>
      </c>
      <c r="T77" s="18">
        <f>_xlfn.XLOOKUP(Cost[[#This Row],[Material ]],'mm60'!A:A,'mm60'!N:N)</f>
        <v>695.35</v>
      </c>
      <c r="U77" s="19">
        <f>IFERROR(Cost[[#This Row],[Unit Price MM60]]*Cost[[#This Row],[ Requirement QTY]],"")</f>
        <v>1390.7</v>
      </c>
      <c r="V77" s="20">
        <f>IFERROR(Cost[[#This Row],[Unit Price MM60]]*Cost[[#This Row],[Withdrawn QTY]],"")</f>
        <v>0</v>
      </c>
      <c r="W77" s="21">
        <f>IFERROR(Cost[[#This Row],[Remaining QTY]]*Cost[[#This Row],[Unit Price MM60]],"")</f>
        <v>1390.7</v>
      </c>
      <c r="X77" s="10">
        <v>0</v>
      </c>
      <c r="Y77" s="10">
        <f>SUMIF('MB52 in transit'!A:A,WSheet!G:G,'MB52 in transit'!E:E)</f>
        <v>0</v>
      </c>
      <c r="Z77" s="10">
        <f>SUMIF('MB52 2001'!A:A,WSheet!G:G,'MB52 2001'!C:C)</f>
        <v>0</v>
      </c>
      <c r="AA77" s="22">
        <f>Cost[[#This Row],[AB50 SOH 5001 ]]-Cost[[#This Row],[Remaining QTY]]</f>
        <v>-2</v>
      </c>
      <c r="AB77" s="10">
        <f>SUMIF(G:G,G:G,O:O)</f>
        <v>2</v>
      </c>
      <c r="AC77" s="10">
        <f>Cost[[#This Row],[AB50 SOH 5001 ]]-Cost[[#This Row],[All Work Order Demand]]</f>
        <v>-2</v>
      </c>
      <c r="AD77" s="10" t="str">
        <f>_xlfn.CONCAT(Cost[[#This Row],[Material ]],"5001")</f>
        <v>105098675001</v>
      </c>
      <c r="AE77" s="22">
        <v>5001</v>
      </c>
    </row>
    <row r="78" spans="1:31">
      <c r="A78" s="24" t="s">
        <v>485</v>
      </c>
      <c r="B78" s="24" t="s">
        <v>569</v>
      </c>
      <c r="C78" s="24" t="s">
        <v>629</v>
      </c>
      <c r="D78" s="24" t="s">
        <v>795</v>
      </c>
      <c r="E78" s="24" t="s">
        <v>764</v>
      </c>
      <c r="F78" s="24" t="s">
        <v>136</v>
      </c>
      <c r="G78" s="24" t="s">
        <v>194</v>
      </c>
      <c r="H78" s="24" t="s">
        <v>1045</v>
      </c>
      <c r="I78" s="24" t="s">
        <v>1046</v>
      </c>
      <c r="J78" s="24" t="s">
        <v>1686</v>
      </c>
      <c r="K78" s="24">
        <v>13</v>
      </c>
      <c r="L78" s="24" t="s">
        <v>1744</v>
      </c>
      <c r="M78" s="24">
        <v>4</v>
      </c>
      <c r="N78" s="24">
        <v>0</v>
      </c>
      <c r="O78" s="24">
        <v>4</v>
      </c>
      <c r="P78" s="24">
        <v>0</v>
      </c>
      <c r="Q78" s="24" t="str">
        <f t="shared" si="2"/>
        <v>10060907200087545</v>
      </c>
      <c r="R78" s="22" t="e">
        <f>IFERROR(_xlfn.XLOOKUP(Cost[[#This Row],[Unique]],'MB51'!U:U,'MB51'!I:I),"")*-1</f>
        <v>#VALUE!</v>
      </c>
      <c r="S78" s="18" t="str">
        <f>IFERROR(_xlfn.XLOOKUP(Cost[[#This Row],[Unique]],'MB51'!U:U,'MB51'!L:L),"")</f>
        <v/>
      </c>
      <c r="T78" s="18">
        <f>_xlfn.XLOOKUP(Cost[[#This Row],[Material ]],'mm60'!A:A,'mm60'!N:N)</f>
        <v>45.85</v>
      </c>
      <c r="U78" s="19">
        <f>IFERROR(Cost[[#This Row],[Unit Price MM60]]*Cost[[#This Row],[ Requirement QTY]],"")</f>
        <v>183.4</v>
      </c>
      <c r="V78" s="20">
        <f>IFERROR(Cost[[#This Row],[Unit Price MM60]]*Cost[[#This Row],[Withdrawn QTY]],"")</f>
        <v>0</v>
      </c>
      <c r="W78" s="21">
        <f>IFERROR(Cost[[#This Row],[Remaining QTY]]*Cost[[#This Row],[Unit Price MM60]],"")</f>
        <v>183.4</v>
      </c>
      <c r="X78" s="10">
        <v>0</v>
      </c>
      <c r="Y78" s="10">
        <f>SUMIF('MB52 in transit'!A:A,WSheet!G:G,'MB52 in transit'!E:E)</f>
        <v>0</v>
      </c>
      <c r="Z78" s="10">
        <f>SUMIF('MB52 2001'!A:A,WSheet!G:G,'MB52 2001'!C:C)</f>
        <v>0</v>
      </c>
      <c r="AA78" s="22">
        <f>Cost[[#This Row],[AB50 SOH 5001 ]]-Cost[[#This Row],[Remaining QTY]]</f>
        <v>-4</v>
      </c>
      <c r="AB78" s="10">
        <f>SUMIF(G:G,G:G,O:O)</f>
        <v>4</v>
      </c>
      <c r="AC78" s="10">
        <f>Cost[[#This Row],[AB50 SOH 5001 ]]-Cost[[#This Row],[All Work Order Demand]]</f>
        <v>-4</v>
      </c>
      <c r="AD78" s="10" t="str">
        <f>_xlfn.CONCAT(Cost[[#This Row],[Material ]],"5001")</f>
        <v>100609075001</v>
      </c>
      <c r="AE78" s="22">
        <v>5001</v>
      </c>
    </row>
    <row r="79" spans="1:31">
      <c r="A79" s="24" t="s">
        <v>485</v>
      </c>
      <c r="B79" s="24" t="s">
        <v>569</v>
      </c>
      <c r="C79" s="24" t="s">
        <v>629</v>
      </c>
      <c r="D79" s="24" t="s">
        <v>795</v>
      </c>
      <c r="E79" s="24" t="s">
        <v>764</v>
      </c>
      <c r="F79" s="24" t="s">
        <v>91</v>
      </c>
      <c r="G79" s="24" t="s">
        <v>1010</v>
      </c>
      <c r="H79" s="24" t="s">
        <v>1011</v>
      </c>
      <c r="I79" s="24" t="s">
        <v>1041</v>
      </c>
      <c r="J79" s="24" t="s">
        <v>1686</v>
      </c>
      <c r="K79" s="24">
        <v>16</v>
      </c>
      <c r="L79" s="24" t="s">
        <v>1744</v>
      </c>
      <c r="M79" s="24">
        <v>8</v>
      </c>
      <c r="N79" s="24">
        <v>0</v>
      </c>
      <c r="O79" s="24">
        <v>8</v>
      </c>
      <c r="P79" s="24">
        <v>0</v>
      </c>
      <c r="Q79" s="24" t="str">
        <f t="shared" si="2"/>
        <v>10058891200087545</v>
      </c>
      <c r="R79" s="22" t="e">
        <f>IFERROR(_xlfn.XLOOKUP(Cost[[#This Row],[Unique]],'MB51'!U:U,'MB51'!I:I),"")*-1</f>
        <v>#VALUE!</v>
      </c>
      <c r="S79" s="18" t="str">
        <f>IFERROR(_xlfn.XLOOKUP(Cost[[#This Row],[Unique]],'MB51'!U:U,'MB51'!L:L),"")</f>
        <v/>
      </c>
      <c r="T79" s="18">
        <f>_xlfn.XLOOKUP(Cost[[#This Row],[Material ]],'mm60'!A:A,'mm60'!N:N)</f>
        <v>3.88</v>
      </c>
      <c r="U79" s="19">
        <f>IFERROR(Cost[[#This Row],[Unit Price MM60]]*Cost[[#This Row],[ Requirement QTY]],"")</f>
        <v>31.04</v>
      </c>
      <c r="V79" s="20">
        <f>IFERROR(Cost[[#This Row],[Unit Price MM60]]*Cost[[#This Row],[Withdrawn QTY]],"")</f>
        <v>0</v>
      </c>
      <c r="W79" s="21">
        <f>IFERROR(Cost[[#This Row],[Remaining QTY]]*Cost[[#This Row],[Unit Price MM60]],"")</f>
        <v>31.04</v>
      </c>
      <c r="X79" s="10">
        <v>0</v>
      </c>
      <c r="Y79" s="10">
        <f>SUMIF('MB52 in transit'!A:A,WSheet!G:G,'MB52 in transit'!E:E)</f>
        <v>0</v>
      </c>
      <c r="Z79" s="10">
        <f>SUMIF('MB52 2001'!A:A,WSheet!G:G,'MB52 2001'!C:C)</f>
        <v>0</v>
      </c>
      <c r="AA79" s="22">
        <f>Cost[[#This Row],[AB50 SOH 5001 ]]-Cost[[#This Row],[Remaining QTY]]</f>
        <v>-8</v>
      </c>
      <c r="AB79" s="10">
        <f>SUMIF(G:G,G:G,O:O)</f>
        <v>48</v>
      </c>
      <c r="AC79" s="10">
        <f>Cost[[#This Row],[AB50 SOH 5001 ]]-Cost[[#This Row],[All Work Order Demand]]</f>
        <v>-48</v>
      </c>
      <c r="AD79" s="10" t="str">
        <f>_xlfn.CONCAT(Cost[[#This Row],[Material ]],"5001")</f>
        <v>100588915001</v>
      </c>
      <c r="AE79" s="22">
        <v>5001</v>
      </c>
    </row>
    <row r="80" spans="1:31">
      <c r="A80" s="24" t="s">
        <v>485</v>
      </c>
      <c r="B80" s="24" t="s">
        <v>569</v>
      </c>
      <c r="C80" s="24" t="s">
        <v>630</v>
      </c>
      <c r="D80" s="24" t="s">
        <v>796</v>
      </c>
      <c r="E80" s="24" t="s">
        <v>60</v>
      </c>
      <c r="F80" s="24" t="s">
        <v>43</v>
      </c>
      <c r="G80" s="24" t="s">
        <v>1047</v>
      </c>
      <c r="H80" s="24" t="s">
        <v>1048</v>
      </c>
      <c r="I80" s="24" t="s">
        <v>1049</v>
      </c>
      <c r="J80" s="24" t="s">
        <v>1686</v>
      </c>
      <c r="K80" s="24">
        <v>1</v>
      </c>
      <c r="L80" s="24" t="s">
        <v>1745</v>
      </c>
      <c r="M80" s="24">
        <v>1</v>
      </c>
      <c r="N80" s="24">
        <v>0</v>
      </c>
      <c r="O80" s="24">
        <v>1</v>
      </c>
      <c r="P80" s="24">
        <v>0</v>
      </c>
      <c r="Q80" s="24" t="str">
        <f t="shared" si="2"/>
        <v>10521047200188383</v>
      </c>
      <c r="R80" s="22" t="e">
        <f>IFERROR(_xlfn.XLOOKUP(Cost[[#This Row],[Unique]],'MB51'!U:U,'MB51'!I:I),"")*-1</f>
        <v>#VALUE!</v>
      </c>
      <c r="S80" s="18" t="str">
        <f>IFERROR(_xlfn.XLOOKUP(Cost[[#This Row],[Unique]],'MB51'!U:U,'MB51'!L:L),"")</f>
        <v/>
      </c>
      <c r="T80" s="18">
        <f>_xlfn.XLOOKUP(Cost[[#This Row],[Material ]],'mm60'!A:A,'mm60'!N:N)</f>
        <v>127.76</v>
      </c>
      <c r="U80" s="19">
        <f>IFERROR(Cost[[#This Row],[Unit Price MM60]]*Cost[[#This Row],[ Requirement QTY]],"")</f>
        <v>127.76</v>
      </c>
      <c r="V80" s="20">
        <f>IFERROR(Cost[[#This Row],[Unit Price MM60]]*Cost[[#This Row],[Withdrawn QTY]],"")</f>
        <v>0</v>
      </c>
      <c r="W80" s="21">
        <f>IFERROR(Cost[[#This Row],[Remaining QTY]]*Cost[[#This Row],[Unit Price MM60]],"")</f>
        <v>127.76</v>
      </c>
      <c r="X80" s="10">
        <v>0</v>
      </c>
      <c r="Y80" s="10">
        <f>SUMIF('MB52 in transit'!A:A,WSheet!G:G,'MB52 in transit'!E:E)</f>
        <v>0</v>
      </c>
      <c r="Z80" s="10">
        <f>SUMIF('MB52 2001'!A:A,WSheet!G:G,'MB52 2001'!C:C)</f>
        <v>0</v>
      </c>
      <c r="AA80" s="22">
        <f>Cost[[#This Row],[AB50 SOH 5001 ]]-Cost[[#This Row],[Remaining QTY]]</f>
        <v>-1</v>
      </c>
      <c r="AB80" s="10">
        <f>SUMIF(G:G,G:G,O:O)</f>
        <v>9</v>
      </c>
      <c r="AC80" s="10">
        <f>Cost[[#This Row],[AB50 SOH 5001 ]]-Cost[[#This Row],[All Work Order Demand]]</f>
        <v>-9</v>
      </c>
      <c r="AD80" s="10" t="str">
        <f>_xlfn.CONCAT(Cost[[#This Row],[Material ]],"5001")</f>
        <v>105210475001</v>
      </c>
      <c r="AE80" s="22">
        <v>5001</v>
      </c>
    </row>
    <row r="81" spans="1:31">
      <c r="A81" s="24" t="s">
        <v>485</v>
      </c>
      <c r="B81" s="24" t="s">
        <v>569</v>
      </c>
      <c r="C81" s="24" t="s">
        <v>606</v>
      </c>
      <c r="D81" s="24" t="s">
        <v>770</v>
      </c>
      <c r="E81" s="24" t="s">
        <v>64</v>
      </c>
      <c r="F81" s="24" t="s">
        <v>797</v>
      </c>
      <c r="G81" s="24" t="s">
        <v>1050</v>
      </c>
      <c r="H81" s="24" t="s">
        <v>1051</v>
      </c>
      <c r="I81" s="24" t="s">
        <v>1052</v>
      </c>
      <c r="J81" s="24" t="s">
        <v>1686</v>
      </c>
      <c r="K81" s="24">
        <v>11</v>
      </c>
      <c r="L81" s="24" t="s">
        <v>1721</v>
      </c>
      <c r="M81" s="24">
        <v>3</v>
      </c>
      <c r="N81" s="24">
        <v>0</v>
      </c>
      <c r="O81" s="24">
        <v>3</v>
      </c>
      <c r="P81" s="24">
        <v>0</v>
      </c>
      <c r="Q81" s="24" t="str">
        <f t="shared" si="2"/>
        <v>10539015100042709</v>
      </c>
      <c r="R81" s="22" t="e">
        <f>IFERROR(_xlfn.XLOOKUP(Cost[[#This Row],[Unique]],'MB51'!U:U,'MB51'!I:I),"")*-1</f>
        <v>#VALUE!</v>
      </c>
      <c r="S81" s="18" t="str">
        <f>IFERROR(_xlfn.XLOOKUP(Cost[[#This Row],[Unique]],'MB51'!U:U,'MB51'!L:L),"")</f>
        <v/>
      </c>
      <c r="T81" s="18">
        <f>_xlfn.XLOOKUP(Cost[[#This Row],[Material ]],'mm60'!A:A,'mm60'!N:N)</f>
        <v>29.95</v>
      </c>
      <c r="U81" s="19">
        <f>IFERROR(Cost[[#This Row],[Unit Price MM60]]*Cost[[#This Row],[ Requirement QTY]],"")</f>
        <v>89.85</v>
      </c>
      <c r="V81" s="20">
        <f>IFERROR(Cost[[#This Row],[Unit Price MM60]]*Cost[[#This Row],[Withdrawn QTY]],"")</f>
        <v>0</v>
      </c>
      <c r="W81" s="21">
        <f>IFERROR(Cost[[#This Row],[Remaining QTY]]*Cost[[#This Row],[Unit Price MM60]],"")</f>
        <v>89.85</v>
      </c>
      <c r="X81" s="10">
        <v>0</v>
      </c>
      <c r="Y81" s="10">
        <f>SUMIF('MB52 in transit'!A:A,WSheet!G:G,'MB52 in transit'!E:E)</f>
        <v>0</v>
      </c>
      <c r="Z81" s="10">
        <f>SUMIF('MB52 2001'!A:A,WSheet!G:G,'MB52 2001'!C:C)</f>
        <v>0</v>
      </c>
      <c r="AA81" s="22">
        <f>Cost[[#This Row],[AB50 SOH 5001 ]]-Cost[[#This Row],[Remaining QTY]]</f>
        <v>-3</v>
      </c>
      <c r="AB81" s="10">
        <f>SUMIF(G:G,G:G,O:O)</f>
        <v>9</v>
      </c>
      <c r="AC81" s="10">
        <f>Cost[[#This Row],[AB50 SOH 5001 ]]-Cost[[#This Row],[All Work Order Demand]]</f>
        <v>-9</v>
      </c>
      <c r="AD81" s="10" t="str">
        <f>_xlfn.CONCAT(Cost[[#This Row],[Material ]],"5001")</f>
        <v>105390155001</v>
      </c>
      <c r="AE81" s="22">
        <v>5001</v>
      </c>
    </row>
    <row r="82" spans="1:31">
      <c r="A82" s="24" t="s">
        <v>485</v>
      </c>
      <c r="B82" s="24" t="s">
        <v>569</v>
      </c>
      <c r="C82" s="24" t="s">
        <v>631</v>
      </c>
      <c r="D82" s="24" t="s">
        <v>798</v>
      </c>
      <c r="E82" s="24" t="s">
        <v>68</v>
      </c>
      <c r="F82" s="24" t="s">
        <v>765</v>
      </c>
      <c r="G82" s="24" t="s">
        <v>1053</v>
      </c>
      <c r="H82" s="24" t="s">
        <v>1054</v>
      </c>
      <c r="I82" s="24" t="s">
        <v>1052</v>
      </c>
      <c r="J82" s="24" t="s">
        <v>1686</v>
      </c>
      <c r="K82" s="24">
        <v>10</v>
      </c>
      <c r="L82" s="24" t="s">
        <v>1746</v>
      </c>
      <c r="M82" s="24">
        <v>10</v>
      </c>
      <c r="N82" s="24">
        <v>0</v>
      </c>
      <c r="O82" s="24">
        <v>10</v>
      </c>
      <c r="P82" s="24">
        <v>0</v>
      </c>
      <c r="Q82" s="24" t="str">
        <f t="shared" si="2"/>
        <v>10586421100038665</v>
      </c>
      <c r="R82" s="22" t="e">
        <f>IFERROR(_xlfn.XLOOKUP(Cost[[#This Row],[Unique]],'MB51'!U:U,'MB51'!I:I),"")*-1</f>
        <v>#VALUE!</v>
      </c>
      <c r="S82" s="18" t="str">
        <f>IFERROR(_xlfn.XLOOKUP(Cost[[#This Row],[Unique]],'MB51'!U:U,'MB51'!L:L),"")</f>
        <v/>
      </c>
      <c r="T82" s="18">
        <f>_xlfn.XLOOKUP(Cost[[#This Row],[Material ]],'mm60'!A:A,'mm60'!N:N)</f>
        <v>4.9000000000000004</v>
      </c>
      <c r="U82" s="19">
        <f>IFERROR(Cost[[#This Row],[Unit Price MM60]]*Cost[[#This Row],[ Requirement QTY]],"")</f>
        <v>49</v>
      </c>
      <c r="V82" s="20">
        <f>IFERROR(Cost[[#This Row],[Unit Price MM60]]*Cost[[#This Row],[Withdrawn QTY]],"")</f>
        <v>0</v>
      </c>
      <c r="W82" s="21">
        <f>IFERROR(Cost[[#This Row],[Remaining QTY]]*Cost[[#This Row],[Unit Price MM60]],"")</f>
        <v>49</v>
      </c>
      <c r="X82" s="10">
        <v>0</v>
      </c>
      <c r="Y82" s="10">
        <f>SUMIF('MB52 in transit'!A:A,WSheet!G:G,'MB52 in transit'!E:E)</f>
        <v>0</v>
      </c>
      <c r="Z82" s="10">
        <f>SUMIF('MB52 2001'!A:A,WSheet!G:G,'MB52 2001'!C:C)</f>
        <v>0</v>
      </c>
      <c r="AA82" s="22">
        <f>Cost[[#This Row],[AB50 SOH 5001 ]]-Cost[[#This Row],[Remaining QTY]]</f>
        <v>-10</v>
      </c>
      <c r="AB82" s="10">
        <f>SUMIF(G:G,G:G,O:O)</f>
        <v>10</v>
      </c>
      <c r="AC82" s="10">
        <f>Cost[[#This Row],[AB50 SOH 5001 ]]-Cost[[#This Row],[All Work Order Demand]]</f>
        <v>-10</v>
      </c>
      <c r="AD82" s="10" t="str">
        <f>_xlfn.CONCAT(Cost[[#This Row],[Material ]],"5001")</f>
        <v>105864215001</v>
      </c>
      <c r="AE82" s="22">
        <v>5001</v>
      </c>
    </row>
    <row r="83" spans="1:31">
      <c r="A83" s="24" t="s">
        <v>485</v>
      </c>
      <c r="B83" s="24" t="s">
        <v>569</v>
      </c>
      <c r="C83" s="24" t="s">
        <v>596</v>
      </c>
      <c r="D83" s="24" t="s">
        <v>757</v>
      </c>
      <c r="E83" s="24" t="s">
        <v>56</v>
      </c>
      <c r="F83" s="24" t="s">
        <v>33</v>
      </c>
      <c r="G83" s="24" t="s">
        <v>1055</v>
      </c>
      <c r="H83" s="24" t="s">
        <v>1056</v>
      </c>
      <c r="I83" s="24" t="s">
        <v>1057</v>
      </c>
      <c r="J83" s="24" t="s">
        <v>1686</v>
      </c>
      <c r="K83" s="24">
        <v>9</v>
      </c>
      <c r="L83" s="24" t="s">
        <v>1711</v>
      </c>
      <c r="M83" s="24">
        <v>9</v>
      </c>
      <c r="N83" s="24">
        <v>0</v>
      </c>
      <c r="O83" s="24">
        <v>9</v>
      </c>
      <c r="P83" s="24">
        <v>0</v>
      </c>
      <c r="Q83" s="24" t="str">
        <f t="shared" si="2"/>
        <v>10592125100039931</v>
      </c>
      <c r="R83" s="22" t="e">
        <f>IFERROR(_xlfn.XLOOKUP(Cost[[#This Row],[Unique]],'MB51'!U:U,'MB51'!I:I),"")*-1</f>
        <v>#VALUE!</v>
      </c>
      <c r="S83" s="18" t="str">
        <f>IFERROR(_xlfn.XLOOKUP(Cost[[#This Row],[Unique]],'MB51'!U:U,'MB51'!L:L),"")</f>
        <v/>
      </c>
      <c r="T83" s="18">
        <f>_xlfn.XLOOKUP(Cost[[#This Row],[Material ]],'mm60'!A:A,'mm60'!N:N)</f>
        <v>255.81</v>
      </c>
      <c r="U83" s="19">
        <f>IFERROR(Cost[[#This Row],[Unit Price MM60]]*Cost[[#This Row],[ Requirement QTY]],"")</f>
        <v>2302.29</v>
      </c>
      <c r="V83" s="20">
        <f>IFERROR(Cost[[#This Row],[Unit Price MM60]]*Cost[[#This Row],[Withdrawn QTY]],"")</f>
        <v>0</v>
      </c>
      <c r="W83" s="21">
        <f>IFERROR(Cost[[#This Row],[Remaining QTY]]*Cost[[#This Row],[Unit Price MM60]],"")</f>
        <v>2302.29</v>
      </c>
      <c r="X83" s="10">
        <v>0</v>
      </c>
      <c r="Y83" s="10">
        <f>SUMIF('MB52 in transit'!A:A,WSheet!G:G,'MB52 in transit'!E:E)</f>
        <v>0</v>
      </c>
      <c r="Z83" s="10">
        <f>SUMIF('MB52 2001'!A:A,WSheet!G:G,'MB52 2001'!C:C)</f>
        <v>0</v>
      </c>
      <c r="AA83" s="22">
        <f>Cost[[#This Row],[AB50 SOH 5001 ]]-Cost[[#This Row],[Remaining QTY]]</f>
        <v>-9</v>
      </c>
      <c r="AB83" s="10">
        <f>SUMIF(G:G,G:G,O:O)</f>
        <v>45</v>
      </c>
      <c r="AC83" s="10">
        <f>Cost[[#This Row],[AB50 SOH 5001 ]]-Cost[[#This Row],[All Work Order Demand]]</f>
        <v>-45</v>
      </c>
      <c r="AD83" s="10" t="str">
        <f>_xlfn.CONCAT(Cost[[#This Row],[Material ]],"5001")</f>
        <v>105921255001</v>
      </c>
      <c r="AE83" s="22">
        <v>5001</v>
      </c>
    </row>
    <row r="84" spans="1:31">
      <c r="A84" s="24" t="s">
        <v>485</v>
      </c>
      <c r="B84" s="24" t="s">
        <v>569</v>
      </c>
      <c r="C84" s="24" t="s">
        <v>596</v>
      </c>
      <c r="D84" s="24" t="s">
        <v>757</v>
      </c>
      <c r="E84" s="24" t="s">
        <v>56</v>
      </c>
      <c r="F84" s="24" t="s">
        <v>80</v>
      </c>
      <c r="G84" s="24" t="s">
        <v>1058</v>
      </c>
      <c r="H84" s="24" t="s">
        <v>1059</v>
      </c>
      <c r="I84" s="24" t="s">
        <v>1057</v>
      </c>
      <c r="J84" s="24" t="s">
        <v>1686</v>
      </c>
      <c r="K84" s="24">
        <v>10</v>
      </c>
      <c r="L84" s="24" t="s">
        <v>1711</v>
      </c>
      <c r="M84" s="24">
        <v>4</v>
      </c>
      <c r="N84" s="24">
        <v>0</v>
      </c>
      <c r="O84" s="24">
        <v>4</v>
      </c>
      <c r="P84" s="24">
        <v>0</v>
      </c>
      <c r="Q84" s="24" t="str">
        <f t="shared" si="2"/>
        <v>10592126100039931</v>
      </c>
      <c r="R84" s="22" t="e">
        <f>IFERROR(_xlfn.XLOOKUP(Cost[[#This Row],[Unique]],'MB51'!U:U,'MB51'!I:I),"")*-1</f>
        <v>#VALUE!</v>
      </c>
      <c r="S84" s="18" t="str">
        <f>IFERROR(_xlfn.XLOOKUP(Cost[[#This Row],[Unique]],'MB51'!U:U,'MB51'!L:L),"")</f>
        <v/>
      </c>
      <c r="T84" s="18">
        <f>_xlfn.XLOOKUP(Cost[[#This Row],[Material ]],'mm60'!A:A,'mm60'!N:N)</f>
        <v>352.34</v>
      </c>
      <c r="U84" s="19">
        <f>IFERROR(Cost[[#This Row],[Unit Price MM60]]*Cost[[#This Row],[ Requirement QTY]],"")</f>
        <v>1409.36</v>
      </c>
      <c r="V84" s="20">
        <f>IFERROR(Cost[[#This Row],[Unit Price MM60]]*Cost[[#This Row],[Withdrawn QTY]],"")</f>
        <v>0</v>
      </c>
      <c r="W84" s="21">
        <f>IFERROR(Cost[[#This Row],[Remaining QTY]]*Cost[[#This Row],[Unit Price MM60]],"")</f>
        <v>1409.36</v>
      </c>
      <c r="X84" s="10">
        <v>0</v>
      </c>
      <c r="Y84" s="10">
        <f>SUMIF('MB52 in transit'!A:A,WSheet!G:G,'MB52 in transit'!E:E)</f>
        <v>0</v>
      </c>
      <c r="Z84" s="10">
        <f>SUMIF('MB52 2001'!A:A,WSheet!G:G,'MB52 2001'!C:C)</f>
        <v>0</v>
      </c>
      <c r="AA84" s="22">
        <f>Cost[[#This Row],[AB50 SOH 5001 ]]-Cost[[#This Row],[Remaining QTY]]</f>
        <v>-4</v>
      </c>
      <c r="AB84" s="10">
        <f>SUMIF(G:G,G:G,O:O)</f>
        <v>24</v>
      </c>
      <c r="AC84" s="10">
        <f>Cost[[#This Row],[AB50 SOH 5001 ]]-Cost[[#This Row],[All Work Order Demand]]</f>
        <v>-24</v>
      </c>
      <c r="AD84" s="10" t="str">
        <f>_xlfn.CONCAT(Cost[[#This Row],[Material ]],"5001")</f>
        <v>105921265001</v>
      </c>
      <c r="AE84" s="22">
        <v>5001</v>
      </c>
    </row>
    <row r="85" spans="1:31">
      <c r="A85" s="24" t="s">
        <v>485</v>
      </c>
      <c r="B85" s="24" t="s">
        <v>569</v>
      </c>
      <c r="C85" s="24" t="s">
        <v>596</v>
      </c>
      <c r="D85" s="24" t="s">
        <v>757</v>
      </c>
      <c r="E85" s="24" t="s">
        <v>56</v>
      </c>
      <c r="F85" s="24" t="s">
        <v>124</v>
      </c>
      <c r="G85" s="24" t="s">
        <v>961</v>
      </c>
      <c r="H85" s="24" t="s">
        <v>962</v>
      </c>
      <c r="I85" s="24" t="s">
        <v>1057</v>
      </c>
      <c r="J85" s="24" t="s">
        <v>1686</v>
      </c>
      <c r="K85" s="24">
        <v>12</v>
      </c>
      <c r="L85" s="24" t="s">
        <v>1711</v>
      </c>
      <c r="M85" s="24">
        <v>26</v>
      </c>
      <c r="N85" s="24">
        <v>0</v>
      </c>
      <c r="O85" s="24">
        <v>26</v>
      </c>
      <c r="P85" s="24">
        <v>0</v>
      </c>
      <c r="Q85" s="24" t="str">
        <f t="shared" si="2"/>
        <v>10588196100039931</v>
      </c>
      <c r="R85" s="22" t="e">
        <f>IFERROR(_xlfn.XLOOKUP(Cost[[#This Row],[Unique]],'MB51'!U:U,'MB51'!I:I),"")*-1</f>
        <v>#VALUE!</v>
      </c>
      <c r="S85" s="18" t="str">
        <f>IFERROR(_xlfn.XLOOKUP(Cost[[#This Row],[Unique]],'MB51'!U:U,'MB51'!L:L),"")</f>
        <v/>
      </c>
      <c r="T85" s="18">
        <f>_xlfn.XLOOKUP(Cost[[#This Row],[Material ]],'mm60'!A:A,'mm60'!N:N)</f>
        <v>3.56</v>
      </c>
      <c r="U85" s="19">
        <f>IFERROR(Cost[[#This Row],[Unit Price MM60]]*Cost[[#This Row],[ Requirement QTY]],"")</f>
        <v>92.56</v>
      </c>
      <c r="V85" s="20">
        <f>IFERROR(Cost[[#This Row],[Unit Price MM60]]*Cost[[#This Row],[Withdrawn QTY]],"")</f>
        <v>0</v>
      </c>
      <c r="W85" s="21">
        <f>IFERROR(Cost[[#This Row],[Remaining QTY]]*Cost[[#This Row],[Unit Price MM60]],"")</f>
        <v>92.56</v>
      </c>
      <c r="X85" s="10">
        <v>0</v>
      </c>
      <c r="Y85" s="10">
        <f>SUMIF('MB52 in transit'!A:A,WSheet!G:G,'MB52 in transit'!E:E)</f>
        <v>0</v>
      </c>
      <c r="Z85" s="10">
        <f>SUMIF('MB52 2001'!A:A,WSheet!G:G,'MB52 2001'!C:C)</f>
        <v>0</v>
      </c>
      <c r="AA85" s="22">
        <f>Cost[[#This Row],[AB50 SOH 5001 ]]-Cost[[#This Row],[Remaining QTY]]</f>
        <v>-26</v>
      </c>
      <c r="AB85" s="10">
        <f>SUMIF(G:G,G:G,O:O)</f>
        <v>162</v>
      </c>
      <c r="AC85" s="10">
        <f>Cost[[#This Row],[AB50 SOH 5001 ]]-Cost[[#This Row],[All Work Order Demand]]</f>
        <v>-162</v>
      </c>
      <c r="AD85" s="10" t="str">
        <f>_xlfn.CONCAT(Cost[[#This Row],[Material ]],"5001")</f>
        <v>105881965001</v>
      </c>
      <c r="AE85" s="22">
        <v>5001</v>
      </c>
    </row>
    <row r="86" spans="1:31">
      <c r="A86" s="24" t="s">
        <v>485</v>
      </c>
      <c r="B86" s="24" t="s">
        <v>569</v>
      </c>
      <c r="C86" s="24" t="s">
        <v>596</v>
      </c>
      <c r="D86" s="24" t="s">
        <v>757</v>
      </c>
      <c r="E86" s="24" t="s">
        <v>56</v>
      </c>
      <c r="F86" s="24" t="s">
        <v>128</v>
      </c>
      <c r="G86" s="24" t="s">
        <v>958</v>
      </c>
      <c r="H86" s="24" t="s">
        <v>959</v>
      </c>
      <c r="I86" s="24" t="s">
        <v>1057</v>
      </c>
      <c r="J86" s="24" t="s">
        <v>1686</v>
      </c>
      <c r="K86" s="24">
        <v>13</v>
      </c>
      <c r="L86" s="24" t="s">
        <v>1711</v>
      </c>
      <c r="M86" s="24">
        <v>26</v>
      </c>
      <c r="N86" s="24">
        <v>0</v>
      </c>
      <c r="O86" s="24">
        <v>26</v>
      </c>
      <c r="P86" s="24">
        <v>0</v>
      </c>
      <c r="Q86" s="24" t="str">
        <f t="shared" si="2"/>
        <v>10588197100039931</v>
      </c>
      <c r="R86" s="22" t="e">
        <f>IFERROR(_xlfn.XLOOKUP(Cost[[#This Row],[Unique]],'MB51'!U:U,'MB51'!I:I),"")*-1</f>
        <v>#VALUE!</v>
      </c>
      <c r="S86" s="18" t="str">
        <f>IFERROR(_xlfn.XLOOKUP(Cost[[#This Row],[Unique]],'MB51'!U:U,'MB51'!L:L),"")</f>
        <v/>
      </c>
      <c r="T86" s="18">
        <f>_xlfn.XLOOKUP(Cost[[#This Row],[Material ]],'mm60'!A:A,'mm60'!N:N)</f>
        <v>6.1</v>
      </c>
      <c r="U86" s="19">
        <f>IFERROR(Cost[[#This Row],[Unit Price MM60]]*Cost[[#This Row],[ Requirement QTY]],"")</f>
        <v>158.6</v>
      </c>
      <c r="V86" s="20">
        <f>IFERROR(Cost[[#This Row],[Unit Price MM60]]*Cost[[#This Row],[Withdrawn QTY]],"")</f>
        <v>0</v>
      </c>
      <c r="W86" s="21">
        <f>IFERROR(Cost[[#This Row],[Remaining QTY]]*Cost[[#This Row],[Unit Price MM60]],"")</f>
        <v>158.6</v>
      </c>
      <c r="X86" s="10">
        <v>0</v>
      </c>
      <c r="Y86" s="10">
        <f>SUMIF('MB52 in transit'!A:A,WSheet!G:G,'MB52 in transit'!E:E)</f>
        <v>0</v>
      </c>
      <c r="Z86" s="10">
        <f>SUMIF('MB52 2001'!A:A,WSheet!G:G,'MB52 2001'!C:C)</f>
        <v>8</v>
      </c>
      <c r="AA86" s="22">
        <f>Cost[[#This Row],[AB50 SOH 5001 ]]-Cost[[#This Row],[Remaining QTY]]</f>
        <v>-26</v>
      </c>
      <c r="AB86" s="10">
        <f>SUMIF(G:G,G:G,O:O)</f>
        <v>162</v>
      </c>
      <c r="AC86" s="10">
        <f>Cost[[#This Row],[AB50 SOH 5001 ]]-Cost[[#This Row],[All Work Order Demand]]</f>
        <v>-162</v>
      </c>
      <c r="AD86" s="10" t="str">
        <f>_xlfn.CONCAT(Cost[[#This Row],[Material ]],"5001")</f>
        <v>105881975001</v>
      </c>
      <c r="AE86" s="22">
        <v>5001</v>
      </c>
    </row>
    <row r="87" spans="1:31">
      <c r="A87" s="24" t="s">
        <v>485</v>
      </c>
      <c r="B87" s="24" t="s">
        <v>569</v>
      </c>
      <c r="C87" s="24" t="s">
        <v>632</v>
      </c>
      <c r="D87" s="24" t="s">
        <v>799</v>
      </c>
      <c r="E87" s="24" t="s">
        <v>64</v>
      </c>
      <c r="F87" s="24" t="s">
        <v>47</v>
      </c>
      <c r="G87" s="24" t="s">
        <v>1047</v>
      </c>
      <c r="H87" s="24" t="s">
        <v>1048</v>
      </c>
      <c r="I87" s="24" t="s">
        <v>1049</v>
      </c>
      <c r="J87" s="24" t="s">
        <v>1686</v>
      </c>
      <c r="K87" s="24">
        <v>2</v>
      </c>
      <c r="L87" s="24" t="s">
        <v>1747</v>
      </c>
      <c r="M87" s="24">
        <v>1</v>
      </c>
      <c r="N87" s="24">
        <v>0</v>
      </c>
      <c r="O87" s="24">
        <v>1</v>
      </c>
      <c r="P87" s="24">
        <v>0</v>
      </c>
      <c r="Q87" s="24" t="str">
        <f t="shared" si="2"/>
        <v>10521047200188388</v>
      </c>
      <c r="R87" s="22" t="e">
        <f>IFERROR(_xlfn.XLOOKUP(Cost[[#This Row],[Unique]],'MB51'!U:U,'MB51'!I:I),"")*-1</f>
        <v>#VALUE!</v>
      </c>
      <c r="S87" s="18" t="str">
        <f>IFERROR(_xlfn.XLOOKUP(Cost[[#This Row],[Unique]],'MB51'!U:U,'MB51'!L:L),"")</f>
        <v/>
      </c>
      <c r="T87" s="18">
        <f>_xlfn.XLOOKUP(Cost[[#This Row],[Material ]],'mm60'!A:A,'mm60'!N:N)</f>
        <v>127.76</v>
      </c>
      <c r="U87" s="19">
        <f>IFERROR(Cost[[#This Row],[Unit Price MM60]]*Cost[[#This Row],[ Requirement QTY]],"")</f>
        <v>127.76</v>
      </c>
      <c r="V87" s="20">
        <f>IFERROR(Cost[[#This Row],[Unit Price MM60]]*Cost[[#This Row],[Withdrawn QTY]],"")</f>
        <v>0</v>
      </c>
      <c r="W87" s="21">
        <f>IFERROR(Cost[[#This Row],[Remaining QTY]]*Cost[[#This Row],[Unit Price MM60]],"")</f>
        <v>127.76</v>
      </c>
      <c r="X87" s="10">
        <v>0</v>
      </c>
      <c r="Y87" s="10">
        <f>SUMIF('MB52 in transit'!A:A,WSheet!G:G,'MB52 in transit'!E:E)</f>
        <v>0</v>
      </c>
      <c r="Z87" s="10">
        <f>SUMIF('MB52 2001'!A:A,WSheet!G:G,'MB52 2001'!C:C)</f>
        <v>0</v>
      </c>
      <c r="AA87" s="22">
        <f>Cost[[#This Row],[AB50 SOH 5001 ]]-Cost[[#This Row],[Remaining QTY]]</f>
        <v>-1</v>
      </c>
      <c r="AB87" s="10">
        <f>SUMIF(G:G,G:G,O:O)</f>
        <v>9</v>
      </c>
      <c r="AC87" s="10">
        <f>Cost[[#This Row],[AB50 SOH 5001 ]]-Cost[[#This Row],[All Work Order Demand]]</f>
        <v>-9</v>
      </c>
      <c r="AD87" s="10" t="str">
        <f>_xlfn.CONCAT(Cost[[#This Row],[Material ]],"5001")</f>
        <v>105210475001</v>
      </c>
      <c r="AE87" s="22">
        <v>5001</v>
      </c>
    </row>
    <row r="88" spans="1:31">
      <c r="A88" s="24" t="s">
        <v>485</v>
      </c>
      <c r="B88" s="24" t="s">
        <v>569</v>
      </c>
      <c r="C88" s="24" t="s">
        <v>633</v>
      </c>
      <c r="D88" s="24" t="s">
        <v>796</v>
      </c>
      <c r="E88" s="24" t="s">
        <v>64</v>
      </c>
      <c r="F88" s="24" t="s">
        <v>56</v>
      </c>
      <c r="G88" s="24" t="s">
        <v>1047</v>
      </c>
      <c r="H88" s="24" t="s">
        <v>1048</v>
      </c>
      <c r="I88" s="24" t="s">
        <v>1060</v>
      </c>
      <c r="J88" s="24" t="s">
        <v>1686</v>
      </c>
      <c r="K88" s="24">
        <v>3</v>
      </c>
      <c r="L88" s="24" t="s">
        <v>1748</v>
      </c>
      <c r="M88" s="24">
        <v>1</v>
      </c>
      <c r="N88" s="24">
        <v>0</v>
      </c>
      <c r="O88" s="24">
        <v>1</v>
      </c>
      <c r="P88" s="24">
        <v>0</v>
      </c>
      <c r="Q88" s="24" t="str">
        <f t="shared" si="2"/>
        <v>10521047200155482</v>
      </c>
      <c r="R88" s="22" t="e">
        <f>IFERROR(_xlfn.XLOOKUP(Cost[[#This Row],[Unique]],'MB51'!U:U,'MB51'!I:I),"")*-1</f>
        <v>#VALUE!</v>
      </c>
      <c r="S88" s="18" t="str">
        <f>IFERROR(_xlfn.XLOOKUP(Cost[[#This Row],[Unique]],'MB51'!U:U,'MB51'!L:L),"")</f>
        <v/>
      </c>
      <c r="T88" s="18">
        <f>_xlfn.XLOOKUP(Cost[[#This Row],[Material ]],'mm60'!A:A,'mm60'!N:N)</f>
        <v>127.76</v>
      </c>
      <c r="U88" s="19">
        <f>IFERROR(Cost[[#This Row],[Unit Price MM60]]*Cost[[#This Row],[ Requirement QTY]],"")</f>
        <v>127.76</v>
      </c>
      <c r="V88" s="20">
        <f>IFERROR(Cost[[#This Row],[Unit Price MM60]]*Cost[[#This Row],[Withdrawn QTY]],"")</f>
        <v>0</v>
      </c>
      <c r="W88" s="21">
        <f>IFERROR(Cost[[#This Row],[Remaining QTY]]*Cost[[#This Row],[Unit Price MM60]],"")</f>
        <v>127.76</v>
      </c>
      <c r="X88" s="10">
        <v>0</v>
      </c>
      <c r="Y88" s="10">
        <f>SUMIF('MB52 in transit'!A:A,WSheet!G:G,'MB52 in transit'!E:E)</f>
        <v>0</v>
      </c>
      <c r="Z88" s="10">
        <f>SUMIF('MB52 2001'!A:A,WSheet!G:G,'MB52 2001'!C:C)</f>
        <v>0</v>
      </c>
      <c r="AA88" s="22">
        <f>Cost[[#This Row],[AB50 SOH 5001 ]]-Cost[[#This Row],[Remaining QTY]]</f>
        <v>-1</v>
      </c>
      <c r="AB88" s="10">
        <f>SUMIF(G:G,G:G,O:O)</f>
        <v>9</v>
      </c>
      <c r="AC88" s="10">
        <f>Cost[[#This Row],[AB50 SOH 5001 ]]-Cost[[#This Row],[All Work Order Demand]]</f>
        <v>-9</v>
      </c>
      <c r="AD88" s="10" t="str">
        <f>_xlfn.CONCAT(Cost[[#This Row],[Material ]],"5001")</f>
        <v>105210475001</v>
      </c>
      <c r="AE88" s="22">
        <v>5001</v>
      </c>
    </row>
    <row r="89" spans="1:31">
      <c r="A89" s="24" t="s">
        <v>485</v>
      </c>
      <c r="B89" s="24" t="s">
        <v>569</v>
      </c>
      <c r="C89" s="24" t="s">
        <v>634</v>
      </c>
      <c r="D89" s="24" t="s">
        <v>796</v>
      </c>
      <c r="E89" s="24" t="s">
        <v>64</v>
      </c>
      <c r="F89" s="24" t="s">
        <v>56</v>
      </c>
      <c r="G89" s="24" t="s">
        <v>1047</v>
      </c>
      <c r="H89" s="24" t="s">
        <v>1048</v>
      </c>
      <c r="I89" s="24" t="s">
        <v>1060</v>
      </c>
      <c r="J89" s="24" t="s">
        <v>1686</v>
      </c>
      <c r="K89" s="24">
        <v>3</v>
      </c>
      <c r="L89" s="24" t="s">
        <v>1749</v>
      </c>
      <c r="M89" s="24">
        <v>1</v>
      </c>
      <c r="N89" s="24">
        <v>0</v>
      </c>
      <c r="O89" s="24">
        <v>1</v>
      </c>
      <c r="P89" s="24">
        <v>0</v>
      </c>
      <c r="Q89" s="24" t="str">
        <f t="shared" si="2"/>
        <v>10521047200155487</v>
      </c>
      <c r="R89" s="22" t="e">
        <f>IFERROR(_xlfn.XLOOKUP(Cost[[#This Row],[Unique]],'MB51'!U:U,'MB51'!I:I),"")*-1</f>
        <v>#VALUE!</v>
      </c>
      <c r="S89" s="18" t="str">
        <f>IFERROR(_xlfn.XLOOKUP(Cost[[#This Row],[Unique]],'MB51'!U:U,'MB51'!L:L),"")</f>
        <v/>
      </c>
      <c r="T89" s="18">
        <f>_xlfn.XLOOKUP(Cost[[#This Row],[Material ]],'mm60'!A:A,'mm60'!N:N)</f>
        <v>127.76</v>
      </c>
      <c r="U89" s="19">
        <f>IFERROR(Cost[[#This Row],[Unit Price MM60]]*Cost[[#This Row],[ Requirement QTY]],"")</f>
        <v>127.76</v>
      </c>
      <c r="V89" s="20">
        <f>IFERROR(Cost[[#This Row],[Unit Price MM60]]*Cost[[#This Row],[Withdrawn QTY]],"")</f>
        <v>0</v>
      </c>
      <c r="W89" s="21">
        <f>IFERROR(Cost[[#This Row],[Remaining QTY]]*Cost[[#This Row],[Unit Price MM60]],"")</f>
        <v>127.76</v>
      </c>
      <c r="X89" s="10">
        <v>0</v>
      </c>
      <c r="Y89" s="10">
        <f>SUMIF('MB52 in transit'!A:A,WSheet!G:G,'MB52 in transit'!E:E)</f>
        <v>0</v>
      </c>
      <c r="Z89" s="10">
        <f>SUMIF('MB52 2001'!A:A,WSheet!G:G,'MB52 2001'!C:C)</f>
        <v>0</v>
      </c>
      <c r="AA89" s="22">
        <f>Cost[[#This Row],[AB50 SOH 5001 ]]-Cost[[#This Row],[Remaining QTY]]</f>
        <v>-1</v>
      </c>
      <c r="AB89" s="10">
        <f>SUMIF(G:G,G:G,O:O)</f>
        <v>9</v>
      </c>
      <c r="AC89" s="10">
        <f>Cost[[#This Row],[AB50 SOH 5001 ]]-Cost[[#This Row],[All Work Order Demand]]</f>
        <v>-9</v>
      </c>
      <c r="AD89" s="10" t="str">
        <f>_xlfn.CONCAT(Cost[[#This Row],[Material ]],"5001")</f>
        <v>105210475001</v>
      </c>
      <c r="AE89" s="22">
        <v>5001</v>
      </c>
    </row>
    <row r="90" spans="1:31">
      <c r="A90" s="24" t="s">
        <v>485</v>
      </c>
      <c r="B90" s="24" t="s">
        <v>569</v>
      </c>
      <c r="C90" s="24" t="s">
        <v>635</v>
      </c>
      <c r="D90" s="24" t="s">
        <v>796</v>
      </c>
      <c r="E90" s="24" t="s">
        <v>64</v>
      </c>
      <c r="F90" s="24" t="s">
        <v>56</v>
      </c>
      <c r="G90" s="24" t="s">
        <v>1047</v>
      </c>
      <c r="H90" s="24" t="s">
        <v>1048</v>
      </c>
      <c r="I90" s="24" t="s">
        <v>1060</v>
      </c>
      <c r="J90" s="24" t="s">
        <v>1686</v>
      </c>
      <c r="K90" s="24">
        <v>3</v>
      </c>
      <c r="L90" s="24" t="s">
        <v>1750</v>
      </c>
      <c r="M90" s="24">
        <v>1</v>
      </c>
      <c r="N90" s="24">
        <v>0</v>
      </c>
      <c r="O90" s="24">
        <v>1</v>
      </c>
      <c r="P90" s="24">
        <v>0</v>
      </c>
      <c r="Q90" s="24" t="str">
        <f t="shared" si="2"/>
        <v>10521047200188316</v>
      </c>
      <c r="R90" s="22" t="e">
        <f>IFERROR(_xlfn.XLOOKUP(Cost[[#This Row],[Unique]],'MB51'!U:U,'MB51'!I:I),"")*-1</f>
        <v>#VALUE!</v>
      </c>
      <c r="S90" s="18" t="str">
        <f>IFERROR(_xlfn.XLOOKUP(Cost[[#This Row],[Unique]],'MB51'!U:U,'MB51'!L:L),"")</f>
        <v/>
      </c>
      <c r="T90" s="18">
        <f>_xlfn.XLOOKUP(Cost[[#This Row],[Material ]],'mm60'!A:A,'mm60'!N:N)</f>
        <v>127.76</v>
      </c>
      <c r="U90" s="19">
        <f>IFERROR(Cost[[#This Row],[Unit Price MM60]]*Cost[[#This Row],[ Requirement QTY]],"")</f>
        <v>127.76</v>
      </c>
      <c r="V90" s="20">
        <f>IFERROR(Cost[[#This Row],[Unit Price MM60]]*Cost[[#This Row],[Withdrawn QTY]],"")</f>
        <v>0</v>
      </c>
      <c r="W90" s="21">
        <f>IFERROR(Cost[[#This Row],[Remaining QTY]]*Cost[[#This Row],[Unit Price MM60]],"")</f>
        <v>127.76</v>
      </c>
      <c r="X90" s="10">
        <v>0</v>
      </c>
      <c r="Y90" s="10">
        <f>SUMIF('MB52 in transit'!A:A,WSheet!G:G,'MB52 in transit'!E:E)</f>
        <v>0</v>
      </c>
      <c r="Z90" s="10">
        <f>SUMIF('MB52 2001'!A:A,WSheet!G:G,'MB52 2001'!C:C)</f>
        <v>0</v>
      </c>
      <c r="AA90" s="22">
        <f>Cost[[#This Row],[AB50 SOH 5001 ]]-Cost[[#This Row],[Remaining QTY]]</f>
        <v>-1</v>
      </c>
      <c r="AB90" s="10">
        <f>SUMIF(G:G,G:G,O:O)</f>
        <v>9</v>
      </c>
      <c r="AC90" s="10">
        <f>Cost[[#This Row],[AB50 SOH 5001 ]]-Cost[[#This Row],[All Work Order Demand]]</f>
        <v>-9</v>
      </c>
      <c r="AD90" s="10" t="str">
        <f>_xlfn.CONCAT(Cost[[#This Row],[Material ]],"5001")</f>
        <v>105210475001</v>
      </c>
      <c r="AE90" s="22">
        <v>5001</v>
      </c>
    </row>
    <row r="91" spans="1:31">
      <c r="A91" s="24" t="s">
        <v>485</v>
      </c>
      <c r="B91" s="24" t="s">
        <v>569</v>
      </c>
      <c r="C91" s="24" t="s">
        <v>636</v>
      </c>
      <c r="D91" s="24" t="s">
        <v>796</v>
      </c>
      <c r="E91" s="24" t="s">
        <v>64</v>
      </c>
      <c r="F91" s="24" t="s">
        <v>56</v>
      </c>
      <c r="G91" s="24" t="s">
        <v>1047</v>
      </c>
      <c r="H91" s="24" t="s">
        <v>1048</v>
      </c>
      <c r="I91" s="24" t="s">
        <v>1060</v>
      </c>
      <c r="J91" s="24" t="s">
        <v>1686</v>
      </c>
      <c r="K91" s="24">
        <v>3</v>
      </c>
      <c r="L91" s="24" t="s">
        <v>1751</v>
      </c>
      <c r="M91" s="24">
        <v>1</v>
      </c>
      <c r="N91" s="24">
        <v>0</v>
      </c>
      <c r="O91" s="24">
        <v>1</v>
      </c>
      <c r="P91" s="24">
        <v>0</v>
      </c>
      <c r="Q91" s="24" t="str">
        <f t="shared" si="2"/>
        <v>10521047200188381</v>
      </c>
      <c r="R91" s="22" t="e">
        <f>IFERROR(_xlfn.XLOOKUP(Cost[[#This Row],[Unique]],'MB51'!U:U,'MB51'!I:I),"")*-1</f>
        <v>#VALUE!</v>
      </c>
      <c r="S91" s="18" t="str">
        <f>IFERROR(_xlfn.XLOOKUP(Cost[[#This Row],[Unique]],'MB51'!U:U,'MB51'!L:L),"")</f>
        <v/>
      </c>
      <c r="T91" s="18">
        <f>_xlfn.XLOOKUP(Cost[[#This Row],[Material ]],'mm60'!A:A,'mm60'!N:N)</f>
        <v>127.76</v>
      </c>
      <c r="U91" s="19">
        <f>IFERROR(Cost[[#This Row],[Unit Price MM60]]*Cost[[#This Row],[ Requirement QTY]],"")</f>
        <v>127.76</v>
      </c>
      <c r="V91" s="20">
        <f>IFERROR(Cost[[#This Row],[Unit Price MM60]]*Cost[[#This Row],[Withdrawn QTY]],"")</f>
        <v>0</v>
      </c>
      <c r="W91" s="21">
        <f>IFERROR(Cost[[#This Row],[Remaining QTY]]*Cost[[#This Row],[Unit Price MM60]],"")</f>
        <v>127.76</v>
      </c>
      <c r="X91" s="10">
        <v>0</v>
      </c>
      <c r="Y91" s="10">
        <f>SUMIF('MB52 in transit'!A:A,WSheet!G:G,'MB52 in transit'!E:E)</f>
        <v>0</v>
      </c>
      <c r="Z91" s="10">
        <f>SUMIF('MB52 2001'!A:A,WSheet!G:G,'MB52 2001'!C:C)</f>
        <v>0</v>
      </c>
      <c r="AA91" s="22">
        <f>Cost[[#This Row],[AB50 SOH 5001 ]]-Cost[[#This Row],[Remaining QTY]]</f>
        <v>-1</v>
      </c>
      <c r="AB91" s="10">
        <f>SUMIF(G:G,G:G,O:O)</f>
        <v>9</v>
      </c>
      <c r="AC91" s="10">
        <f>Cost[[#This Row],[AB50 SOH 5001 ]]-Cost[[#This Row],[All Work Order Demand]]</f>
        <v>-9</v>
      </c>
      <c r="AD91" s="10" t="str">
        <f>_xlfn.CONCAT(Cost[[#This Row],[Material ]],"5001")</f>
        <v>105210475001</v>
      </c>
      <c r="AE91" s="22">
        <v>5001</v>
      </c>
    </row>
    <row r="92" spans="1:31">
      <c r="A92" s="24" t="s">
        <v>485</v>
      </c>
      <c r="B92" s="24" t="s">
        <v>569</v>
      </c>
      <c r="C92" s="24" t="s">
        <v>637</v>
      </c>
      <c r="D92" s="24" t="s">
        <v>800</v>
      </c>
      <c r="E92" s="24" t="s">
        <v>110</v>
      </c>
      <c r="F92" s="24" t="s">
        <v>56</v>
      </c>
      <c r="G92" s="24" t="s">
        <v>1047</v>
      </c>
      <c r="H92" s="24" t="s">
        <v>1048</v>
      </c>
      <c r="I92" s="24" t="s">
        <v>1061</v>
      </c>
      <c r="J92" s="24" t="s">
        <v>1686</v>
      </c>
      <c r="K92" s="24">
        <v>3</v>
      </c>
      <c r="L92" s="24" t="s">
        <v>1752</v>
      </c>
      <c r="M92" s="24">
        <v>1</v>
      </c>
      <c r="N92" s="24">
        <v>0</v>
      </c>
      <c r="O92" s="24">
        <v>1</v>
      </c>
      <c r="P92" s="24">
        <v>0</v>
      </c>
      <c r="Q92" s="24" t="str">
        <f t="shared" si="2"/>
        <v>10521047100044507</v>
      </c>
      <c r="R92" s="22" t="e">
        <f>IFERROR(_xlfn.XLOOKUP(Cost[[#This Row],[Unique]],'MB51'!U:U,'MB51'!I:I),"")*-1</f>
        <v>#VALUE!</v>
      </c>
      <c r="S92" s="18" t="str">
        <f>IFERROR(_xlfn.XLOOKUP(Cost[[#This Row],[Unique]],'MB51'!U:U,'MB51'!L:L),"")</f>
        <v/>
      </c>
      <c r="T92" s="18">
        <f>_xlfn.XLOOKUP(Cost[[#This Row],[Material ]],'mm60'!A:A,'mm60'!N:N)</f>
        <v>127.76</v>
      </c>
      <c r="U92" s="19">
        <f>IFERROR(Cost[[#This Row],[Unit Price MM60]]*Cost[[#This Row],[ Requirement QTY]],"")</f>
        <v>127.76</v>
      </c>
      <c r="V92" s="20">
        <f>IFERROR(Cost[[#This Row],[Unit Price MM60]]*Cost[[#This Row],[Withdrawn QTY]],"")</f>
        <v>0</v>
      </c>
      <c r="W92" s="21">
        <f>IFERROR(Cost[[#This Row],[Remaining QTY]]*Cost[[#This Row],[Unit Price MM60]],"")</f>
        <v>127.76</v>
      </c>
      <c r="X92" s="10">
        <v>0</v>
      </c>
      <c r="Y92" s="10">
        <f>SUMIF('MB52 in transit'!A:A,WSheet!G:G,'MB52 in transit'!E:E)</f>
        <v>0</v>
      </c>
      <c r="Z92" s="10">
        <f>SUMIF('MB52 2001'!A:A,WSheet!G:G,'MB52 2001'!C:C)</f>
        <v>0</v>
      </c>
      <c r="AA92" s="22">
        <f>Cost[[#This Row],[AB50 SOH 5001 ]]-Cost[[#This Row],[Remaining QTY]]</f>
        <v>-1</v>
      </c>
      <c r="AB92" s="10">
        <f>SUMIF(G:G,G:G,O:O)</f>
        <v>9</v>
      </c>
      <c r="AC92" s="10">
        <f>Cost[[#This Row],[AB50 SOH 5001 ]]-Cost[[#This Row],[All Work Order Demand]]</f>
        <v>-9</v>
      </c>
      <c r="AD92" s="10" t="str">
        <f>_xlfn.CONCAT(Cost[[#This Row],[Material ]],"5001")</f>
        <v>105210475001</v>
      </c>
      <c r="AE92" s="22">
        <v>5001</v>
      </c>
    </row>
    <row r="93" spans="1:31">
      <c r="A93" s="24" t="s">
        <v>485</v>
      </c>
      <c r="B93" s="24" t="s">
        <v>569</v>
      </c>
      <c r="C93" s="24" t="s">
        <v>637</v>
      </c>
      <c r="D93" s="24" t="s">
        <v>800</v>
      </c>
      <c r="E93" s="24" t="s">
        <v>110</v>
      </c>
      <c r="F93" s="24" t="s">
        <v>60</v>
      </c>
      <c r="G93" s="24" t="s">
        <v>1062</v>
      </c>
      <c r="H93" s="24" t="s">
        <v>1063</v>
      </c>
      <c r="I93" s="24" t="s">
        <v>1061</v>
      </c>
      <c r="J93" s="24" t="s">
        <v>1686</v>
      </c>
      <c r="K93" s="24">
        <v>4</v>
      </c>
      <c r="L93" s="24" t="s">
        <v>1752</v>
      </c>
      <c r="M93" s="24">
        <v>2</v>
      </c>
      <c r="N93" s="24">
        <v>0</v>
      </c>
      <c r="O93" s="24">
        <v>2</v>
      </c>
      <c r="P93" s="24">
        <v>0</v>
      </c>
      <c r="Q93" s="24" t="str">
        <f t="shared" si="2"/>
        <v>10542030100044507</v>
      </c>
      <c r="R93" s="22" t="e">
        <f>IFERROR(_xlfn.XLOOKUP(Cost[[#This Row],[Unique]],'MB51'!U:U,'MB51'!I:I),"")*-1</f>
        <v>#VALUE!</v>
      </c>
      <c r="S93" s="18" t="str">
        <f>IFERROR(_xlfn.XLOOKUP(Cost[[#This Row],[Unique]],'MB51'!U:U,'MB51'!L:L),"")</f>
        <v/>
      </c>
      <c r="T93" s="18">
        <f>_xlfn.XLOOKUP(Cost[[#This Row],[Material ]],'mm60'!A:A,'mm60'!N:N)</f>
        <v>62.68</v>
      </c>
      <c r="U93" s="19">
        <f>IFERROR(Cost[[#This Row],[Unit Price MM60]]*Cost[[#This Row],[ Requirement QTY]],"")</f>
        <v>125.36</v>
      </c>
      <c r="V93" s="20">
        <f>IFERROR(Cost[[#This Row],[Unit Price MM60]]*Cost[[#This Row],[Withdrawn QTY]],"")</f>
        <v>0</v>
      </c>
      <c r="W93" s="21">
        <f>IFERROR(Cost[[#This Row],[Remaining QTY]]*Cost[[#This Row],[Unit Price MM60]],"")</f>
        <v>125.36</v>
      </c>
      <c r="X93" s="10">
        <v>0</v>
      </c>
      <c r="Y93" s="10">
        <f>SUMIF('MB52 in transit'!A:A,WSheet!G:G,'MB52 in transit'!E:E)</f>
        <v>0</v>
      </c>
      <c r="Z93" s="10">
        <f>SUMIF('MB52 2001'!A:A,WSheet!G:G,'MB52 2001'!C:C)</f>
        <v>0</v>
      </c>
      <c r="AA93" s="22">
        <f>Cost[[#This Row],[AB50 SOH 5001 ]]-Cost[[#This Row],[Remaining QTY]]</f>
        <v>-2</v>
      </c>
      <c r="AB93" s="10">
        <f>SUMIF(G:G,G:G,O:O)</f>
        <v>14</v>
      </c>
      <c r="AC93" s="10">
        <f>Cost[[#This Row],[AB50 SOH 5001 ]]-Cost[[#This Row],[All Work Order Demand]]</f>
        <v>-14</v>
      </c>
      <c r="AD93" s="10" t="str">
        <f>_xlfn.CONCAT(Cost[[#This Row],[Material ]],"5001")</f>
        <v>105420305001</v>
      </c>
      <c r="AE93" s="22">
        <v>5001</v>
      </c>
    </row>
    <row r="94" spans="1:31">
      <c r="A94" s="24" t="s">
        <v>485</v>
      </c>
      <c r="B94" s="24" t="s">
        <v>569</v>
      </c>
      <c r="C94" s="24" t="s">
        <v>608</v>
      </c>
      <c r="D94" s="24" t="s">
        <v>773</v>
      </c>
      <c r="E94" s="24" t="s">
        <v>47</v>
      </c>
      <c r="F94" s="24" t="s">
        <v>60</v>
      </c>
      <c r="G94" s="24" t="s">
        <v>906</v>
      </c>
      <c r="H94" s="24" t="s">
        <v>907</v>
      </c>
      <c r="I94" s="24" t="s">
        <v>1064</v>
      </c>
      <c r="J94" s="24" t="s">
        <v>1686</v>
      </c>
      <c r="K94" s="24">
        <v>3</v>
      </c>
      <c r="L94" s="24" t="s">
        <v>1723</v>
      </c>
      <c r="M94" s="24">
        <v>1</v>
      </c>
      <c r="N94" s="24">
        <v>1</v>
      </c>
      <c r="O94" s="24">
        <v>0</v>
      </c>
      <c r="P94" s="24">
        <v>0</v>
      </c>
      <c r="Q94" s="24" t="str">
        <f t="shared" si="2"/>
        <v>10589857100033326</v>
      </c>
      <c r="R94" s="22" t="e">
        <f>IFERROR(_xlfn.XLOOKUP(Cost[[#This Row],[Unique]],'MB51'!U:U,'MB51'!I:I),"")*-1</f>
        <v>#VALUE!</v>
      </c>
      <c r="S94" s="18" t="str">
        <f>IFERROR(_xlfn.XLOOKUP(Cost[[#This Row],[Unique]],'MB51'!U:U,'MB51'!L:L),"")</f>
        <v/>
      </c>
      <c r="T94" s="18">
        <f>_xlfn.XLOOKUP(Cost[[#This Row],[Material ]],'mm60'!A:A,'mm60'!N:N)</f>
        <v>23538.87</v>
      </c>
      <c r="U94" s="19">
        <f>IFERROR(Cost[[#This Row],[Unit Price MM60]]*Cost[[#This Row],[ Requirement QTY]],"")</f>
        <v>23538.87</v>
      </c>
      <c r="V94" s="20">
        <f>IFERROR(Cost[[#This Row],[Unit Price MM60]]*Cost[[#This Row],[Withdrawn QTY]],"")</f>
        <v>0</v>
      </c>
      <c r="W94" s="21">
        <f>IFERROR(Cost[[#This Row],[Remaining QTY]]*Cost[[#This Row],[Unit Price MM60]],"")</f>
        <v>0</v>
      </c>
      <c r="X94" s="10">
        <v>0</v>
      </c>
      <c r="Y94" s="10">
        <f>SUMIF('MB52 in transit'!A:A,WSheet!G:G,'MB52 in transit'!E:E)</f>
        <v>2</v>
      </c>
      <c r="Z94" s="10">
        <f>SUMIF('MB52 2001'!A:A,WSheet!G:G,'MB52 2001'!C:C)</f>
        <v>0</v>
      </c>
      <c r="AA94" s="22">
        <f>Cost[[#This Row],[AB50 SOH 5001 ]]-Cost[[#This Row],[Remaining QTY]]</f>
        <v>0</v>
      </c>
      <c r="AB94" s="10">
        <f>SUMIF(G:G,G:G,O:O)</f>
        <v>0</v>
      </c>
      <c r="AC94" s="10">
        <f>Cost[[#This Row],[AB50 SOH 5001 ]]-Cost[[#This Row],[All Work Order Demand]]</f>
        <v>0</v>
      </c>
      <c r="AD94" s="10" t="str">
        <f>_xlfn.CONCAT(Cost[[#This Row],[Material ]],"5001")</f>
        <v>105898575001</v>
      </c>
      <c r="AE94" s="22">
        <v>5001</v>
      </c>
    </row>
    <row r="95" spans="1:31">
      <c r="A95" s="24" t="s">
        <v>485</v>
      </c>
      <c r="B95" s="24" t="s">
        <v>569</v>
      </c>
      <c r="C95" s="24" t="s">
        <v>638</v>
      </c>
      <c r="D95" s="24" t="s">
        <v>801</v>
      </c>
      <c r="E95" s="24" t="s">
        <v>43</v>
      </c>
      <c r="F95" s="24" t="s">
        <v>56</v>
      </c>
      <c r="G95" s="24" t="s">
        <v>906</v>
      </c>
      <c r="H95" s="24" t="s">
        <v>907</v>
      </c>
      <c r="I95" s="24" t="s">
        <v>1064</v>
      </c>
      <c r="J95" s="24" t="s">
        <v>1686</v>
      </c>
      <c r="K95" s="24">
        <v>2</v>
      </c>
      <c r="L95" s="24" t="s">
        <v>1753</v>
      </c>
      <c r="M95" s="24">
        <v>1</v>
      </c>
      <c r="N95" s="24">
        <v>1</v>
      </c>
      <c r="O95" s="24">
        <v>0</v>
      </c>
      <c r="P95" s="24">
        <v>0</v>
      </c>
      <c r="Q95" s="24" t="str">
        <f t="shared" si="2"/>
        <v>10589857100037400</v>
      </c>
      <c r="R95" s="22" t="e">
        <f>IFERROR(_xlfn.XLOOKUP(Cost[[#This Row],[Unique]],'MB51'!U:U,'MB51'!I:I),"")*-1</f>
        <v>#VALUE!</v>
      </c>
      <c r="S95" s="18" t="str">
        <f>IFERROR(_xlfn.XLOOKUP(Cost[[#This Row],[Unique]],'MB51'!U:U,'MB51'!L:L),"")</f>
        <v/>
      </c>
      <c r="T95" s="18">
        <f>_xlfn.XLOOKUP(Cost[[#This Row],[Material ]],'mm60'!A:A,'mm60'!N:N)</f>
        <v>23538.87</v>
      </c>
      <c r="U95" s="19">
        <f>IFERROR(Cost[[#This Row],[Unit Price MM60]]*Cost[[#This Row],[ Requirement QTY]],"")</f>
        <v>23538.87</v>
      </c>
      <c r="V95" s="20">
        <f>IFERROR(Cost[[#This Row],[Unit Price MM60]]*Cost[[#This Row],[Withdrawn QTY]],"")</f>
        <v>0</v>
      </c>
      <c r="W95" s="21">
        <f>IFERROR(Cost[[#This Row],[Remaining QTY]]*Cost[[#This Row],[Unit Price MM60]],"")</f>
        <v>0</v>
      </c>
      <c r="X95" s="10">
        <v>0</v>
      </c>
      <c r="Y95" s="10">
        <f>SUMIF('MB52 in transit'!A:A,WSheet!G:G,'MB52 in transit'!E:E)</f>
        <v>2</v>
      </c>
      <c r="Z95" s="10">
        <f>SUMIF('MB52 2001'!A:A,WSheet!G:G,'MB52 2001'!C:C)</f>
        <v>0</v>
      </c>
      <c r="AA95" s="22">
        <f>Cost[[#This Row],[AB50 SOH 5001 ]]-Cost[[#This Row],[Remaining QTY]]</f>
        <v>0</v>
      </c>
      <c r="AB95" s="10">
        <f>SUMIF(G:G,G:G,O:O)</f>
        <v>0</v>
      </c>
      <c r="AC95" s="10">
        <f>Cost[[#This Row],[AB50 SOH 5001 ]]-Cost[[#This Row],[All Work Order Demand]]</f>
        <v>0</v>
      </c>
      <c r="AD95" s="10" t="str">
        <f>_xlfn.CONCAT(Cost[[#This Row],[Material ]],"5001")</f>
        <v>105898575001</v>
      </c>
      <c r="AE95" s="22">
        <v>5001</v>
      </c>
    </row>
    <row r="96" spans="1:31">
      <c r="A96" s="24" t="s">
        <v>485</v>
      </c>
      <c r="B96" s="24" t="s">
        <v>569</v>
      </c>
      <c r="C96" s="24" t="s">
        <v>639</v>
      </c>
      <c r="D96" s="24" t="s">
        <v>802</v>
      </c>
      <c r="E96" s="24" t="s">
        <v>803</v>
      </c>
      <c r="F96" s="24" t="s">
        <v>60</v>
      </c>
      <c r="G96" s="24" t="s">
        <v>1065</v>
      </c>
      <c r="H96" s="24" t="s">
        <v>1066</v>
      </c>
      <c r="I96" s="24" t="s">
        <v>1064</v>
      </c>
      <c r="J96" s="24" t="s">
        <v>1686</v>
      </c>
      <c r="K96" s="24">
        <v>3</v>
      </c>
      <c r="L96" s="24" t="s">
        <v>1754</v>
      </c>
      <c r="M96" s="24">
        <v>1</v>
      </c>
      <c r="N96" s="24">
        <v>1</v>
      </c>
      <c r="O96" s="24">
        <v>0</v>
      </c>
      <c r="P96" s="24">
        <v>0</v>
      </c>
      <c r="Q96" s="24" t="str">
        <f t="shared" ref="Q96:Q127" si="3">_xlfn.CONCAT(G96,C96)</f>
        <v>10580895100043557</v>
      </c>
      <c r="R96" s="22" t="e">
        <f>IFERROR(_xlfn.XLOOKUP(Cost[[#This Row],[Unique]],'MB51'!U:U,'MB51'!I:I),"")*-1</f>
        <v>#VALUE!</v>
      </c>
      <c r="S96" s="18" t="str">
        <f>IFERROR(_xlfn.XLOOKUP(Cost[[#This Row],[Unique]],'MB51'!U:U,'MB51'!L:L),"")</f>
        <v/>
      </c>
      <c r="T96" s="18">
        <f>_xlfn.XLOOKUP(Cost[[#This Row],[Material ]],'mm60'!A:A,'mm60'!N:N)</f>
        <v>0.01</v>
      </c>
      <c r="U96" s="19">
        <f>IFERROR(Cost[[#This Row],[Unit Price MM60]]*Cost[[#This Row],[ Requirement QTY]],"")</f>
        <v>0.01</v>
      </c>
      <c r="V96" s="20">
        <f>IFERROR(Cost[[#This Row],[Unit Price MM60]]*Cost[[#This Row],[Withdrawn QTY]],"")</f>
        <v>0</v>
      </c>
      <c r="W96" s="21">
        <f>IFERROR(Cost[[#This Row],[Remaining QTY]]*Cost[[#This Row],[Unit Price MM60]],"")</f>
        <v>0</v>
      </c>
      <c r="X96" s="10">
        <v>0</v>
      </c>
      <c r="Y96" s="10">
        <f>SUMIF('MB52 in transit'!A:A,WSheet!G:G,'MB52 in transit'!E:E)</f>
        <v>1</v>
      </c>
      <c r="Z96" s="10">
        <f>SUMIF('MB52 2001'!A:A,WSheet!G:G,'MB52 2001'!C:C)</f>
        <v>0</v>
      </c>
      <c r="AA96" s="22">
        <f>Cost[[#This Row],[AB50 SOH 5001 ]]-Cost[[#This Row],[Remaining QTY]]</f>
        <v>0</v>
      </c>
      <c r="AB96" s="10">
        <f>SUMIF(G:G,G:G,O:O)</f>
        <v>0</v>
      </c>
      <c r="AC96" s="10">
        <f>Cost[[#This Row],[AB50 SOH 5001 ]]-Cost[[#This Row],[All Work Order Demand]]</f>
        <v>0</v>
      </c>
      <c r="AD96" s="10" t="str">
        <f>_xlfn.CONCAT(Cost[[#This Row],[Material ]],"5001")</f>
        <v>105808955001</v>
      </c>
      <c r="AE96" s="22">
        <v>5001</v>
      </c>
    </row>
    <row r="97" spans="1:31">
      <c r="A97" s="24" t="s">
        <v>485</v>
      </c>
      <c r="B97" s="24" t="s">
        <v>569</v>
      </c>
      <c r="C97" s="24" t="s">
        <v>640</v>
      </c>
      <c r="D97" s="24" t="s">
        <v>804</v>
      </c>
      <c r="E97" s="24" t="s">
        <v>56</v>
      </c>
      <c r="F97" s="24" t="s">
        <v>730</v>
      </c>
      <c r="G97" s="24" t="s">
        <v>1067</v>
      </c>
      <c r="H97" s="24" t="s">
        <v>1068</v>
      </c>
      <c r="I97" s="24" t="s">
        <v>1064</v>
      </c>
      <c r="J97" s="24" t="s">
        <v>1686</v>
      </c>
      <c r="K97" s="24">
        <v>3</v>
      </c>
      <c r="L97" s="24" t="s">
        <v>1755</v>
      </c>
      <c r="M97" s="24">
        <v>1</v>
      </c>
      <c r="N97" s="24">
        <v>1</v>
      </c>
      <c r="O97" s="24">
        <v>0</v>
      </c>
      <c r="P97" s="24">
        <v>0</v>
      </c>
      <c r="Q97" s="24" t="str">
        <f t="shared" si="3"/>
        <v>10595910100041876</v>
      </c>
      <c r="R97" s="22" t="e">
        <f>IFERROR(_xlfn.XLOOKUP(Cost[[#This Row],[Unique]],'MB51'!U:U,'MB51'!I:I),"")*-1</f>
        <v>#VALUE!</v>
      </c>
      <c r="S97" s="18" t="str">
        <f>IFERROR(_xlfn.XLOOKUP(Cost[[#This Row],[Unique]],'MB51'!U:U,'MB51'!L:L),"")</f>
        <v/>
      </c>
      <c r="T97" s="18">
        <f>_xlfn.XLOOKUP(Cost[[#This Row],[Material ]],'mm60'!A:A,'mm60'!N:N)</f>
        <v>2119.04</v>
      </c>
      <c r="U97" s="19">
        <f>IFERROR(Cost[[#This Row],[Unit Price MM60]]*Cost[[#This Row],[ Requirement QTY]],"")</f>
        <v>2119.04</v>
      </c>
      <c r="V97" s="20">
        <f>IFERROR(Cost[[#This Row],[Unit Price MM60]]*Cost[[#This Row],[Withdrawn QTY]],"")</f>
        <v>0</v>
      </c>
      <c r="W97" s="21">
        <f>IFERROR(Cost[[#This Row],[Remaining QTY]]*Cost[[#This Row],[Unit Price MM60]],"")</f>
        <v>0</v>
      </c>
      <c r="X97" s="10">
        <v>0</v>
      </c>
      <c r="Y97" s="10">
        <f>SUMIF('MB52 in transit'!A:A,WSheet!G:G,'MB52 in transit'!E:E)</f>
        <v>4</v>
      </c>
      <c r="Z97" s="10">
        <f>SUMIF('MB52 2001'!A:A,WSheet!G:G,'MB52 2001'!C:C)</f>
        <v>0</v>
      </c>
      <c r="AA97" s="22">
        <f>Cost[[#This Row],[AB50 SOH 5001 ]]-Cost[[#This Row],[Remaining QTY]]</f>
        <v>0</v>
      </c>
      <c r="AB97" s="10">
        <f>SUMIF(G:G,G:G,O:O)</f>
        <v>2</v>
      </c>
      <c r="AC97" s="10">
        <f>Cost[[#This Row],[AB50 SOH 5001 ]]-Cost[[#This Row],[All Work Order Demand]]</f>
        <v>-2</v>
      </c>
      <c r="AD97" s="10" t="str">
        <f>_xlfn.CONCAT(Cost[[#This Row],[Material ]],"5001")</f>
        <v>105959105001</v>
      </c>
      <c r="AE97" s="22">
        <v>5001</v>
      </c>
    </row>
    <row r="98" spans="1:31">
      <c r="A98" s="24" t="s">
        <v>485</v>
      </c>
      <c r="B98" s="24" t="s">
        <v>569</v>
      </c>
      <c r="C98" s="24" t="s">
        <v>641</v>
      </c>
      <c r="D98" s="24" t="s">
        <v>805</v>
      </c>
      <c r="E98" s="24" t="s">
        <v>56</v>
      </c>
      <c r="F98" s="24" t="s">
        <v>730</v>
      </c>
      <c r="G98" s="24" t="s">
        <v>1067</v>
      </c>
      <c r="H98" s="24" t="s">
        <v>1068</v>
      </c>
      <c r="I98" s="24" t="s">
        <v>1064</v>
      </c>
      <c r="J98" s="24" t="s">
        <v>1686</v>
      </c>
      <c r="K98" s="24">
        <v>3</v>
      </c>
      <c r="L98" s="24" t="s">
        <v>1756</v>
      </c>
      <c r="M98" s="24">
        <v>1</v>
      </c>
      <c r="N98" s="24">
        <v>1</v>
      </c>
      <c r="O98" s="24">
        <v>0</v>
      </c>
      <c r="P98" s="24">
        <v>0</v>
      </c>
      <c r="Q98" s="24" t="str">
        <f t="shared" si="3"/>
        <v>10595910100041877</v>
      </c>
      <c r="R98" s="22" t="e">
        <f>IFERROR(_xlfn.XLOOKUP(Cost[[#This Row],[Unique]],'MB51'!U:U,'MB51'!I:I),"")*-1</f>
        <v>#VALUE!</v>
      </c>
      <c r="S98" s="18" t="str">
        <f>IFERROR(_xlfn.XLOOKUP(Cost[[#This Row],[Unique]],'MB51'!U:U,'MB51'!L:L),"")</f>
        <v/>
      </c>
      <c r="T98" s="18">
        <f>_xlfn.XLOOKUP(Cost[[#This Row],[Material ]],'mm60'!A:A,'mm60'!N:N)</f>
        <v>2119.04</v>
      </c>
      <c r="U98" s="19">
        <f>IFERROR(Cost[[#This Row],[Unit Price MM60]]*Cost[[#This Row],[ Requirement QTY]],"")</f>
        <v>2119.04</v>
      </c>
      <c r="V98" s="20">
        <f>IFERROR(Cost[[#This Row],[Unit Price MM60]]*Cost[[#This Row],[Withdrawn QTY]],"")</f>
        <v>0</v>
      </c>
      <c r="W98" s="21">
        <f>IFERROR(Cost[[#This Row],[Remaining QTY]]*Cost[[#This Row],[Unit Price MM60]],"")</f>
        <v>0</v>
      </c>
      <c r="X98" s="10">
        <v>0</v>
      </c>
      <c r="Y98" s="10">
        <f>SUMIF('MB52 in transit'!A:A,WSheet!G:G,'MB52 in transit'!E:E)</f>
        <v>4</v>
      </c>
      <c r="Z98" s="10">
        <f>SUMIF('MB52 2001'!A:A,WSheet!G:G,'MB52 2001'!C:C)</f>
        <v>0</v>
      </c>
      <c r="AA98" s="22">
        <f>Cost[[#This Row],[AB50 SOH 5001 ]]-Cost[[#This Row],[Remaining QTY]]</f>
        <v>0</v>
      </c>
      <c r="AB98" s="10">
        <f>SUMIF(G:G,G:G,O:O)</f>
        <v>2</v>
      </c>
      <c r="AC98" s="10">
        <f>Cost[[#This Row],[AB50 SOH 5001 ]]-Cost[[#This Row],[All Work Order Demand]]</f>
        <v>-2</v>
      </c>
      <c r="AD98" s="10" t="str">
        <f>_xlfn.CONCAT(Cost[[#This Row],[Material ]],"5001")</f>
        <v>105959105001</v>
      </c>
      <c r="AE98" s="22">
        <v>5001</v>
      </c>
    </row>
    <row r="99" spans="1:31">
      <c r="A99" s="24" t="s">
        <v>485</v>
      </c>
      <c r="B99" s="24" t="s">
        <v>569</v>
      </c>
      <c r="C99" s="24" t="s">
        <v>642</v>
      </c>
      <c r="D99" s="24" t="s">
        <v>806</v>
      </c>
      <c r="E99" s="24" t="s">
        <v>56</v>
      </c>
      <c r="F99" s="24" t="s">
        <v>730</v>
      </c>
      <c r="G99" s="24" t="s">
        <v>1067</v>
      </c>
      <c r="H99" s="24" t="s">
        <v>1068</v>
      </c>
      <c r="I99" s="24" t="s">
        <v>1064</v>
      </c>
      <c r="J99" s="24" t="s">
        <v>1686</v>
      </c>
      <c r="K99" s="24">
        <v>3</v>
      </c>
      <c r="L99" s="24" t="s">
        <v>1757</v>
      </c>
      <c r="M99" s="24">
        <v>1</v>
      </c>
      <c r="N99" s="24">
        <v>1</v>
      </c>
      <c r="O99" s="24">
        <v>0</v>
      </c>
      <c r="P99" s="24">
        <v>0</v>
      </c>
      <c r="Q99" s="24" t="str">
        <f t="shared" si="3"/>
        <v>10595910100041879</v>
      </c>
      <c r="R99" s="22" t="e">
        <f>IFERROR(_xlfn.XLOOKUP(Cost[[#This Row],[Unique]],'MB51'!U:U,'MB51'!I:I),"")*-1</f>
        <v>#VALUE!</v>
      </c>
      <c r="S99" s="18" t="str">
        <f>IFERROR(_xlfn.XLOOKUP(Cost[[#This Row],[Unique]],'MB51'!U:U,'MB51'!L:L),"")</f>
        <v/>
      </c>
      <c r="T99" s="18">
        <f>_xlfn.XLOOKUP(Cost[[#This Row],[Material ]],'mm60'!A:A,'mm60'!N:N)</f>
        <v>2119.04</v>
      </c>
      <c r="U99" s="19">
        <f>IFERROR(Cost[[#This Row],[Unit Price MM60]]*Cost[[#This Row],[ Requirement QTY]],"")</f>
        <v>2119.04</v>
      </c>
      <c r="V99" s="20">
        <f>IFERROR(Cost[[#This Row],[Unit Price MM60]]*Cost[[#This Row],[Withdrawn QTY]],"")</f>
        <v>0</v>
      </c>
      <c r="W99" s="21">
        <f>IFERROR(Cost[[#This Row],[Remaining QTY]]*Cost[[#This Row],[Unit Price MM60]],"")</f>
        <v>0</v>
      </c>
      <c r="X99" s="10">
        <v>0</v>
      </c>
      <c r="Y99" s="10">
        <f>SUMIF('MB52 in transit'!A:A,WSheet!G:G,'MB52 in transit'!E:E)</f>
        <v>4</v>
      </c>
      <c r="Z99" s="10">
        <f>SUMIF('MB52 2001'!A:A,WSheet!G:G,'MB52 2001'!C:C)</f>
        <v>0</v>
      </c>
      <c r="AA99" s="22">
        <f>Cost[[#This Row],[AB50 SOH 5001 ]]-Cost[[#This Row],[Remaining QTY]]</f>
        <v>0</v>
      </c>
      <c r="AB99" s="10">
        <f>SUMIF(G:G,G:G,O:O)</f>
        <v>2</v>
      </c>
      <c r="AC99" s="10">
        <f>Cost[[#This Row],[AB50 SOH 5001 ]]-Cost[[#This Row],[All Work Order Demand]]</f>
        <v>-2</v>
      </c>
      <c r="AD99" s="10" t="str">
        <f>_xlfn.CONCAT(Cost[[#This Row],[Material ]],"5001")</f>
        <v>105959105001</v>
      </c>
      <c r="AE99" s="22">
        <v>5001</v>
      </c>
    </row>
    <row r="100" spans="1:31">
      <c r="A100" s="24" t="s">
        <v>485</v>
      </c>
      <c r="B100" s="24" t="s">
        <v>569</v>
      </c>
      <c r="C100" s="24" t="s">
        <v>643</v>
      </c>
      <c r="D100" s="24" t="s">
        <v>807</v>
      </c>
      <c r="E100" s="24" t="s">
        <v>56</v>
      </c>
      <c r="F100" s="24" t="s">
        <v>730</v>
      </c>
      <c r="G100" s="24" t="s">
        <v>1067</v>
      </c>
      <c r="H100" s="24" t="s">
        <v>1068</v>
      </c>
      <c r="I100" s="24" t="s">
        <v>1064</v>
      </c>
      <c r="J100" s="24" t="s">
        <v>1686</v>
      </c>
      <c r="K100" s="24">
        <v>3</v>
      </c>
      <c r="L100" s="24" t="s">
        <v>1758</v>
      </c>
      <c r="M100" s="24">
        <v>1</v>
      </c>
      <c r="N100" s="24">
        <v>1</v>
      </c>
      <c r="O100" s="24">
        <v>0</v>
      </c>
      <c r="P100" s="24">
        <v>0</v>
      </c>
      <c r="Q100" s="24" t="str">
        <f t="shared" si="3"/>
        <v>10595910100041940</v>
      </c>
      <c r="R100" s="22" t="e">
        <f>IFERROR(_xlfn.XLOOKUP(Cost[[#This Row],[Unique]],'MB51'!U:U,'MB51'!I:I),"")*-1</f>
        <v>#VALUE!</v>
      </c>
      <c r="S100" s="18" t="str">
        <f>IFERROR(_xlfn.XLOOKUP(Cost[[#This Row],[Unique]],'MB51'!U:U,'MB51'!L:L),"")</f>
        <v/>
      </c>
      <c r="T100" s="18">
        <f>_xlfn.XLOOKUP(Cost[[#This Row],[Material ]],'mm60'!A:A,'mm60'!N:N)</f>
        <v>2119.04</v>
      </c>
      <c r="U100" s="19">
        <f>IFERROR(Cost[[#This Row],[Unit Price MM60]]*Cost[[#This Row],[ Requirement QTY]],"")</f>
        <v>2119.04</v>
      </c>
      <c r="V100" s="20">
        <f>IFERROR(Cost[[#This Row],[Unit Price MM60]]*Cost[[#This Row],[Withdrawn QTY]],"")</f>
        <v>0</v>
      </c>
      <c r="W100" s="21">
        <f>IFERROR(Cost[[#This Row],[Remaining QTY]]*Cost[[#This Row],[Unit Price MM60]],"")</f>
        <v>0</v>
      </c>
      <c r="X100" s="10">
        <v>0</v>
      </c>
      <c r="Y100" s="10">
        <f>SUMIF('MB52 in transit'!A:A,WSheet!G:G,'MB52 in transit'!E:E)</f>
        <v>4</v>
      </c>
      <c r="Z100" s="10">
        <f>SUMIF('MB52 2001'!A:A,WSheet!G:G,'MB52 2001'!C:C)</f>
        <v>0</v>
      </c>
      <c r="AA100" s="22">
        <f>Cost[[#This Row],[AB50 SOH 5001 ]]-Cost[[#This Row],[Remaining QTY]]</f>
        <v>0</v>
      </c>
      <c r="AB100" s="10">
        <f>SUMIF(G:G,G:G,O:O)</f>
        <v>2</v>
      </c>
      <c r="AC100" s="10">
        <f>Cost[[#This Row],[AB50 SOH 5001 ]]-Cost[[#This Row],[All Work Order Demand]]</f>
        <v>-2</v>
      </c>
      <c r="AD100" s="10" t="str">
        <f>_xlfn.CONCAT(Cost[[#This Row],[Material ]],"5001")</f>
        <v>105959105001</v>
      </c>
      <c r="AE100" s="22">
        <v>5001</v>
      </c>
    </row>
    <row r="101" spans="1:31">
      <c r="A101" s="24" t="s">
        <v>485</v>
      </c>
      <c r="B101" s="24" t="s">
        <v>569</v>
      </c>
      <c r="C101" s="24" t="s">
        <v>644</v>
      </c>
      <c r="D101" s="24" t="s">
        <v>808</v>
      </c>
      <c r="E101" s="24" t="s">
        <v>47</v>
      </c>
      <c r="F101" s="24" t="s">
        <v>43</v>
      </c>
      <c r="G101" s="24" t="s">
        <v>1069</v>
      </c>
      <c r="H101" s="24" t="s">
        <v>1070</v>
      </c>
      <c r="I101" s="24" t="s">
        <v>1064</v>
      </c>
      <c r="J101" s="24" t="s">
        <v>1686</v>
      </c>
      <c r="K101" s="24">
        <v>2</v>
      </c>
      <c r="L101" s="24" t="s">
        <v>1759</v>
      </c>
      <c r="M101" s="24">
        <v>1</v>
      </c>
      <c r="N101" s="24">
        <v>1</v>
      </c>
      <c r="O101" s="24">
        <v>0</v>
      </c>
      <c r="P101" s="24">
        <v>0</v>
      </c>
      <c r="Q101" s="24" t="str">
        <f t="shared" si="3"/>
        <v>10227586100079820</v>
      </c>
      <c r="R101" s="22">
        <f>IFERROR(_xlfn.XLOOKUP(Cost[[#This Row],[Unique]],'MB51'!U:U,'MB51'!I:I),"")*-1</f>
        <v>-1</v>
      </c>
      <c r="S101" s="18">
        <f>IFERROR(_xlfn.XLOOKUP(Cost[[#This Row],[Unique]],'MB51'!U:U,'MB51'!L:L),"")</f>
        <v>28098.15</v>
      </c>
      <c r="T101" s="18">
        <f>_xlfn.XLOOKUP(Cost[[#This Row],[Material ]],'mm60'!A:A,'mm60'!N:N)</f>
        <v>28098.15</v>
      </c>
      <c r="U101" s="19">
        <f>IFERROR(Cost[[#This Row],[Unit Price MM60]]*Cost[[#This Row],[ Requirement QTY]],"")</f>
        <v>28098.15</v>
      </c>
      <c r="V101" s="20">
        <f>IFERROR(Cost[[#This Row],[Unit Price MM60]]*Cost[[#This Row],[Withdrawn QTY]],"")</f>
        <v>0</v>
      </c>
      <c r="W101" s="21">
        <f>IFERROR(Cost[[#This Row],[Remaining QTY]]*Cost[[#This Row],[Unit Price MM60]],"")</f>
        <v>0</v>
      </c>
      <c r="X101" s="10">
        <v>0</v>
      </c>
      <c r="Y101" s="10">
        <f>SUMIF('MB52 in transit'!A:A,WSheet!G:G,'MB52 in transit'!E:E)</f>
        <v>1</v>
      </c>
      <c r="Z101" s="10">
        <f>SUMIF('MB52 2001'!A:A,WSheet!G:G,'MB52 2001'!C:C)</f>
        <v>0</v>
      </c>
      <c r="AA101" s="22">
        <f>Cost[[#This Row],[AB50 SOH 5001 ]]-Cost[[#This Row],[Remaining QTY]]</f>
        <v>0</v>
      </c>
      <c r="AB101" s="10">
        <f>SUMIF(G:G,G:G,O:O)</f>
        <v>1</v>
      </c>
      <c r="AC101" s="10">
        <f>Cost[[#This Row],[AB50 SOH 5001 ]]-Cost[[#This Row],[All Work Order Demand]]</f>
        <v>-1</v>
      </c>
      <c r="AD101" s="10" t="str">
        <f>_xlfn.CONCAT(Cost[[#This Row],[Material ]],"5001")</f>
        <v>102275865001</v>
      </c>
      <c r="AE101" s="22">
        <v>5001</v>
      </c>
    </row>
    <row r="102" spans="1:31">
      <c r="A102" s="24" t="s">
        <v>485</v>
      </c>
      <c r="B102" s="24" t="s">
        <v>569</v>
      </c>
      <c r="C102" s="24" t="s">
        <v>645</v>
      </c>
      <c r="D102" s="24" t="s">
        <v>809</v>
      </c>
      <c r="E102" s="24" t="s">
        <v>47</v>
      </c>
      <c r="F102" s="24" t="s">
        <v>60</v>
      </c>
      <c r="G102" s="24" t="s">
        <v>1071</v>
      </c>
      <c r="H102" s="24" t="s">
        <v>1072</v>
      </c>
      <c r="I102" s="24" t="s">
        <v>1073</v>
      </c>
      <c r="J102" s="24" t="s">
        <v>1686</v>
      </c>
      <c r="K102" s="24">
        <v>6</v>
      </c>
      <c r="L102" s="24" t="s">
        <v>1760</v>
      </c>
      <c r="M102" s="24">
        <v>2</v>
      </c>
      <c r="N102" s="24">
        <v>0</v>
      </c>
      <c r="O102" s="24">
        <v>2</v>
      </c>
      <c r="P102" s="24">
        <v>0</v>
      </c>
      <c r="Q102" s="24" t="str">
        <f t="shared" si="3"/>
        <v>10211842100033045</v>
      </c>
      <c r="R102" s="22" t="e">
        <f>IFERROR(_xlfn.XLOOKUP(Cost[[#This Row],[Unique]],'MB51'!U:U,'MB51'!I:I),"")*-1</f>
        <v>#VALUE!</v>
      </c>
      <c r="S102" s="18" t="str">
        <f>IFERROR(_xlfn.XLOOKUP(Cost[[#This Row],[Unique]],'MB51'!U:U,'MB51'!L:L),"")</f>
        <v/>
      </c>
      <c r="T102" s="18">
        <f>_xlfn.XLOOKUP(Cost[[#This Row],[Material ]],'mm60'!A:A,'mm60'!N:N)</f>
        <v>154.05000000000001</v>
      </c>
      <c r="U102" s="19">
        <f>IFERROR(Cost[[#This Row],[Unit Price MM60]]*Cost[[#This Row],[ Requirement QTY]],"")</f>
        <v>308.10000000000002</v>
      </c>
      <c r="V102" s="20">
        <f>IFERROR(Cost[[#This Row],[Unit Price MM60]]*Cost[[#This Row],[Withdrawn QTY]],"")</f>
        <v>0</v>
      </c>
      <c r="W102" s="21">
        <f>IFERROR(Cost[[#This Row],[Remaining QTY]]*Cost[[#This Row],[Unit Price MM60]],"")</f>
        <v>308.10000000000002</v>
      </c>
      <c r="X102" s="10">
        <v>0</v>
      </c>
      <c r="Y102" s="10">
        <f>SUMIF('MB52 in transit'!A:A,WSheet!G:G,'MB52 in transit'!E:E)</f>
        <v>0</v>
      </c>
      <c r="Z102" s="10">
        <f>SUMIF('MB52 2001'!A:A,WSheet!G:G,'MB52 2001'!C:C)</f>
        <v>14</v>
      </c>
      <c r="AA102" s="22">
        <f>Cost[[#This Row],[AB50 SOH 5001 ]]-Cost[[#This Row],[Remaining QTY]]</f>
        <v>-2</v>
      </c>
      <c r="AB102" s="10">
        <f>SUMIF(G:G,G:G,O:O)</f>
        <v>36</v>
      </c>
      <c r="AC102" s="10">
        <f>Cost[[#This Row],[AB50 SOH 5001 ]]-Cost[[#This Row],[All Work Order Demand]]</f>
        <v>-36</v>
      </c>
      <c r="AD102" s="10" t="str">
        <f>_xlfn.CONCAT(Cost[[#This Row],[Material ]],"5001")</f>
        <v>102118425001</v>
      </c>
      <c r="AE102" s="22">
        <v>5001</v>
      </c>
    </row>
    <row r="103" spans="1:31">
      <c r="A103" s="24" t="s">
        <v>485</v>
      </c>
      <c r="B103" s="24" t="s">
        <v>569</v>
      </c>
      <c r="C103" s="24" t="s">
        <v>645</v>
      </c>
      <c r="D103" s="24" t="s">
        <v>809</v>
      </c>
      <c r="E103" s="24" t="s">
        <v>47</v>
      </c>
      <c r="F103" s="24" t="s">
        <v>64</v>
      </c>
      <c r="G103" s="24" t="s">
        <v>1071</v>
      </c>
      <c r="H103" s="24" t="s">
        <v>1072</v>
      </c>
      <c r="I103" s="24" t="s">
        <v>1073</v>
      </c>
      <c r="J103" s="24" t="s">
        <v>1686</v>
      </c>
      <c r="K103" s="24">
        <v>7</v>
      </c>
      <c r="L103" s="24" t="s">
        <v>1760</v>
      </c>
      <c r="M103" s="24">
        <v>4</v>
      </c>
      <c r="N103" s="24">
        <v>0</v>
      </c>
      <c r="O103" s="24">
        <v>4</v>
      </c>
      <c r="P103" s="24">
        <v>0</v>
      </c>
      <c r="Q103" s="24" t="str">
        <f t="shared" si="3"/>
        <v>10211842100033045</v>
      </c>
      <c r="R103" s="22" t="e">
        <f>IFERROR(_xlfn.XLOOKUP(Cost[[#This Row],[Unique]],'MB51'!U:U,'MB51'!I:I),"")*-1</f>
        <v>#VALUE!</v>
      </c>
      <c r="S103" s="18" t="str">
        <f>IFERROR(_xlfn.XLOOKUP(Cost[[#This Row],[Unique]],'MB51'!U:U,'MB51'!L:L),"")</f>
        <v/>
      </c>
      <c r="T103" s="18">
        <f>_xlfn.XLOOKUP(Cost[[#This Row],[Material ]],'mm60'!A:A,'mm60'!N:N)</f>
        <v>154.05000000000001</v>
      </c>
      <c r="U103" s="19">
        <f>IFERROR(Cost[[#This Row],[Unit Price MM60]]*Cost[[#This Row],[ Requirement QTY]],"")</f>
        <v>616.20000000000005</v>
      </c>
      <c r="V103" s="20">
        <f>IFERROR(Cost[[#This Row],[Unit Price MM60]]*Cost[[#This Row],[Withdrawn QTY]],"")</f>
        <v>0</v>
      </c>
      <c r="W103" s="21">
        <f>IFERROR(Cost[[#This Row],[Remaining QTY]]*Cost[[#This Row],[Unit Price MM60]],"")</f>
        <v>616.20000000000005</v>
      </c>
      <c r="X103" s="10">
        <v>0</v>
      </c>
      <c r="Y103" s="10">
        <f>SUMIF('MB52 in transit'!A:A,WSheet!G:G,'MB52 in transit'!E:E)</f>
        <v>0</v>
      </c>
      <c r="Z103" s="10">
        <f>SUMIF('MB52 2001'!A:A,WSheet!G:G,'MB52 2001'!C:C)</f>
        <v>14</v>
      </c>
      <c r="AA103" s="22">
        <f>Cost[[#This Row],[AB50 SOH 5001 ]]-Cost[[#This Row],[Remaining QTY]]</f>
        <v>-4</v>
      </c>
      <c r="AB103" s="10">
        <f>SUMIF(G:G,G:G,O:O)</f>
        <v>36</v>
      </c>
      <c r="AC103" s="10">
        <f>Cost[[#This Row],[AB50 SOH 5001 ]]-Cost[[#This Row],[All Work Order Demand]]</f>
        <v>-36</v>
      </c>
      <c r="AD103" s="10" t="str">
        <f>_xlfn.CONCAT(Cost[[#This Row],[Material ]],"5001")</f>
        <v>102118425001</v>
      </c>
      <c r="AE103" s="22">
        <v>5001</v>
      </c>
    </row>
    <row r="104" spans="1:31">
      <c r="A104" s="24" t="s">
        <v>485</v>
      </c>
      <c r="B104" s="24" t="s">
        <v>569</v>
      </c>
      <c r="C104" s="24" t="s">
        <v>646</v>
      </c>
      <c r="D104" s="24" t="s">
        <v>810</v>
      </c>
      <c r="E104" s="24" t="s">
        <v>47</v>
      </c>
      <c r="F104" s="24" t="s">
        <v>60</v>
      </c>
      <c r="G104" s="24" t="s">
        <v>1071</v>
      </c>
      <c r="H104" s="24" t="s">
        <v>1072</v>
      </c>
      <c r="I104" s="24" t="s">
        <v>1073</v>
      </c>
      <c r="J104" s="24" t="s">
        <v>1686</v>
      </c>
      <c r="K104" s="24">
        <v>4</v>
      </c>
      <c r="L104" s="24" t="s">
        <v>1761</v>
      </c>
      <c r="M104" s="24">
        <v>2</v>
      </c>
      <c r="N104" s="24">
        <v>0</v>
      </c>
      <c r="O104" s="24">
        <v>2</v>
      </c>
      <c r="P104" s="24">
        <v>0</v>
      </c>
      <c r="Q104" s="24" t="str">
        <f t="shared" si="3"/>
        <v>10211842100033046</v>
      </c>
      <c r="R104" s="22" t="e">
        <f>IFERROR(_xlfn.XLOOKUP(Cost[[#This Row],[Unique]],'MB51'!U:U,'MB51'!I:I),"")*-1</f>
        <v>#VALUE!</v>
      </c>
      <c r="S104" s="18" t="str">
        <f>IFERROR(_xlfn.XLOOKUP(Cost[[#This Row],[Unique]],'MB51'!U:U,'MB51'!L:L),"")</f>
        <v/>
      </c>
      <c r="T104" s="18">
        <f>_xlfn.XLOOKUP(Cost[[#This Row],[Material ]],'mm60'!A:A,'mm60'!N:N)</f>
        <v>154.05000000000001</v>
      </c>
      <c r="U104" s="19">
        <f>IFERROR(Cost[[#This Row],[Unit Price MM60]]*Cost[[#This Row],[ Requirement QTY]],"")</f>
        <v>308.10000000000002</v>
      </c>
      <c r="V104" s="20">
        <f>IFERROR(Cost[[#This Row],[Unit Price MM60]]*Cost[[#This Row],[Withdrawn QTY]],"")</f>
        <v>0</v>
      </c>
      <c r="W104" s="21">
        <f>IFERROR(Cost[[#This Row],[Remaining QTY]]*Cost[[#This Row],[Unit Price MM60]],"")</f>
        <v>308.10000000000002</v>
      </c>
      <c r="X104" s="10">
        <v>0</v>
      </c>
      <c r="Y104" s="10">
        <f>SUMIF('MB52 in transit'!A:A,WSheet!G:G,'MB52 in transit'!E:E)</f>
        <v>0</v>
      </c>
      <c r="Z104" s="10">
        <f>SUMIF('MB52 2001'!A:A,WSheet!G:G,'MB52 2001'!C:C)</f>
        <v>14</v>
      </c>
      <c r="AA104" s="22">
        <f>Cost[[#This Row],[AB50 SOH 5001 ]]-Cost[[#This Row],[Remaining QTY]]</f>
        <v>-2</v>
      </c>
      <c r="AB104" s="10">
        <f>SUMIF(G:G,G:G,O:O)</f>
        <v>36</v>
      </c>
      <c r="AC104" s="10">
        <f>Cost[[#This Row],[AB50 SOH 5001 ]]-Cost[[#This Row],[All Work Order Demand]]</f>
        <v>-36</v>
      </c>
      <c r="AD104" s="10" t="str">
        <f>_xlfn.CONCAT(Cost[[#This Row],[Material ]],"5001")</f>
        <v>102118425001</v>
      </c>
      <c r="AE104" s="22">
        <v>5001</v>
      </c>
    </row>
    <row r="105" spans="1:31">
      <c r="A105" s="24" t="s">
        <v>485</v>
      </c>
      <c r="B105" s="24" t="s">
        <v>569</v>
      </c>
      <c r="C105" s="24" t="s">
        <v>646</v>
      </c>
      <c r="D105" s="24" t="s">
        <v>810</v>
      </c>
      <c r="E105" s="24" t="s">
        <v>47</v>
      </c>
      <c r="F105" s="24" t="s">
        <v>64</v>
      </c>
      <c r="G105" s="24" t="s">
        <v>1071</v>
      </c>
      <c r="H105" s="24" t="s">
        <v>1072</v>
      </c>
      <c r="I105" s="24" t="s">
        <v>1073</v>
      </c>
      <c r="J105" s="24" t="s">
        <v>1686</v>
      </c>
      <c r="K105" s="24">
        <v>5</v>
      </c>
      <c r="L105" s="24" t="s">
        <v>1761</v>
      </c>
      <c r="M105" s="24">
        <v>4</v>
      </c>
      <c r="N105" s="24">
        <v>0</v>
      </c>
      <c r="O105" s="24">
        <v>4</v>
      </c>
      <c r="P105" s="24">
        <v>0</v>
      </c>
      <c r="Q105" s="24" t="str">
        <f t="shared" si="3"/>
        <v>10211842100033046</v>
      </c>
      <c r="R105" s="22" t="e">
        <f>IFERROR(_xlfn.XLOOKUP(Cost[[#This Row],[Unique]],'MB51'!U:U,'MB51'!I:I),"")*-1</f>
        <v>#VALUE!</v>
      </c>
      <c r="S105" s="18" t="str">
        <f>IFERROR(_xlfn.XLOOKUP(Cost[[#This Row],[Unique]],'MB51'!U:U,'MB51'!L:L),"")</f>
        <v/>
      </c>
      <c r="T105" s="18">
        <f>_xlfn.XLOOKUP(Cost[[#This Row],[Material ]],'mm60'!A:A,'mm60'!N:N)</f>
        <v>154.05000000000001</v>
      </c>
      <c r="U105" s="19">
        <f>IFERROR(Cost[[#This Row],[Unit Price MM60]]*Cost[[#This Row],[ Requirement QTY]],"")</f>
        <v>616.20000000000005</v>
      </c>
      <c r="V105" s="20">
        <f>IFERROR(Cost[[#This Row],[Unit Price MM60]]*Cost[[#This Row],[Withdrawn QTY]],"")</f>
        <v>0</v>
      </c>
      <c r="W105" s="21">
        <f>IFERROR(Cost[[#This Row],[Remaining QTY]]*Cost[[#This Row],[Unit Price MM60]],"")</f>
        <v>616.20000000000005</v>
      </c>
      <c r="X105" s="10">
        <v>0</v>
      </c>
      <c r="Y105" s="10">
        <f>SUMIF('MB52 in transit'!A:A,WSheet!G:G,'MB52 in transit'!E:E)</f>
        <v>0</v>
      </c>
      <c r="Z105" s="10">
        <f>SUMIF('MB52 2001'!A:A,WSheet!G:G,'MB52 2001'!C:C)</f>
        <v>14</v>
      </c>
      <c r="AA105" s="22">
        <f>Cost[[#This Row],[AB50 SOH 5001 ]]-Cost[[#This Row],[Remaining QTY]]</f>
        <v>-4</v>
      </c>
      <c r="AB105" s="10">
        <f>SUMIF(G:G,G:G,O:O)</f>
        <v>36</v>
      </c>
      <c r="AC105" s="10">
        <f>Cost[[#This Row],[AB50 SOH 5001 ]]-Cost[[#This Row],[All Work Order Demand]]</f>
        <v>-36</v>
      </c>
      <c r="AD105" s="10" t="str">
        <f>_xlfn.CONCAT(Cost[[#This Row],[Material ]],"5001")</f>
        <v>102118425001</v>
      </c>
      <c r="AE105" s="22">
        <v>5001</v>
      </c>
    </row>
    <row r="106" spans="1:31">
      <c r="A106" s="24" t="s">
        <v>485</v>
      </c>
      <c r="B106" s="24" t="s">
        <v>569</v>
      </c>
      <c r="C106" s="24" t="s">
        <v>647</v>
      </c>
      <c r="D106" s="24" t="s">
        <v>811</v>
      </c>
      <c r="E106" s="24" t="s">
        <v>47</v>
      </c>
      <c r="F106" s="24" t="s">
        <v>60</v>
      </c>
      <c r="G106" s="24" t="s">
        <v>1071</v>
      </c>
      <c r="H106" s="24" t="s">
        <v>1072</v>
      </c>
      <c r="I106" s="24" t="s">
        <v>1073</v>
      </c>
      <c r="J106" s="24" t="s">
        <v>1686</v>
      </c>
      <c r="K106" s="24">
        <v>4</v>
      </c>
      <c r="L106" s="24" t="s">
        <v>1762</v>
      </c>
      <c r="M106" s="24">
        <v>2</v>
      </c>
      <c r="N106" s="24">
        <v>0</v>
      </c>
      <c r="O106" s="24">
        <v>2</v>
      </c>
      <c r="P106" s="24">
        <v>0</v>
      </c>
      <c r="Q106" s="24" t="str">
        <f t="shared" si="3"/>
        <v>10211842100033047</v>
      </c>
      <c r="R106" s="22" t="e">
        <f>IFERROR(_xlfn.XLOOKUP(Cost[[#This Row],[Unique]],'MB51'!U:U,'MB51'!I:I),"")*-1</f>
        <v>#VALUE!</v>
      </c>
      <c r="S106" s="18" t="str">
        <f>IFERROR(_xlfn.XLOOKUP(Cost[[#This Row],[Unique]],'MB51'!U:U,'MB51'!L:L),"")</f>
        <v/>
      </c>
      <c r="T106" s="18">
        <f>_xlfn.XLOOKUP(Cost[[#This Row],[Material ]],'mm60'!A:A,'mm60'!N:N)</f>
        <v>154.05000000000001</v>
      </c>
      <c r="U106" s="19">
        <f>IFERROR(Cost[[#This Row],[Unit Price MM60]]*Cost[[#This Row],[ Requirement QTY]],"")</f>
        <v>308.10000000000002</v>
      </c>
      <c r="V106" s="20">
        <f>IFERROR(Cost[[#This Row],[Unit Price MM60]]*Cost[[#This Row],[Withdrawn QTY]],"")</f>
        <v>0</v>
      </c>
      <c r="W106" s="21">
        <f>IFERROR(Cost[[#This Row],[Remaining QTY]]*Cost[[#This Row],[Unit Price MM60]],"")</f>
        <v>308.10000000000002</v>
      </c>
      <c r="X106" s="10">
        <v>0</v>
      </c>
      <c r="Y106" s="10">
        <f>SUMIF('MB52 in transit'!A:A,WSheet!G:G,'MB52 in transit'!E:E)</f>
        <v>0</v>
      </c>
      <c r="Z106" s="10">
        <f>SUMIF('MB52 2001'!A:A,WSheet!G:G,'MB52 2001'!C:C)</f>
        <v>14</v>
      </c>
      <c r="AA106" s="22">
        <f>Cost[[#This Row],[AB50 SOH 5001 ]]-Cost[[#This Row],[Remaining QTY]]</f>
        <v>-2</v>
      </c>
      <c r="AB106" s="10">
        <f>SUMIF(G:G,G:G,O:O)</f>
        <v>36</v>
      </c>
      <c r="AC106" s="10">
        <f>Cost[[#This Row],[AB50 SOH 5001 ]]-Cost[[#This Row],[All Work Order Demand]]</f>
        <v>-36</v>
      </c>
      <c r="AD106" s="10" t="str">
        <f>_xlfn.CONCAT(Cost[[#This Row],[Material ]],"5001")</f>
        <v>102118425001</v>
      </c>
      <c r="AE106" s="22">
        <v>5001</v>
      </c>
    </row>
    <row r="107" spans="1:31">
      <c r="A107" s="24" t="s">
        <v>485</v>
      </c>
      <c r="B107" s="24" t="s">
        <v>569</v>
      </c>
      <c r="C107" s="24" t="s">
        <v>647</v>
      </c>
      <c r="D107" s="24" t="s">
        <v>811</v>
      </c>
      <c r="E107" s="24" t="s">
        <v>47</v>
      </c>
      <c r="F107" s="24" t="s">
        <v>64</v>
      </c>
      <c r="G107" s="24" t="s">
        <v>1071</v>
      </c>
      <c r="H107" s="24" t="s">
        <v>1072</v>
      </c>
      <c r="I107" s="24" t="s">
        <v>1073</v>
      </c>
      <c r="J107" s="24" t="s">
        <v>1686</v>
      </c>
      <c r="K107" s="24">
        <v>5</v>
      </c>
      <c r="L107" s="24" t="s">
        <v>1762</v>
      </c>
      <c r="M107" s="24">
        <v>4</v>
      </c>
      <c r="N107" s="24">
        <v>0</v>
      </c>
      <c r="O107" s="24">
        <v>4</v>
      </c>
      <c r="P107" s="24">
        <v>0</v>
      </c>
      <c r="Q107" s="24" t="str">
        <f t="shared" si="3"/>
        <v>10211842100033047</v>
      </c>
      <c r="R107" s="22" t="e">
        <f>IFERROR(_xlfn.XLOOKUP(Cost[[#This Row],[Unique]],'MB51'!U:U,'MB51'!I:I),"")*-1</f>
        <v>#VALUE!</v>
      </c>
      <c r="S107" s="18" t="str">
        <f>IFERROR(_xlfn.XLOOKUP(Cost[[#This Row],[Unique]],'MB51'!U:U,'MB51'!L:L),"")</f>
        <v/>
      </c>
      <c r="T107" s="18">
        <f>_xlfn.XLOOKUP(Cost[[#This Row],[Material ]],'mm60'!A:A,'mm60'!N:N)</f>
        <v>154.05000000000001</v>
      </c>
      <c r="U107" s="19">
        <f>IFERROR(Cost[[#This Row],[Unit Price MM60]]*Cost[[#This Row],[ Requirement QTY]],"")</f>
        <v>616.20000000000005</v>
      </c>
      <c r="V107" s="20">
        <f>IFERROR(Cost[[#This Row],[Unit Price MM60]]*Cost[[#This Row],[Withdrawn QTY]],"")</f>
        <v>0</v>
      </c>
      <c r="W107" s="21">
        <f>IFERROR(Cost[[#This Row],[Remaining QTY]]*Cost[[#This Row],[Unit Price MM60]],"")</f>
        <v>616.20000000000005</v>
      </c>
      <c r="X107" s="10">
        <v>0</v>
      </c>
      <c r="Y107" s="10">
        <f>SUMIF('MB52 in transit'!A:A,WSheet!G:G,'MB52 in transit'!E:E)</f>
        <v>0</v>
      </c>
      <c r="Z107" s="10">
        <f>SUMIF('MB52 2001'!A:A,WSheet!G:G,'MB52 2001'!C:C)</f>
        <v>14</v>
      </c>
      <c r="AA107" s="22">
        <f>Cost[[#This Row],[AB50 SOH 5001 ]]-Cost[[#This Row],[Remaining QTY]]</f>
        <v>-4</v>
      </c>
      <c r="AB107" s="10">
        <f>SUMIF(G:G,G:G,O:O)</f>
        <v>36</v>
      </c>
      <c r="AC107" s="10">
        <f>Cost[[#This Row],[AB50 SOH 5001 ]]-Cost[[#This Row],[All Work Order Demand]]</f>
        <v>-36</v>
      </c>
      <c r="AD107" s="10" t="str">
        <f>_xlfn.CONCAT(Cost[[#This Row],[Material ]],"5001")</f>
        <v>102118425001</v>
      </c>
      <c r="AE107" s="22">
        <v>5001</v>
      </c>
    </row>
    <row r="108" spans="1:31">
      <c r="A108" s="24" t="s">
        <v>485</v>
      </c>
      <c r="B108" s="24" t="s">
        <v>569</v>
      </c>
      <c r="C108" s="24" t="s">
        <v>648</v>
      </c>
      <c r="D108" s="24" t="s">
        <v>812</v>
      </c>
      <c r="E108" s="24" t="s">
        <v>47</v>
      </c>
      <c r="F108" s="24" t="s">
        <v>60</v>
      </c>
      <c r="G108" s="24" t="s">
        <v>1071</v>
      </c>
      <c r="H108" s="24" t="s">
        <v>1072</v>
      </c>
      <c r="I108" s="24" t="s">
        <v>1073</v>
      </c>
      <c r="J108" s="24" t="s">
        <v>1686</v>
      </c>
      <c r="K108" s="24">
        <v>4</v>
      </c>
      <c r="L108" s="24" t="s">
        <v>1763</v>
      </c>
      <c r="M108" s="24">
        <v>2</v>
      </c>
      <c r="N108" s="24">
        <v>0</v>
      </c>
      <c r="O108" s="24">
        <v>2</v>
      </c>
      <c r="P108" s="24">
        <v>0</v>
      </c>
      <c r="Q108" s="24" t="str">
        <f t="shared" si="3"/>
        <v>10211842100033048</v>
      </c>
      <c r="R108" s="22" t="e">
        <f>IFERROR(_xlfn.XLOOKUP(Cost[[#This Row],[Unique]],'MB51'!U:U,'MB51'!I:I),"")*-1</f>
        <v>#VALUE!</v>
      </c>
      <c r="S108" s="18" t="str">
        <f>IFERROR(_xlfn.XLOOKUP(Cost[[#This Row],[Unique]],'MB51'!U:U,'MB51'!L:L),"")</f>
        <v/>
      </c>
      <c r="T108" s="18">
        <f>_xlfn.XLOOKUP(Cost[[#This Row],[Material ]],'mm60'!A:A,'mm60'!N:N)</f>
        <v>154.05000000000001</v>
      </c>
      <c r="U108" s="19">
        <f>IFERROR(Cost[[#This Row],[Unit Price MM60]]*Cost[[#This Row],[ Requirement QTY]],"")</f>
        <v>308.10000000000002</v>
      </c>
      <c r="V108" s="20">
        <f>IFERROR(Cost[[#This Row],[Unit Price MM60]]*Cost[[#This Row],[Withdrawn QTY]],"")</f>
        <v>0</v>
      </c>
      <c r="W108" s="21">
        <f>IFERROR(Cost[[#This Row],[Remaining QTY]]*Cost[[#This Row],[Unit Price MM60]],"")</f>
        <v>308.10000000000002</v>
      </c>
      <c r="X108" s="10">
        <v>0</v>
      </c>
      <c r="Y108" s="10">
        <f>SUMIF('MB52 in transit'!A:A,WSheet!G:G,'MB52 in transit'!E:E)</f>
        <v>0</v>
      </c>
      <c r="Z108" s="10">
        <f>SUMIF('MB52 2001'!A:A,WSheet!G:G,'MB52 2001'!C:C)</f>
        <v>14</v>
      </c>
      <c r="AA108" s="22">
        <f>Cost[[#This Row],[AB50 SOH 5001 ]]-Cost[[#This Row],[Remaining QTY]]</f>
        <v>-2</v>
      </c>
      <c r="AB108" s="10">
        <f>SUMIF(G:G,G:G,O:O)</f>
        <v>36</v>
      </c>
      <c r="AC108" s="10">
        <f>Cost[[#This Row],[AB50 SOH 5001 ]]-Cost[[#This Row],[All Work Order Demand]]</f>
        <v>-36</v>
      </c>
      <c r="AD108" s="10" t="str">
        <f>_xlfn.CONCAT(Cost[[#This Row],[Material ]],"5001")</f>
        <v>102118425001</v>
      </c>
      <c r="AE108" s="22">
        <v>5001</v>
      </c>
    </row>
    <row r="109" spans="1:31">
      <c r="A109" s="24" t="s">
        <v>485</v>
      </c>
      <c r="B109" s="24" t="s">
        <v>569</v>
      </c>
      <c r="C109" s="24" t="s">
        <v>648</v>
      </c>
      <c r="D109" s="24" t="s">
        <v>812</v>
      </c>
      <c r="E109" s="24" t="s">
        <v>47</v>
      </c>
      <c r="F109" s="24" t="s">
        <v>64</v>
      </c>
      <c r="G109" s="24" t="s">
        <v>1071</v>
      </c>
      <c r="H109" s="24" t="s">
        <v>1072</v>
      </c>
      <c r="I109" s="24" t="s">
        <v>1073</v>
      </c>
      <c r="J109" s="24" t="s">
        <v>1686</v>
      </c>
      <c r="K109" s="24">
        <v>5</v>
      </c>
      <c r="L109" s="24" t="s">
        <v>1763</v>
      </c>
      <c r="M109" s="24">
        <v>4</v>
      </c>
      <c r="N109" s="24">
        <v>0</v>
      </c>
      <c r="O109" s="24">
        <v>4</v>
      </c>
      <c r="P109" s="24">
        <v>0</v>
      </c>
      <c r="Q109" s="24" t="str">
        <f t="shared" si="3"/>
        <v>10211842100033048</v>
      </c>
      <c r="R109" s="22" t="e">
        <f>IFERROR(_xlfn.XLOOKUP(Cost[[#This Row],[Unique]],'MB51'!U:U,'MB51'!I:I),"")*-1</f>
        <v>#VALUE!</v>
      </c>
      <c r="S109" s="18" t="str">
        <f>IFERROR(_xlfn.XLOOKUP(Cost[[#This Row],[Unique]],'MB51'!U:U,'MB51'!L:L),"")</f>
        <v/>
      </c>
      <c r="T109" s="18">
        <f>_xlfn.XLOOKUP(Cost[[#This Row],[Material ]],'mm60'!A:A,'mm60'!N:N)</f>
        <v>154.05000000000001</v>
      </c>
      <c r="U109" s="19">
        <f>IFERROR(Cost[[#This Row],[Unit Price MM60]]*Cost[[#This Row],[ Requirement QTY]],"")</f>
        <v>616.20000000000005</v>
      </c>
      <c r="V109" s="20">
        <f>IFERROR(Cost[[#This Row],[Unit Price MM60]]*Cost[[#This Row],[Withdrawn QTY]],"")</f>
        <v>0</v>
      </c>
      <c r="W109" s="21">
        <f>IFERROR(Cost[[#This Row],[Remaining QTY]]*Cost[[#This Row],[Unit Price MM60]],"")</f>
        <v>616.20000000000005</v>
      </c>
      <c r="X109" s="10">
        <v>0</v>
      </c>
      <c r="Y109" s="10">
        <f>SUMIF('MB52 in transit'!A:A,WSheet!G:G,'MB52 in transit'!E:E)</f>
        <v>0</v>
      </c>
      <c r="Z109" s="10">
        <f>SUMIF('MB52 2001'!A:A,WSheet!G:G,'MB52 2001'!C:C)</f>
        <v>14</v>
      </c>
      <c r="AA109" s="22">
        <f>Cost[[#This Row],[AB50 SOH 5001 ]]-Cost[[#This Row],[Remaining QTY]]</f>
        <v>-4</v>
      </c>
      <c r="AB109" s="10">
        <f>SUMIF(G:G,G:G,O:O)</f>
        <v>36</v>
      </c>
      <c r="AC109" s="10">
        <f>Cost[[#This Row],[AB50 SOH 5001 ]]-Cost[[#This Row],[All Work Order Demand]]</f>
        <v>-36</v>
      </c>
      <c r="AD109" s="10" t="str">
        <f>_xlfn.CONCAT(Cost[[#This Row],[Material ]],"5001")</f>
        <v>102118425001</v>
      </c>
      <c r="AE109" s="22">
        <v>5001</v>
      </c>
    </row>
    <row r="110" spans="1:31">
      <c r="A110" s="24" t="s">
        <v>485</v>
      </c>
      <c r="B110" s="24" t="s">
        <v>569</v>
      </c>
      <c r="C110" s="24" t="s">
        <v>582</v>
      </c>
      <c r="D110" s="24" t="s">
        <v>740</v>
      </c>
      <c r="E110" s="24" t="s">
        <v>47</v>
      </c>
      <c r="F110" s="24" t="s">
        <v>60</v>
      </c>
      <c r="G110" s="24" t="s">
        <v>1071</v>
      </c>
      <c r="H110" s="24" t="s">
        <v>1072</v>
      </c>
      <c r="I110" s="24" t="s">
        <v>1073</v>
      </c>
      <c r="J110" s="24" t="s">
        <v>1686</v>
      </c>
      <c r="K110" s="24">
        <v>8</v>
      </c>
      <c r="L110" s="24" t="s">
        <v>1697</v>
      </c>
      <c r="M110" s="24">
        <v>2</v>
      </c>
      <c r="N110" s="24">
        <v>0</v>
      </c>
      <c r="O110" s="24">
        <v>2</v>
      </c>
      <c r="P110" s="24">
        <v>0</v>
      </c>
      <c r="Q110" s="24" t="str">
        <f t="shared" si="3"/>
        <v>10211842100033049</v>
      </c>
      <c r="R110" s="22" t="e">
        <f>IFERROR(_xlfn.XLOOKUP(Cost[[#This Row],[Unique]],'MB51'!U:U,'MB51'!I:I),"")*-1</f>
        <v>#VALUE!</v>
      </c>
      <c r="S110" s="18" t="str">
        <f>IFERROR(_xlfn.XLOOKUP(Cost[[#This Row],[Unique]],'MB51'!U:U,'MB51'!L:L),"")</f>
        <v/>
      </c>
      <c r="T110" s="18">
        <f>_xlfn.XLOOKUP(Cost[[#This Row],[Material ]],'mm60'!A:A,'mm60'!N:N)</f>
        <v>154.05000000000001</v>
      </c>
      <c r="U110" s="19">
        <f>IFERROR(Cost[[#This Row],[Unit Price MM60]]*Cost[[#This Row],[ Requirement QTY]],"")</f>
        <v>308.10000000000002</v>
      </c>
      <c r="V110" s="20">
        <f>IFERROR(Cost[[#This Row],[Unit Price MM60]]*Cost[[#This Row],[Withdrawn QTY]],"")</f>
        <v>0</v>
      </c>
      <c r="W110" s="21">
        <f>IFERROR(Cost[[#This Row],[Remaining QTY]]*Cost[[#This Row],[Unit Price MM60]],"")</f>
        <v>308.10000000000002</v>
      </c>
      <c r="X110" s="10">
        <v>0</v>
      </c>
      <c r="Y110" s="10">
        <f>SUMIF('MB52 in transit'!A:A,WSheet!G:G,'MB52 in transit'!E:E)</f>
        <v>0</v>
      </c>
      <c r="Z110" s="10">
        <f>SUMIF('MB52 2001'!A:A,WSheet!G:G,'MB52 2001'!C:C)</f>
        <v>14</v>
      </c>
      <c r="AA110" s="22">
        <f>Cost[[#This Row],[AB50 SOH 5001 ]]-Cost[[#This Row],[Remaining QTY]]</f>
        <v>-2</v>
      </c>
      <c r="AB110" s="10">
        <f>SUMIF(G:G,G:G,O:O)</f>
        <v>36</v>
      </c>
      <c r="AC110" s="10">
        <f>Cost[[#This Row],[AB50 SOH 5001 ]]-Cost[[#This Row],[All Work Order Demand]]</f>
        <v>-36</v>
      </c>
      <c r="AD110" s="10" t="str">
        <f>_xlfn.CONCAT(Cost[[#This Row],[Material ]],"5001")</f>
        <v>102118425001</v>
      </c>
      <c r="AE110" s="22">
        <v>5001</v>
      </c>
    </row>
    <row r="111" spans="1:31">
      <c r="A111" s="24" t="s">
        <v>485</v>
      </c>
      <c r="B111" s="24" t="s">
        <v>569</v>
      </c>
      <c r="C111" s="24" t="s">
        <v>582</v>
      </c>
      <c r="D111" s="24" t="s">
        <v>740</v>
      </c>
      <c r="E111" s="24" t="s">
        <v>47</v>
      </c>
      <c r="F111" s="24" t="s">
        <v>64</v>
      </c>
      <c r="G111" s="24" t="s">
        <v>1071</v>
      </c>
      <c r="H111" s="24" t="s">
        <v>1072</v>
      </c>
      <c r="I111" s="24" t="s">
        <v>1073</v>
      </c>
      <c r="J111" s="24" t="s">
        <v>1686</v>
      </c>
      <c r="K111" s="24">
        <v>9</v>
      </c>
      <c r="L111" s="24" t="s">
        <v>1697</v>
      </c>
      <c r="M111" s="24">
        <v>4</v>
      </c>
      <c r="N111" s="24">
        <v>0</v>
      </c>
      <c r="O111" s="24">
        <v>4</v>
      </c>
      <c r="P111" s="24">
        <v>0</v>
      </c>
      <c r="Q111" s="24" t="str">
        <f t="shared" si="3"/>
        <v>10211842100033049</v>
      </c>
      <c r="R111" s="22" t="e">
        <f>IFERROR(_xlfn.XLOOKUP(Cost[[#This Row],[Unique]],'MB51'!U:U,'MB51'!I:I),"")*-1</f>
        <v>#VALUE!</v>
      </c>
      <c r="S111" s="18" t="str">
        <f>IFERROR(_xlfn.XLOOKUP(Cost[[#This Row],[Unique]],'MB51'!U:U,'MB51'!L:L),"")</f>
        <v/>
      </c>
      <c r="T111" s="18">
        <f>_xlfn.XLOOKUP(Cost[[#This Row],[Material ]],'mm60'!A:A,'mm60'!N:N)</f>
        <v>154.05000000000001</v>
      </c>
      <c r="U111" s="19">
        <f>IFERROR(Cost[[#This Row],[Unit Price MM60]]*Cost[[#This Row],[ Requirement QTY]],"")</f>
        <v>616.20000000000005</v>
      </c>
      <c r="V111" s="20">
        <f>IFERROR(Cost[[#This Row],[Unit Price MM60]]*Cost[[#This Row],[Withdrawn QTY]],"")</f>
        <v>0</v>
      </c>
      <c r="W111" s="21">
        <f>IFERROR(Cost[[#This Row],[Remaining QTY]]*Cost[[#This Row],[Unit Price MM60]],"")</f>
        <v>616.20000000000005</v>
      </c>
      <c r="X111" s="10">
        <v>0</v>
      </c>
      <c r="Y111" s="10">
        <f>SUMIF('MB52 in transit'!A:A,WSheet!G:G,'MB52 in transit'!E:E)</f>
        <v>0</v>
      </c>
      <c r="Z111" s="10">
        <f>SUMIF('MB52 2001'!A:A,WSheet!G:G,'MB52 2001'!C:C)</f>
        <v>14</v>
      </c>
      <c r="AA111" s="22">
        <f>Cost[[#This Row],[AB50 SOH 5001 ]]-Cost[[#This Row],[Remaining QTY]]</f>
        <v>-4</v>
      </c>
      <c r="AB111" s="10">
        <f>SUMIF(G:G,G:G,O:O)</f>
        <v>36</v>
      </c>
      <c r="AC111" s="10">
        <f>Cost[[#This Row],[AB50 SOH 5001 ]]-Cost[[#This Row],[All Work Order Demand]]</f>
        <v>-36</v>
      </c>
      <c r="AD111" s="10" t="str">
        <f>_xlfn.CONCAT(Cost[[#This Row],[Material ]],"5001")</f>
        <v>102118425001</v>
      </c>
      <c r="AE111" s="22">
        <v>5001</v>
      </c>
    </row>
    <row r="112" spans="1:31">
      <c r="A112" s="24" t="s">
        <v>485</v>
      </c>
      <c r="B112" s="24" t="s">
        <v>569</v>
      </c>
      <c r="C112" s="24" t="s">
        <v>583</v>
      </c>
      <c r="D112" s="24" t="s">
        <v>741</v>
      </c>
      <c r="E112" s="24" t="s">
        <v>47</v>
      </c>
      <c r="F112" s="24" t="s">
        <v>60</v>
      </c>
      <c r="G112" s="24" t="s">
        <v>1071</v>
      </c>
      <c r="H112" s="24" t="s">
        <v>1072</v>
      </c>
      <c r="I112" s="24" t="s">
        <v>1073</v>
      </c>
      <c r="J112" s="24" t="s">
        <v>1686</v>
      </c>
      <c r="K112" s="24">
        <v>6</v>
      </c>
      <c r="L112" s="24" t="s">
        <v>1698</v>
      </c>
      <c r="M112" s="24">
        <v>6</v>
      </c>
      <c r="N112" s="24">
        <v>0</v>
      </c>
      <c r="O112" s="24">
        <v>6</v>
      </c>
      <c r="P112" s="24">
        <v>0</v>
      </c>
      <c r="Q112" s="24" t="str">
        <f t="shared" si="3"/>
        <v>10211842100033325</v>
      </c>
      <c r="R112" s="22" t="e">
        <f>IFERROR(_xlfn.XLOOKUP(Cost[[#This Row],[Unique]],'MB51'!U:U,'MB51'!I:I),"")*-1</f>
        <v>#VALUE!</v>
      </c>
      <c r="S112" s="18" t="str">
        <f>IFERROR(_xlfn.XLOOKUP(Cost[[#This Row],[Unique]],'MB51'!U:U,'MB51'!L:L),"")</f>
        <v/>
      </c>
      <c r="T112" s="18">
        <f>_xlfn.XLOOKUP(Cost[[#This Row],[Material ]],'mm60'!A:A,'mm60'!N:N)</f>
        <v>154.05000000000001</v>
      </c>
      <c r="U112" s="19">
        <f>IFERROR(Cost[[#This Row],[Unit Price MM60]]*Cost[[#This Row],[ Requirement QTY]],"")</f>
        <v>924.30000000000007</v>
      </c>
      <c r="V112" s="20">
        <f>IFERROR(Cost[[#This Row],[Unit Price MM60]]*Cost[[#This Row],[Withdrawn QTY]],"")</f>
        <v>0</v>
      </c>
      <c r="W112" s="21">
        <f>IFERROR(Cost[[#This Row],[Remaining QTY]]*Cost[[#This Row],[Unit Price MM60]],"")</f>
        <v>924.30000000000007</v>
      </c>
      <c r="X112" s="10">
        <v>0</v>
      </c>
      <c r="Y112" s="10">
        <f>SUMIF('MB52 in transit'!A:A,WSheet!G:G,'MB52 in transit'!E:E)</f>
        <v>0</v>
      </c>
      <c r="Z112" s="10">
        <f>SUMIF('MB52 2001'!A:A,WSheet!G:G,'MB52 2001'!C:C)</f>
        <v>14</v>
      </c>
      <c r="AA112" s="22">
        <f>Cost[[#This Row],[AB50 SOH 5001 ]]-Cost[[#This Row],[Remaining QTY]]</f>
        <v>-6</v>
      </c>
      <c r="AB112" s="10">
        <f>SUMIF(G:G,G:G,O:O)</f>
        <v>36</v>
      </c>
      <c r="AC112" s="10">
        <f>Cost[[#This Row],[AB50 SOH 5001 ]]-Cost[[#This Row],[All Work Order Demand]]</f>
        <v>-36</v>
      </c>
      <c r="AD112" s="10" t="str">
        <f>_xlfn.CONCAT(Cost[[#This Row],[Material ]],"5001")</f>
        <v>102118425001</v>
      </c>
      <c r="AE112" s="22">
        <v>5001</v>
      </c>
    </row>
    <row r="113" spans="1:31">
      <c r="A113" s="24" t="s">
        <v>485</v>
      </c>
      <c r="B113" s="24" t="s">
        <v>569</v>
      </c>
      <c r="C113" s="24" t="s">
        <v>584</v>
      </c>
      <c r="D113" s="24" t="s">
        <v>742</v>
      </c>
      <c r="E113" s="24" t="s">
        <v>47</v>
      </c>
      <c r="F113" s="24" t="s">
        <v>68</v>
      </c>
      <c r="G113" s="24" t="s">
        <v>969</v>
      </c>
      <c r="H113" s="24" t="s">
        <v>970</v>
      </c>
      <c r="I113" s="24" t="s">
        <v>1052</v>
      </c>
      <c r="J113" s="24" t="s">
        <v>1686</v>
      </c>
      <c r="K113" s="24">
        <v>6</v>
      </c>
      <c r="L113" s="24" t="s">
        <v>1699</v>
      </c>
      <c r="M113" s="24">
        <v>14</v>
      </c>
      <c r="N113" s="24">
        <v>0</v>
      </c>
      <c r="O113" s="24">
        <v>14</v>
      </c>
      <c r="P113" s="24">
        <v>0</v>
      </c>
      <c r="Q113" s="24" t="str">
        <f t="shared" si="3"/>
        <v>10223074100033327</v>
      </c>
      <c r="R113" s="22" t="e">
        <f>IFERROR(_xlfn.XLOOKUP(Cost[[#This Row],[Unique]],'MB51'!U:U,'MB51'!I:I),"")*-1</f>
        <v>#VALUE!</v>
      </c>
      <c r="S113" s="18" t="str">
        <f>IFERROR(_xlfn.XLOOKUP(Cost[[#This Row],[Unique]],'MB51'!U:U,'MB51'!L:L),"")</f>
        <v/>
      </c>
      <c r="T113" s="18">
        <f>_xlfn.XLOOKUP(Cost[[#This Row],[Material ]],'mm60'!A:A,'mm60'!N:N)</f>
        <v>91.8</v>
      </c>
      <c r="U113" s="19">
        <f>IFERROR(Cost[[#This Row],[Unit Price MM60]]*Cost[[#This Row],[ Requirement QTY]],"")</f>
        <v>1285.2</v>
      </c>
      <c r="V113" s="20">
        <f>IFERROR(Cost[[#This Row],[Unit Price MM60]]*Cost[[#This Row],[Withdrawn QTY]],"")</f>
        <v>0</v>
      </c>
      <c r="W113" s="21">
        <f>IFERROR(Cost[[#This Row],[Remaining QTY]]*Cost[[#This Row],[Unit Price MM60]],"")</f>
        <v>1285.2</v>
      </c>
      <c r="X113" s="10">
        <v>0</v>
      </c>
      <c r="Y113" s="10">
        <f>SUMIF('MB52 in transit'!A:A,WSheet!G:G,'MB52 in transit'!E:E)</f>
        <v>0</v>
      </c>
      <c r="Z113" s="10">
        <f>SUMIF('MB52 2001'!A:A,WSheet!G:G,'MB52 2001'!C:C)</f>
        <v>0</v>
      </c>
      <c r="AA113" s="22">
        <f>Cost[[#This Row],[AB50 SOH 5001 ]]-Cost[[#This Row],[Remaining QTY]]</f>
        <v>-14</v>
      </c>
      <c r="AB113" s="10">
        <f>SUMIF(G:G,G:G,O:O)</f>
        <v>48</v>
      </c>
      <c r="AC113" s="10">
        <f>Cost[[#This Row],[AB50 SOH 5001 ]]-Cost[[#This Row],[All Work Order Demand]]</f>
        <v>-48</v>
      </c>
      <c r="AD113" s="10" t="str">
        <f>_xlfn.CONCAT(Cost[[#This Row],[Material ]],"5001")</f>
        <v>102230745001</v>
      </c>
      <c r="AE113" s="22">
        <v>5001</v>
      </c>
    </row>
    <row r="114" spans="1:31">
      <c r="A114" s="24" t="s">
        <v>485</v>
      </c>
      <c r="B114" s="24" t="s">
        <v>569</v>
      </c>
      <c r="C114" s="24" t="s">
        <v>586</v>
      </c>
      <c r="D114" s="24" t="s">
        <v>744</v>
      </c>
      <c r="E114" s="24" t="s">
        <v>47</v>
      </c>
      <c r="F114" s="24" t="s">
        <v>749</v>
      </c>
      <c r="G114" s="24" t="s">
        <v>969</v>
      </c>
      <c r="H114" s="24" t="s">
        <v>970</v>
      </c>
      <c r="I114" s="24" t="s">
        <v>1074</v>
      </c>
      <c r="J114" s="24" t="s">
        <v>1686</v>
      </c>
      <c r="K114" s="24">
        <v>4</v>
      </c>
      <c r="L114" s="24" t="s">
        <v>1701</v>
      </c>
      <c r="M114" s="24">
        <v>16</v>
      </c>
      <c r="N114" s="24">
        <v>0</v>
      </c>
      <c r="O114" s="24">
        <v>16</v>
      </c>
      <c r="P114" s="24">
        <v>0</v>
      </c>
      <c r="Q114" s="24" t="str">
        <f t="shared" si="3"/>
        <v>10223074100037067</v>
      </c>
      <c r="R114" s="22" t="e">
        <f>IFERROR(_xlfn.XLOOKUP(Cost[[#This Row],[Unique]],'MB51'!U:U,'MB51'!I:I),"")*-1</f>
        <v>#VALUE!</v>
      </c>
      <c r="S114" s="18" t="str">
        <f>IFERROR(_xlfn.XLOOKUP(Cost[[#This Row],[Unique]],'MB51'!U:U,'MB51'!L:L),"")</f>
        <v/>
      </c>
      <c r="T114" s="18">
        <f>_xlfn.XLOOKUP(Cost[[#This Row],[Material ]],'mm60'!A:A,'mm60'!N:N)</f>
        <v>91.8</v>
      </c>
      <c r="U114" s="19">
        <f>IFERROR(Cost[[#This Row],[Unit Price MM60]]*Cost[[#This Row],[ Requirement QTY]],"")</f>
        <v>1468.8</v>
      </c>
      <c r="V114" s="20">
        <f>IFERROR(Cost[[#This Row],[Unit Price MM60]]*Cost[[#This Row],[Withdrawn QTY]],"")</f>
        <v>0</v>
      </c>
      <c r="W114" s="21">
        <f>IFERROR(Cost[[#This Row],[Remaining QTY]]*Cost[[#This Row],[Unit Price MM60]],"")</f>
        <v>1468.8</v>
      </c>
      <c r="X114" s="10">
        <v>0</v>
      </c>
      <c r="Y114" s="10">
        <f>SUMIF('MB52 in transit'!A:A,WSheet!G:G,'MB52 in transit'!E:E)</f>
        <v>0</v>
      </c>
      <c r="Z114" s="10">
        <f>SUMIF('MB52 2001'!A:A,WSheet!G:G,'MB52 2001'!C:C)</f>
        <v>0</v>
      </c>
      <c r="AA114" s="22">
        <f>Cost[[#This Row],[AB50 SOH 5001 ]]-Cost[[#This Row],[Remaining QTY]]</f>
        <v>-16</v>
      </c>
      <c r="AB114" s="10">
        <f>SUMIF(G:G,G:G,O:O)</f>
        <v>48</v>
      </c>
      <c r="AC114" s="10">
        <f>Cost[[#This Row],[AB50 SOH 5001 ]]-Cost[[#This Row],[All Work Order Demand]]</f>
        <v>-48</v>
      </c>
      <c r="AD114" s="10" t="str">
        <f>_xlfn.CONCAT(Cost[[#This Row],[Material ]],"5001")</f>
        <v>102230745001</v>
      </c>
      <c r="AE114" s="22">
        <v>5001</v>
      </c>
    </row>
    <row r="115" spans="1:31">
      <c r="A115" s="24" t="s">
        <v>485</v>
      </c>
      <c r="B115" s="24" t="s">
        <v>569</v>
      </c>
      <c r="C115" s="24" t="s">
        <v>578</v>
      </c>
      <c r="D115" s="24" t="s">
        <v>734</v>
      </c>
      <c r="E115" s="24" t="s">
        <v>735</v>
      </c>
      <c r="F115" s="24" t="s">
        <v>749</v>
      </c>
      <c r="G115" s="24" t="s">
        <v>1027</v>
      </c>
      <c r="H115" s="24" t="s">
        <v>1028</v>
      </c>
      <c r="I115" s="24" t="s">
        <v>1029</v>
      </c>
      <c r="J115" s="24" t="s">
        <v>1686</v>
      </c>
      <c r="K115" s="24">
        <v>10</v>
      </c>
      <c r="L115" s="24" t="s">
        <v>1693</v>
      </c>
      <c r="M115" s="24">
        <v>8</v>
      </c>
      <c r="N115" s="24">
        <v>0</v>
      </c>
      <c r="O115" s="24">
        <v>8</v>
      </c>
      <c r="P115" s="24">
        <v>0</v>
      </c>
      <c r="Q115" s="24" t="str">
        <f t="shared" si="3"/>
        <v>10218585100040990</v>
      </c>
      <c r="R115" s="22" t="e">
        <f>IFERROR(_xlfn.XLOOKUP(Cost[[#This Row],[Unique]],'MB51'!U:U,'MB51'!I:I),"")*-1</f>
        <v>#VALUE!</v>
      </c>
      <c r="S115" s="18" t="str">
        <f>IFERROR(_xlfn.XLOOKUP(Cost[[#This Row],[Unique]],'MB51'!U:U,'MB51'!L:L),"")</f>
        <v/>
      </c>
      <c r="T115" s="18">
        <f>_xlfn.XLOOKUP(Cost[[#This Row],[Material ]],'mm60'!A:A,'mm60'!N:N)</f>
        <v>7.44</v>
      </c>
      <c r="U115" s="19">
        <f>IFERROR(Cost[[#This Row],[Unit Price MM60]]*Cost[[#This Row],[ Requirement QTY]],"")</f>
        <v>59.52</v>
      </c>
      <c r="V115" s="20">
        <f>IFERROR(Cost[[#This Row],[Unit Price MM60]]*Cost[[#This Row],[Withdrawn QTY]],"")</f>
        <v>0</v>
      </c>
      <c r="W115" s="21">
        <f>IFERROR(Cost[[#This Row],[Remaining QTY]]*Cost[[#This Row],[Unit Price MM60]],"")</f>
        <v>59.52</v>
      </c>
      <c r="X115" s="10">
        <v>0</v>
      </c>
      <c r="Y115" s="10">
        <f>SUMIF('MB52 in transit'!A:A,WSheet!G:G,'MB52 in transit'!E:E)</f>
        <v>0</v>
      </c>
      <c r="Z115" s="10">
        <f>SUMIF('MB52 2001'!A:A,WSheet!G:G,'MB52 2001'!C:C)</f>
        <v>0</v>
      </c>
      <c r="AA115" s="22">
        <f>Cost[[#This Row],[AB50 SOH 5001 ]]-Cost[[#This Row],[Remaining QTY]]</f>
        <v>-8</v>
      </c>
      <c r="AB115" s="10">
        <f>SUMIF(G:G,G:G,O:O)</f>
        <v>32</v>
      </c>
      <c r="AC115" s="10">
        <f>Cost[[#This Row],[AB50 SOH 5001 ]]-Cost[[#This Row],[All Work Order Demand]]</f>
        <v>-32</v>
      </c>
      <c r="AD115" s="10" t="str">
        <f>_xlfn.CONCAT(Cost[[#This Row],[Material ]],"5001")</f>
        <v>102185855001</v>
      </c>
      <c r="AE115" s="22">
        <v>5001</v>
      </c>
    </row>
    <row r="116" spans="1:31">
      <c r="A116" s="24" t="s">
        <v>485</v>
      </c>
      <c r="B116" s="24" t="s">
        <v>569</v>
      </c>
      <c r="C116" s="24" t="s">
        <v>649</v>
      </c>
      <c r="D116" s="24" t="s">
        <v>813</v>
      </c>
      <c r="E116" s="24" t="s">
        <v>47</v>
      </c>
      <c r="F116" s="24" t="s">
        <v>47</v>
      </c>
      <c r="G116" s="24" t="s">
        <v>1075</v>
      </c>
      <c r="H116" s="24" t="s">
        <v>1076</v>
      </c>
      <c r="I116" s="24" t="s">
        <v>1077</v>
      </c>
      <c r="J116" s="24" t="s">
        <v>1686</v>
      </c>
      <c r="K116" s="24">
        <v>3</v>
      </c>
      <c r="L116" s="24" t="s">
        <v>1764</v>
      </c>
      <c r="M116" s="24">
        <v>4</v>
      </c>
      <c r="N116" s="24">
        <v>0</v>
      </c>
      <c r="O116" s="24">
        <v>4</v>
      </c>
      <c r="P116" s="24">
        <v>0</v>
      </c>
      <c r="Q116" s="24" t="str">
        <f t="shared" si="3"/>
        <v>10204125100088518</v>
      </c>
      <c r="R116" s="22" t="e">
        <f>IFERROR(_xlfn.XLOOKUP(Cost[[#This Row],[Unique]],'MB51'!U:U,'MB51'!I:I),"")*-1</f>
        <v>#VALUE!</v>
      </c>
      <c r="S116" s="18" t="str">
        <f>IFERROR(_xlfn.XLOOKUP(Cost[[#This Row],[Unique]],'MB51'!U:U,'MB51'!L:L),"")</f>
        <v/>
      </c>
      <c r="T116" s="18">
        <f>_xlfn.XLOOKUP(Cost[[#This Row],[Material ]],'mm60'!A:A,'mm60'!N:N)</f>
        <v>25.72</v>
      </c>
      <c r="U116" s="19">
        <f>IFERROR(Cost[[#This Row],[Unit Price MM60]]*Cost[[#This Row],[ Requirement QTY]],"")</f>
        <v>102.88</v>
      </c>
      <c r="V116" s="20">
        <f>IFERROR(Cost[[#This Row],[Unit Price MM60]]*Cost[[#This Row],[Withdrawn QTY]],"")</f>
        <v>0</v>
      </c>
      <c r="W116" s="21">
        <f>IFERROR(Cost[[#This Row],[Remaining QTY]]*Cost[[#This Row],[Unit Price MM60]],"")</f>
        <v>102.88</v>
      </c>
      <c r="X116" s="10">
        <v>0</v>
      </c>
      <c r="Y116" s="10">
        <f>SUMIF('MB52 in transit'!A:A,WSheet!G:G,'MB52 in transit'!E:E)</f>
        <v>0</v>
      </c>
      <c r="Z116" s="10">
        <f>SUMIF('MB52 2001'!A:A,WSheet!G:G,'MB52 2001'!C:C)</f>
        <v>4</v>
      </c>
      <c r="AA116" s="22">
        <f>Cost[[#This Row],[AB50 SOH 5001 ]]-Cost[[#This Row],[Remaining QTY]]</f>
        <v>-4</v>
      </c>
      <c r="AB116" s="10">
        <f>SUMIF(G:G,G:G,O:O)</f>
        <v>4</v>
      </c>
      <c r="AC116" s="10">
        <f>Cost[[#This Row],[AB50 SOH 5001 ]]-Cost[[#This Row],[All Work Order Demand]]</f>
        <v>-4</v>
      </c>
      <c r="AD116" s="10" t="str">
        <f>_xlfn.CONCAT(Cost[[#This Row],[Material ]],"5001")</f>
        <v>102041255001</v>
      </c>
      <c r="AE116" s="22">
        <v>5001</v>
      </c>
    </row>
    <row r="117" spans="1:31">
      <c r="A117" s="24" t="s">
        <v>485</v>
      </c>
      <c r="B117" s="24" t="s">
        <v>569</v>
      </c>
      <c r="C117" s="24" t="s">
        <v>616</v>
      </c>
      <c r="D117" s="24" t="s">
        <v>781</v>
      </c>
      <c r="E117" s="24" t="s">
        <v>43</v>
      </c>
      <c r="F117" s="24" t="s">
        <v>26</v>
      </c>
      <c r="G117" s="24" t="s">
        <v>1078</v>
      </c>
      <c r="H117" s="24" t="s">
        <v>1079</v>
      </c>
      <c r="I117" s="24" t="s">
        <v>54</v>
      </c>
      <c r="J117" s="24" t="s">
        <v>1686</v>
      </c>
      <c r="K117" s="24">
        <v>2</v>
      </c>
      <c r="L117" s="24" t="s">
        <v>1731</v>
      </c>
      <c r="M117" s="24">
        <v>12</v>
      </c>
      <c r="N117" s="24">
        <v>0</v>
      </c>
      <c r="O117" s="24">
        <v>12</v>
      </c>
      <c r="P117" s="24">
        <v>0</v>
      </c>
      <c r="Q117" s="24" t="str">
        <f t="shared" si="3"/>
        <v>10226060100089658</v>
      </c>
      <c r="R117" s="22" t="e">
        <f>IFERROR(_xlfn.XLOOKUP(Cost[[#This Row],[Unique]],'MB51'!U:U,'MB51'!I:I),"")*-1</f>
        <v>#VALUE!</v>
      </c>
      <c r="S117" s="18" t="str">
        <f>IFERROR(_xlfn.XLOOKUP(Cost[[#This Row],[Unique]],'MB51'!U:U,'MB51'!L:L),"")</f>
        <v/>
      </c>
      <c r="T117" s="18">
        <f>_xlfn.XLOOKUP(Cost[[#This Row],[Material ]],'mm60'!A:A,'mm60'!N:N)</f>
        <v>1743.86</v>
      </c>
      <c r="U117" s="19">
        <f>IFERROR(Cost[[#This Row],[Unit Price MM60]]*Cost[[#This Row],[ Requirement QTY]],"")</f>
        <v>20926.32</v>
      </c>
      <c r="V117" s="20">
        <f>IFERROR(Cost[[#This Row],[Unit Price MM60]]*Cost[[#This Row],[Withdrawn QTY]],"")</f>
        <v>0</v>
      </c>
      <c r="W117" s="21">
        <f>IFERROR(Cost[[#This Row],[Remaining QTY]]*Cost[[#This Row],[Unit Price MM60]],"")</f>
        <v>20926.32</v>
      </c>
      <c r="X117" s="10">
        <v>0</v>
      </c>
      <c r="Y117" s="10">
        <f>SUMIF('MB52 in transit'!A:A,WSheet!G:G,'MB52 in transit'!E:E)</f>
        <v>0</v>
      </c>
      <c r="Z117" s="10">
        <f>SUMIF('MB52 2001'!A:A,WSheet!G:G,'MB52 2001'!C:C)</f>
        <v>0</v>
      </c>
      <c r="AA117" s="22">
        <f>Cost[[#This Row],[AB50 SOH 5001 ]]-Cost[[#This Row],[Remaining QTY]]</f>
        <v>-12</v>
      </c>
      <c r="AB117" s="10">
        <f>SUMIF(G:G,G:G,O:O)</f>
        <v>12</v>
      </c>
      <c r="AC117" s="10">
        <f>Cost[[#This Row],[AB50 SOH 5001 ]]-Cost[[#This Row],[All Work Order Demand]]</f>
        <v>-12</v>
      </c>
      <c r="AD117" s="10" t="str">
        <f>_xlfn.CONCAT(Cost[[#This Row],[Material ]],"5001")</f>
        <v>102260605001</v>
      </c>
      <c r="AE117" s="22">
        <v>5001</v>
      </c>
    </row>
    <row r="118" spans="1:31">
      <c r="A118" s="24" t="s">
        <v>485</v>
      </c>
      <c r="B118" s="24" t="s">
        <v>569</v>
      </c>
      <c r="C118" s="24" t="s">
        <v>580</v>
      </c>
      <c r="D118" s="24" t="s">
        <v>738</v>
      </c>
      <c r="E118" s="24" t="s">
        <v>43</v>
      </c>
      <c r="F118" s="24" t="s">
        <v>64</v>
      </c>
      <c r="G118" s="24" t="s">
        <v>1080</v>
      </c>
      <c r="H118" s="24" t="s">
        <v>1081</v>
      </c>
      <c r="I118" s="24" t="s">
        <v>884</v>
      </c>
      <c r="J118" s="24" t="s">
        <v>1686</v>
      </c>
      <c r="K118" s="24">
        <v>7</v>
      </c>
      <c r="L118" s="24" t="s">
        <v>1695</v>
      </c>
      <c r="M118" s="24">
        <v>2</v>
      </c>
      <c r="N118" s="24">
        <v>0</v>
      </c>
      <c r="O118" s="24">
        <v>2</v>
      </c>
      <c r="P118" s="24">
        <v>0</v>
      </c>
      <c r="Q118" s="24" t="str">
        <f t="shared" si="3"/>
        <v>70022762100032537</v>
      </c>
      <c r="R118" s="22" t="e">
        <f>IFERROR(_xlfn.XLOOKUP(Cost[[#This Row],[Unique]],'MB51'!U:U,'MB51'!I:I),"")*-1</f>
        <v>#VALUE!</v>
      </c>
      <c r="S118" s="18" t="str">
        <f>IFERROR(_xlfn.XLOOKUP(Cost[[#This Row],[Unique]],'MB51'!U:U,'MB51'!L:L),"")</f>
        <v/>
      </c>
      <c r="T118" s="18">
        <f>_xlfn.XLOOKUP(Cost[[#This Row],[Material ]],'mm60'!A:A,'mm60'!N:N)</f>
        <v>874.5</v>
      </c>
      <c r="U118" s="19">
        <f>IFERROR(Cost[[#This Row],[Unit Price MM60]]*Cost[[#This Row],[ Requirement QTY]],"")</f>
        <v>1749</v>
      </c>
      <c r="V118" s="20">
        <f>IFERROR(Cost[[#This Row],[Unit Price MM60]]*Cost[[#This Row],[Withdrawn QTY]],"")</f>
        <v>0</v>
      </c>
      <c r="W118" s="21">
        <f>IFERROR(Cost[[#This Row],[Remaining QTY]]*Cost[[#This Row],[Unit Price MM60]],"")</f>
        <v>1749</v>
      </c>
      <c r="X118" s="10">
        <v>0</v>
      </c>
      <c r="Y118" s="10">
        <f>SUMIF('MB52 in transit'!A:A,WSheet!G:G,'MB52 in transit'!E:E)</f>
        <v>0</v>
      </c>
      <c r="Z118" s="10">
        <f>SUMIF('MB52 2001'!A:A,WSheet!G:G,'MB52 2001'!C:C)</f>
        <v>0</v>
      </c>
      <c r="AA118" s="22">
        <f>Cost[[#This Row],[AB50 SOH 5001 ]]-Cost[[#This Row],[Remaining QTY]]</f>
        <v>-2</v>
      </c>
      <c r="AB118" s="10">
        <f>SUMIF(G:G,G:G,O:O)</f>
        <v>2</v>
      </c>
      <c r="AC118" s="10">
        <f>Cost[[#This Row],[AB50 SOH 5001 ]]-Cost[[#This Row],[All Work Order Demand]]</f>
        <v>-2</v>
      </c>
      <c r="AD118" s="10" t="str">
        <f>_xlfn.CONCAT(Cost[[#This Row],[Material ]],"5001")</f>
        <v>700227625001</v>
      </c>
      <c r="AE118" s="22">
        <v>5001</v>
      </c>
    </row>
    <row r="119" spans="1:31">
      <c r="A119" s="24" t="s">
        <v>485</v>
      </c>
      <c r="B119" s="24" t="s">
        <v>569</v>
      </c>
      <c r="C119" s="24" t="s">
        <v>582</v>
      </c>
      <c r="D119" s="24" t="s">
        <v>740</v>
      </c>
      <c r="E119" s="24" t="s">
        <v>43</v>
      </c>
      <c r="F119" s="24" t="s">
        <v>60</v>
      </c>
      <c r="G119" s="24" t="s">
        <v>1082</v>
      </c>
      <c r="H119" s="24" t="s">
        <v>1083</v>
      </c>
      <c r="I119" s="24" t="s">
        <v>54</v>
      </c>
      <c r="J119" s="24" t="s">
        <v>1686</v>
      </c>
      <c r="K119" s="24">
        <v>7</v>
      </c>
      <c r="L119" s="24" t="s">
        <v>1697</v>
      </c>
      <c r="M119" s="24">
        <v>1</v>
      </c>
      <c r="N119" s="24">
        <v>0</v>
      </c>
      <c r="O119" s="24">
        <v>1</v>
      </c>
      <c r="P119" s="24">
        <v>0</v>
      </c>
      <c r="Q119" s="24" t="str">
        <f t="shared" si="3"/>
        <v>70022786100033049</v>
      </c>
      <c r="R119" s="22" t="e">
        <f>IFERROR(_xlfn.XLOOKUP(Cost[[#This Row],[Unique]],'MB51'!U:U,'MB51'!I:I),"")*-1</f>
        <v>#VALUE!</v>
      </c>
      <c r="S119" s="18" t="str">
        <f>IFERROR(_xlfn.XLOOKUP(Cost[[#This Row],[Unique]],'MB51'!U:U,'MB51'!L:L),"")</f>
        <v/>
      </c>
      <c r="T119" s="18">
        <f>_xlfn.XLOOKUP(Cost[[#This Row],[Material ]],'mm60'!A:A,'mm60'!N:N)</f>
        <v>1376.1</v>
      </c>
      <c r="U119" s="19">
        <f>IFERROR(Cost[[#This Row],[Unit Price MM60]]*Cost[[#This Row],[ Requirement QTY]],"")</f>
        <v>1376.1</v>
      </c>
      <c r="V119" s="20">
        <f>IFERROR(Cost[[#This Row],[Unit Price MM60]]*Cost[[#This Row],[Withdrawn QTY]],"")</f>
        <v>0</v>
      </c>
      <c r="W119" s="21">
        <f>IFERROR(Cost[[#This Row],[Remaining QTY]]*Cost[[#This Row],[Unit Price MM60]],"")</f>
        <v>1376.1</v>
      </c>
      <c r="X119" s="10">
        <v>0</v>
      </c>
      <c r="Y119" s="10">
        <f>SUMIF('MB52 in transit'!A:A,WSheet!G:G,'MB52 in transit'!E:E)</f>
        <v>0</v>
      </c>
      <c r="Z119" s="10">
        <f>SUMIF('MB52 2001'!A:A,WSheet!G:G,'MB52 2001'!C:C)</f>
        <v>0</v>
      </c>
      <c r="AA119" s="22">
        <f>Cost[[#This Row],[AB50 SOH 5001 ]]-Cost[[#This Row],[Remaining QTY]]</f>
        <v>-1</v>
      </c>
      <c r="AB119" s="10">
        <f>SUMIF(G:G,G:G,O:O)</f>
        <v>1</v>
      </c>
      <c r="AC119" s="10">
        <f>Cost[[#This Row],[AB50 SOH 5001 ]]-Cost[[#This Row],[All Work Order Demand]]</f>
        <v>-1</v>
      </c>
      <c r="AD119" s="10" t="str">
        <f>_xlfn.CONCAT(Cost[[#This Row],[Material ]],"5001")</f>
        <v>700227865001</v>
      </c>
      <c r="AE119" s="22">
        <v>5001</v>
      </c>
    </row>
    <row r="120" spans="1:31">
      <c r="A120" s="24" t="s">
        <v>485</v>
      </c>
      <c r="B120" s="24" t="s">
        <v>569</v>
      </c>
      <c r="C120" s="24" t="s">
        <v>583</v>
      </c>
      <c r="D120" s="24" t="s">
        <v>741</v>
      </c>
      <c r="E120" s="24" t="s">
        <v>43</v>
      </c>
      <c r="F120" s="24" t="s">
        <v>56</v>
      </c>
      <c r="G120" s="24" t="s">
        <v>1084</v>
      </c>
      <c r="H120" s="24" t="s">
        <v>1083</v>
      </c>
      <c r="I120" s="24" t="s">
        <v>54</v>
      </c>
      <c r="J120" s="24" t="s">
        <v>1686</v>
      </c>
      <c r="K120" s="24">
        <v>5</v>
      </c>
      <c r="L120" s="24" t="s">
        <v>1698</v>
      </c>
      <c r="M120" s="24">
        <v>1</v>
      </c>
      <c r="N120" s="24">
        <v>0</v>
      </c>
      <c r="O120" s="24">
        <v>1</v>
      </c>
      <c r="P120" s="24">
        <v>0</v>
      </c>
      <c r="Q120" s="24" t="str">
        <f t="shared" si="3"/>
        <v>70022785100033325</v>
      </c>
      <c r="R120" s="22" t="e">
        <f>IFERROR(_xlfn.XLOOKUP(Cost[[#This Row],[Unique]],'MB51'!U:U,'MB51'!I:I),"")*-1</f>
        <v>#VALUE!</v>
      </c>
      <c r="S120" s="18" t="str">
        <f>IFERROR(_xlfn.XLOOKUP(Cost[[#This Row],[Unique]],'MB51'!U:U,'MB51'!L:L),"")</f>
        <v/>
      </c>
      <c r="T120" s="18">
        <f>_xlfn.XLOOKUP(Cost[[#This Row],[Material ]],'mm60'!A:A,'mm60'!N:N)</f>
        <v>1376.1</v>
      </c>
      <c r="U120" s="19">
        <f>IFERROR(Cost[[#This Row],[Unit Price MM60]]*Cost[[#This Row],[ Requirement QTY]],"")</f>
        <v>1376.1</v>
      </c>
      <c r="V120" s="20">
        <f>IFERROR(Cost[[#This Row],[Unit Price MM60]]*Cost[[#This Row],[Withdrawn QTY]],"")</f>
        <v>0</v>
      </c>
      <c r="W120" s="21">
        <f>IFERROR(Cost[[#This Row],[Remaining QTY]]*Cost[[#This Row],[Unit Price MM60]],"")</f>
        <v>1376.1</v>
      </c>
      <c r="X120" s="10">
        <v>0</v>
      </c>
      <c r="Y120" s="10">
        <f>SUMIF('MB52 in transit'!A:A,WSheet!G:G,'MB52 in transit'!E:E)</f>
        <v>0</v>
      </c>
      <c r="Z120" s="10">
        <f>SUMIF('MB52 2001'!A:A,WSheet!G:G,'MB52 2001'!C:C)</f>
        <v>0</v>
      </c>
      <c r="AA120" s="22">
        <f>Cost[[#This Row],[AB50 SOH 5001 ]]-Cost[[#This Row],[Remaining QTY]]</f>
        <v>-1</v>
      </c>
      <c r="AB120" s="10">
        <f>SUMIF(G:G,G:G,O:O)</f>
        <v>1</v>
      </c>
      <c r="AC120" s="10">
        <f>Cost[[#This Row],[AB50 SOH 5001 ]]-Cost[[#This Row],[All Work Order Demand]]</f>
        <v>-1</v>
      </c>
      <c r="AD120" s="10" t="str">
        <f>_xlfn.CONCAT(Cost[[#This Row],[Material ]],"5001")</f>
        <v>700227855001</v>
      </c>
      <c r="AE120" s="22">
        <v>5001</v>
      </c>
    </row>
    <row r="121" spans="1:31">
      <c r="A121" s="24" t="s">
        <v>485</v>
      </c>
      <c r="B121" s="24" t="s">
        <v>569</v>
      </c>
      <c r="C121" s="24" t="s">
        <v>608</v>
      </c>
      <c r="D121" s="24" t="s">
        <v>773</v>
      </c>
      <c r="E121" s="24" t="s">
        <v>47</v>
      </c>
      <c r="F121" s="24" t="s">
        <v>64</v>
      </c>
      <c r="G121" s="24" t="s">
        <v>1085</v>
      </c>
      <c r="H121" s="24" t="s">
        <v>1086</v>
      </c>
      <c r="I121" s="24" t="s">
        <v>1087</v>
      </c>
      <c r="J121" s="24" t="s">
        <v>1686</v>
      </c>
      <c r="K121" s="24">
        <v>7</v>
      </c>
      <c r="L121" s="24" t="s">
        <v>1723</v>
      </c>
      <c r="M121" s="24">
        <v>1</v>
      </c>
      <c r="N121" s="24">
        <v>0</v>
      </c>
      <c r="O121" s="24">
        <v>1</v>
      </c>
      <c r="P121" s="24">
        <v>0</v>
      </c>
      <c r="Q121" s="24" t="str">
        <f t="shared" si="3"/>
        <v>70022811100033326</v>
      </c>
      <c r="R121" s="22" t="e">
        <f>IFERROR(_xlfn.XLOOKUP(Cost[[#This Row],[Unique]],'MB51'!U:U,'MB51'!I:I),"")*-1</f>
        <v>#VALUE!</v>
      </c>
      <c r="S121" s="18" t="str">
        <f>IFERROR(_xlfn.XLOOKUP(Cost[[#This Row],[Unique]],'MB51'!U:U,'MB51'!L:L),"")</f>
        <v/>
      </c>
      <c r="T121" s="18">
        <f>_xlfn.XLOOKUP(Cost[[#This Row],[Material ]],'mm60'!A:A,'mm60'!N:N)</f>
        <v>2119.6999999999998</v>
      </c>
      <c r="U121" s="19">
        <f>IFERROR(Cost[[#This Row],[Unit Price MM60]]*Cost[[#This Row],[ Requirement QTY]],"")</f>
        <v>2119.6999999999998</v>
      </c>
      <c r="V121" s="20">
        <f>IFERROR(Cost[[#This Row],[Unit Price MM60]]*Cost[[#This Row],[Withdrawn QTY]],"")</f>
        <v>0</v>
      </c>
      <c r="W121" s="21">
        <f>IFERROR(Cost[[#This Row],[Remaining QTY]]*Cost[[#This Row],[Unit Price MM60]],"")</f>
        <v>2119.6999999999998</v>
      </c>
      <c r="X121" s="10">
        <v>0</v>
      </c>
      <c r="Y121" s="10">
        <f>SUMIF('MB52 in transit'!A:A,WSheet!G:G,'MB52 in transit'!E:E)</f>
        <v>0</v>
      </c>
      <c r="Z121" s="10">
        <f>SUMIF('MB52 2001'!A:A,WSheet!G:G,'MB52 2001'!C:C)</f>
        <v>0</v>
      </c>
      <c r="AA121" s="22">
        <f>Cost[[#This Row],[AB50 SOH 5001 ]]-Cost[[#This Row],[Remaining QTY]]</f>
        <v>-1</v>
      </c>
      <c r="AB121" s="10">
        <f>SUMIF(G:G,G:G,O:O)</f>
        <v>1</v>
      </c>
      <c r="AC121" s="10">
        <f>Cost[[#This Row],[AB50 SOH 5001 ]]-Cost[[#This Row],[All Work Order Demand]]</f>
        <v>-1</v>
      </c>
      <c r="AD121" s="10" t="str">
        <f>_xlfn.CONCAT(Cost[[#This Row],[Material ]],"5001")</f>
        <v>700228115001</v>
      </c>
      <c r="AE121" s="22">
        <v>5001</v>
      </c>
    </row>
    <row r="122" spans="1:31">
      <c r="A122" s="24" t="s">
        <v>485</v>
      </c>
      <c r="B122" s="24" t="s">
        <v>569</v>
      </c>
      <c r="C122" s="24" t="s">
        <v>584</v>
      </c>
      <c r="D122" s="24" t="s">
        <v>742</v>
      </c>
      <c r="E122" s="24" t="s">
        <v>47</v>
      </c>
      <c r="F122" s="24" t="s">
        <v>64</v>
      </c>
      <c r="G122" s="24" t="s">
        <v>1088</v>
      </c>
      <c r="H122" s="24" t="s">
        <v>1086</v>
      </c>
      <c r="I122" s="24" t="s">
        <v>54</v>
      </c>
      <c r="J122" s="24" t="s">
        <v>1686</v>
      </c>
      <c r="K122" s="24">
        <v>5</v>
      </c>
      <c r="L122" s="24" t="s">
        <v>1699</v>
      </c>
      <c r="M122" s="24">
        <v>1</v>
      </c>
      <c r="N122" s="24">
        <v>0</v>
      </c>
      <c r="O122" s="24">
        <v>1</v>
      </c>
      <c r="P122" s="24">
        <v>0</v>
      </c>
      <c r="Q122" s="24" t="str">
        <f t="shared" si="3"/>
        <v>70022787100033327</v>
      </c>
      <c r="R122" s="22" t="e">
        <f>IFERROR(_xlfn.XLOOKUP(Cost[[#This Row],[Unique]],'MB51'!U:U,'MB51'!I:I),"")*-1</f>
        <v>#VALUE!</v>
      </c>
      <c r="S122" s="18" t="str">
        <f>IFERROR(_xlfn.XLOOKUP(Cost[[#This Row],[Unique]],'MB51'!U:U,'MB51'!L:L),"")</f>
        <v/>
      </c>
      <c r="T122" s="18">
        <f>_xlfn.XLOOKUP(Cost[[#This Row],[Material ]],'mm60'!A:A,'mm60'!N:N)</f>
        <v>2119.6999999999998</v>
      </c>
      <c r="U122" s="19">
        <f>IFERROR(Cost[[#This Row],[Unit Price MM60]]*Cost[[#This Row],[ Requirement QTY]],"")</f>
        <v>2119.6999999999998</v>
      </c>
      <c r="V122" s="20">
        <f>IFERROR(Cost[[#This Row],[Unit Price MM60]]*Cost[[#This Row],[Withdrawn QTY]],"")</f>
        <v>0</v>
      </c>
      <c r="W122" s="21">
        <f>IFERROR(Cost[[#This Row],[Remaining QTY]]*Cost[[#This Row],[Unit Price MM60]],"")</f>
        <v>2119.6999999999998</v>
      </c>
      <c r="X122" s="10">
        <v>0</v>
      </c>
      <c r="Y122" s="10">
        <f>SUMIF('MB52 in transit'!A:A,WSheet!G:G,'MB52 in transit'!E:E)</f>
        <v>0</v>
      </c>
      <c r="Z122" s="10">
        <f>SUMIF('MB52 2001'!A:A,WSheet!G:G,'MB52 2001'!C:C)</f>
        <v>0</v>
      </c>
      <c r="AA122" s="22">
        <f>Cost[[#This Row],[AB50 SOH 5001 ]]-Cost[[#This Row],[Remaining QTY]]</f>
        <v>-1</v>
      </c>
      <c r="AB122" s="10">
        <f>SUMIF(G:G,G:G,O:O)</f>
        <v>1</v>
      </c>
      <c r="AC122" s="10">
        <f>Cost[[#This Row],[AB50 SOH 5001 ]]-Cost[[#This Row],[All Work Order Demand]]</f>
        <v>-1</v>
      </c>
      <c r="AD122" s="10" t="str">
        <f>_xlfn.CONCAT(Cost[[#This Row],[Material ]],"5001")</f>
        <v>700227875001</v>
      </c>
      <c r="AE122" s="22">
        <v>5001</v>
      </c>
    </row>
    <row r="123" spans="1:31">
      <c r="A123" s="24" t="s">
        <v>485</v>
      </c>
      <c r="B123" s="24" t="s">
        <v>569</v>
      </c>
      <c r="C123" s="24" t="s">
        <v>585</v>
      </c>
      <c r="D123" s="24" t="s">
        <v>743</v>
      </c>
      <c r="E123" s="24" t="s">
        <v>47</v>
      </c>
      <c r="F123" s="24" t="s">
        <v>64</v>
      </c>
      <c r="G123" s="24" t="s">
        <v>1089</v>
      </c>
      <c r="H123" s="24" t="s">
        <v>1090</v>
      </c>
      <c r="I123" s="24" t="s">
        <v>1091</v>
      </c>
      <c r="J123" s="24" t="s">
        <v>1686</v>
      </c>
      <c r="K123" s="24">
        <v>5</v>
      </c>
      <c r="L123" s="24" t="s">
        <v>1700</v>
      </c>
      <c r="M123" s="24">
        <v>1</v>
      </c>
      <c r="N123" s="24">
        <v>0</v>
      </c>
      <c r="O123" s="24">
        <v>1</v>
      </c>
      <c r="P123" s="24">
        <v>0</v>
      </c>
      <c r="Q123" s="24" t="str">
        <f t="shared" si="3"/>
        <v>70022788100036158</v>
      </c>
      <c r="R123" s="22" t="e">
        <f>IFERROR(_xlfn.XLOOKUP(Cost[[#This Row],[Unique]],'MB51'!U:U,'MB51'!I:I),"")*-1</f>
        <v>#VALUE!</v>
      </c>
      <c r="S123" s="18" t="str">
        <f>IFERROR(_xlfn.XLOOKUP(Cost[[#This Row],[Unique]],'MB51'!U:U,'MB51'!L:L),"")</f>
        <v/>
      </c>
      <c r="T123" s="18">
        <f>_xlfn.XLOOKUP(Cost[[#This Row],[Material ]],'mm60'!A:A,'mm60'!N:N)</f>
        <v>3019.5</v>
      </c>
      <c r="U123" s="19">
        <f>IFERROR(Cost[[#This Row],[Unit Price MM60]]*Cost[[#This Row],[ Requirement QTY]],"")</f>
        <v>3019.5</v>
      </c>
      <c r="V123" s="20">
        <f>IFERROR(Cost[[#This Row],[Unit Price MM60]]*Cost[[#This Row],[Withdrawn QTY]],"")</f>
        <v>0</v>
      </c>
      <c r="W123" s="21">
        <f>IFERROR(Cost[[#This Row],[Remaining QTY]]*Cost[[#This Row],[Unit Price MM60]],"")</f>
        <v>3019.5</v>
      </c>
      <c r="X123" s="10">
        <v>0</v>
      </c>
      <c r="Y123" s="10">
        <f>SUMIF('MB52 in transit'!A:A,WSheet!G:G,'MB52 in transit'!E:E)</f>
        <v>0</v>
      </c>
      <c r="Z123" s="10">
        <f>SUMIF('MB52 2001'!A:A,WSheet!G:G,'MB52 2001'!C:C)</f>
        <v>0</v>
      </c>
      <c r="AA123" s="22">
        <f>Cost[[#This Row],[AB50 SOH 5001 ]]-Cost[[#This Row],[Remaining QTY]]</f>
        <v>-1</v>
      </c>
      <c r="AB123" s="10">
        <f>SUMIF(G:G,G:G,O:O)</f>
        <v>1</v>
      </c>
      <c r="AC123" s="10">
        <f>Cost[[#This Row],[AB50 SOH 5001 ]]-Cost[[#This Row],[All Work Order Demand]]</f>
        <v>-1</v>
      </c>
      <c r="AD123" s="10" t="str">
        <f>_xlfn.CONCAT(Cost[[#This Row],[Material ]],"5001")</f>
        <v>700227885001</v>
      </c>
      <c r="AE123" s="22">
        <v>5001</v>
      </c>
    </row>
    <row r="124" spans="1:31">
      <c r="A124" s="24" t="s">
        <v>485</v>
      </c>
      <c r="B124" s="24" t="s">
        <v>569</v>
      </c>
      <c r="C124" s="24" t="s">
        <v>586</v>
      </c>
      <c r="D124" s="24" t="s">
        <v>744</v>
      </c>
      <c r="E124" s="24" t="s">
        <v>47</v>
      </c>
      <c r="F124" s="24" t="s">
        <v>763</v>
      </c>
      <c r="G124" s="24" t="s">
        <v>1092</v>
      </c>
      <c r="H124" s="24" t="s">
        <v>1086</v>
      </c>
      <c r="I124" s="24" t="s">
        <v>54</v>
      </c>
      <c r="J124" s="24" t="s">
        <v>1686</v>
      </c>
      <c r="K124" s="24">
        <v>6</v>
      </c>
      <c r="L124" s="24" t="s">
        <v>1701</v>
      </c>
      <c r="M124" s="24">
        <v>1</v>
      </c>
      <c r="N124" s="24">
        <v>0</v>
      </c>
      <c r="O124" s="24">
        <v>1</v>
      </c>
      <c r="P124" s="24">
        <v>0</v>
      </c>
      <c r="Q124" s="24" t="str">
        <f t="shared" si="3"/>
        <v>70022823100037067</v>
      </c>
      <c r="R124" s="22" t="e">
        <f>IFERROR(_xlfn.XLOOKUP(Cost[[#This Row],[Unique]],'MB51'!U:U,'MB51'!I:I),"")*-1</f>
        <v>#VALUE!</v>
      </c>
      <c r="S124" s="18" t="str">
        <f>IFERROR(_xlfn.XLOOKUP(Cost[[#This Row],[Unique]],'MB51'!U:U,'MB51'!L:L),"")</f>
        <v/>
      </c>
      <c r="T124" s="18">
        <f>_xlfn.XLOOKUP(Cost[[#This Row],[Material ]],'mm60'!A:A,'mm60'!N:N)</f>
        <v>2119.6999999999998</v>
      </c>
      <c r="U124" s="19">
        <f>IFERROR(Cost[[#This Row],[Unit Price MM60]]*Cost[[#This Row],[ Requirement QTY]],"")</f>
        <v>2119.6999999999998</v>
      </c>
      <c r="V124" s="20">
        <f>IFERROR(Cost[[#This Row],[Unit Price MM60]]*Cost[[#This Row],[Withdrawn QTY]],"")</f>
        <v>0</v>
      </c>
      <c r="W124" s="21">
        <f>IFERROR(Cost[[#This Row],[Remaining QTY]]*Cost[[#This Row],[Unit Price MM60]],"")</f>
        <v>2119.6999999999998</v>
      </c>
      <c r="X124" s="10">
        <v>0</v>
      </c>
      <c r="Y124" s="10">
        <f>SUMIF('MB52 in transit'!A:A,WSheet!G:G,'MB52 in transit'!E:E)</f>
        <v>0</v>
      </c>
      <c r="Z124" s="10">
        <f>SUMIF('MB52 2001'!A:A,WSheet!G:G,'MB52 2001'!C:C)</f>
        <v>0</v>
      </c>
      <c r="AA124" s="22">
        <f>Cost[[#This Row],[AB50 SOH 5001 ]]-Cost[[#This Row],[Remaining QTY]]</f>
        <v>-1</v>
      </c>
      <c r="AB124" s="10">
        <f>SUMIF(G:G,G:G,O:O)</f>
        <v>1</v>
      </c>
      <c r="AC124" s="10">
        <f>Cost[[#This Row],[AB50 SOH 5001 ]]-Cost[[#This Row],[All Work Order Demand]]</f>
        <v>-1</v>
      </c>
      <c r="AD124" s="10" t="str">
        <f>_xlfn.CONCAT(Cost[[#This Row],[Material ]],"5001")</f>
        <v>700228235001</v>
      </c>
      <c r="AE124" s="22">
        <v>5001</v>
      </c>
    </row>
    <row r="125" spans="1:31">
      <c r="A125" s="24" t="s">
        <v>485</v>
      </c>
      <c r="B125" s="24" t="s">
        <v>569</v>
      </c>
      <c r="C125" s="24" t="s">
        <v>587</v>
      </c>
      <c r="D125" s="24" t="s">
        <v>746</v>
      </c>
      <c r="E125" s="24" t="s">
        <v>43</v>
      </c>
      <c r="F125" s="24" t="s">
        <v>60</v>
      </c>
      <c r="G125" s="24" t="s">
        <v>1093</v>
      </c>
      <c r="H125" s="24" t="s">
        <v>1094</v>
      </c>
      <c r="I125" s="24" t="s">
        <v>884</v>
      </c>
      <c r="J125" s="24" t="s">
        <v>1686</v>
      </c>
      <c r="K125" s="24">
        <v>4</v>
      </c>
      <c r="L125" s="24" t="s">
        <v>1702</v>
      </c>
      <c r="M125" s="24">
        <v>1</v>
      </c>
      <c r="N125" s="24">
        <v>0</v>
      </c>
      <c r="O125" s="24">
        <v>1</v>
      </c>
      <c r="P125" s="24">
        <v>0</v>
      </c>
      <c r="Q125" s="24" t="str">
        <f t="shared" si="3"/>
        <v>70022824100037339</v>
      </c>
      <c r="R125" s="22" t="e">
        <f>IFERROR(_xlfn.XLOOKUP(Cost[[#This Row],[Unique]],'MB51'!U:U,'MB51'!I:I),"")*-1</f>
        <v>#VALUE!</v>
      </c>
      <c r="S125" s="18" t="str">
        <f>IFERROR(_xlfn.XLOOKUP(Cost[[#This Row],[Unique]],'MB51'!U:U,'MB51'!L:L),"")</f>
        <v/>
      </c>
      <c r="T125" s="18">
        <f>_xlfn.XLOOKUP(Cost[[#This Row],[Material ]],'mm60'!A:A,'mm60'!N:N)</f>
        <v>2642.2</v>
      </c>
      <c r="U125" s="19">
        <f>IFERROR(Cost[[#This Row],[Unit Price MM60]]*Cost[[#This Row],[ Requirement QTY]],"")</f>
        <v>2642.2</v>
      </c>
      <c r="V125" s="20">
        <f>IFERROR(Cost[[#This Row],[Unit Price MM60]]*Cost[[#This Row],[Withdrawn QTY]],"")</f>
        <v>0</v>
      </c>
      <c r="W125" s="21">
        <f>IFERROR(Cost[[#This Row],[Remaining QTY]]*Cost[[#This Row],[Unit Price MM60]],"")</f>
        <v>2642.2</v>
      </c>
      <c r="X125" s="10">
        <v>0</v>
      </c>
      <c r="Y125" s="10">
        <f>SUMIF('MB52 in transit'!A:A,WSheet!G:G,'MB52 in transit'!E:E)</f>
        <v>0</v>
      </c>
      <c r="Z125" s="10">
        <f>SUMIF('MB52 2001'!A:A,WSheet!G:G,'MB52 2001'!C:C)</f>
        <v>0</v>
      </c>
      <c r="AA125" s="22">
        <f>Cost[[#This Row],[AB50 SOH 5001 ]]-Cost[[#This Row],[Remaining QTY]]</f>
        <v>-1</v>
      </c>
      <c r="AB125" s="10">
        <f>SUMIF(G:G,G:G,O:O)</f>
        <v>1</v>
      </c>
      <c r="AC125" s="10">
        <f>Cost[[#This Row],[AB50 SOH 5001 ]]-Cost[[#This Row],[All Work Order Demand]]</f>
        <v>-1</v>
      </c>
      <c r="AD125" s="10" t="str">
        <f>_xlfn.CONCAT(Cost[[#This Row],[Material ]],"5001")</f>
        <v>700228245001</v>
      </c>
      <c r="AE125" s="22">
        <v>5001</v>
      </c>
    </row>
    <row r="126" spans="1:31">
      <c r="A126" s="24" t="s">
        <v>485</v>
      </c>
      <c r="B126" s="24" t="s">
        <v>569</v>
      </c>
      <c r="C126" s="24" t="s">
        <v>638</v>
      </c>
      <c r="D126" s="24" t="s">
        <v>801</v>
      </c>
      <c r="E126" s="24" t="s">
        <v>43</v>
      </c>
      <c r="F126" s="24" t="s">
        <v>60</v>
      </c>
      <c r="G126" s="24" t="s">
        <v>1095</v>
      </c>
      <c r="H126" s="24" t="s">
        <v>1086</v>
      </c>
      <c r="I126" s="24" t="s">
        <v>1087</v>
      </c>
      <c r="J126" s="24" t="s">
        <v>1686</v>
      </c>
      <c r="K126" s="24">
        <v>4</v>
      </c>
      <c r="L126" s="24" t="s">
        <v>1753</v>
      </c>
      <c r="M126" s="24">
        <v>1</v>
      </c>
      <c r="N126" s="24">
        <v>0</v>
      </c>
      <c r="O126" s="24">
        <v>1</v>
      </c>
      <c r="P126" s="24">
        <v>0</v>
      </c>
      <c r="Q126" s="24" t="str">
        <f t="shared" si="3"/>
        <v>70022794100037400</v>
      </c>
      <c r="R126" s="22" t="e">
        <f>IFERROR(_xlfn.XLOOKUP(Cost[[#This Row],[Unique]],'MB51'!U:U,'MB51'!I:I),"")*-1</f>
        <v>#VALUE!</v>
      </c>
      <c r="S126" s="18" t="str">
        <f>IFERROR(_xlfn.XLOOKUP(Cost[[#This Row],[Unique]],'MB51'!U:U,'MB51'!L:L),"")</f>
        <v/>
      </c>
      <c r="T126" s="18">
        <f>_xlfn.XLOOKUP(Cost[[#This Row],[Material ]],'mm60'!A:A,'mm60'!N:N)</f>
        <v>2119.6999999999998</v>
      </c>
      <c r="U126" s="19">
        <f>IFERROR(Cost[[#This Row],[Unit Price MM60]]*Cost[[#This Row],[ Requirement QTY]],"")</f>
        <v>2119.6999999999998</v>
      </c>
      <c r="V126" s="20">
        <f>IFERROR(Cost[[#This Row],[Unit Price MM60]]*Cost[[#This Row],[Withdrawn QTY]],"")</f>
        <v>0</v>
      </c>
      <c r="W126" s="21">
        <f>IFERROR(Cost[[#This Row],[Remaining QTY]]*Cost[[#This Row],[Unit Price MM60]],"")</f>
        <v>2119.6999999999998</v>
      </c>
      <c r="X126" s="10">
        <v>0</v>
      </c>
      <c r="Y126" s="10">
        <f>SUMIF('MB52 in transit'!A:A,WSheet!G:G,'MB52 in transit'!E:E)</f>
        <v>0</v>
      </c>
      <c r="Z126" s="10">
        <f>SUMIF('MB52 2001'!A:A,WSheet!G:G,'MB52 2001'!C:C)</f>
        <v>0</v>
      </c>
      <c r="AA126" s="22">
        <f>Cost[[#This Row],[AB50 SOH 5001 ]]-Cost[[#This Row],[Remaining QTY]]</f>
        <v>-1</v>
      </c>
      <c r="AB126" s="10">
        <f>SUMIF(G:G,G:G,O:O)</f>
        <v>1</v>
      </c>
      <c r="AC126" s="10">
        <f>Cost[[#This Row],[AB50 SOH 5001 ]]-Cost[[#This Row],[All Work Order Demand]]</f>
        <v>-1</v>
      </c>
      <c r="AD126" s="10" t="str">
        <f>_xlfn.CONCAT(Cost[[#This Row],[Material ]],"5001")</f>
        <v>700227945001</v>
      </c>
      <c r="AE126" s="22">
        <v>5001</v>
      </c>
    </row>
    <row r="127" spans="1:31">
      <c r="A127" s="24" t="s">
        <v>485</v>
      </c>
      <c r="B127" s="24" t="s">
        <v>569</v>
      </c>
      <c r="C127" s="24" t="s">
        <v>578</v>
      </c>
      <c r="D127" s="24" t="s">
        <v>734</v>
      </c>
      <c r="E127" s="24" t="s">
        <v>735</v>
      </c>
      <c r="F127" s="24" t="s">
        <v>745</v>
      </c>
      <c r="G127" s="24" t="s">
        <v>1096</v>
      </c>
      <c r="H127" s="24" t="s">
        <v>1097</v>
      </c>
      <c r="I127" s="24" t="s">
        <v>884</v>
      </c>
      <c r="J127" s="24" t="s">
        <v>1686</v>
      </c>
      <c r="K127" s="24">
        <v>9</v>
      </c>
      <c r="L127" s="24" t="s">
        <v>1693</v>
      </c>
      <c r="M127" s="24">
        <v>1</v>
      </c>
      <c r="N127" s="24">
        <v>0</v>
      </c>
      <c r="O127" s="24">
        <v>1</v>
      </c>
      <c r="P127" s="24">
        <v>0</v>
      </c>
      <c r="Q127" s="24" t="str">
        <f t="shared" si="3"/>
        <v>70022813100040990</v>
      </c>
      <c r="R127" s="22" t="e">
        <f>IFERROR(_xlfn.XLOOKUP(Cost[[#This Row],[Unique]],'MB51'!U:U,'MB51'!I:I),"")*-1</f>
        <v>#VALUE!</v>
      </c>
      <c r="S127" s="18" t="str">
        <f>IFERROR(_xlfn.XLOOKUP(Cost[[#This Row],[Unique]],'MB51'!U:U,'MB51'!L:L),"")</f>
        <v/>
      </c>
      <c r="T127" s="18">
        <f>_xlfn.XLOOKUP(Cost[[#This Row],[Material ]],'mm60'!A:A,'mm60'!N:N)</f>
        <v>2367.1999999999998</v>
      </c>
      <c r="U127" s="19">
        <f>IFERROR(Cost[[#This Row],[Unit Price MM60]]*Cost[[#This Row],[ Requirement QTY]],"")</f>
        <v>2367.1999999999998</v>
      </c>
      <c r="V127" s="20">
        <f>IFERROR(Cost[[#This Row],[Unit Price MM60]]*Cost[[#This Row],[Withdrawn QTY]],"")</f>
        <v>0</v>
      </c>
      <c r="W127" s="21">
        <f>IFERROR(Cost[[#This Row],[Remaining QTY]]*Cost[[#This Row],[Unit Price MM60]],"")</f>
        <v>2367.1999999999998</v>
      </c>
      <c r="X127" s="10">
        <v>0</v>
      </c>
      <c r="Y127" s="10">
        <f>SUMIF('MB52 in transit'!A:A,WSheet!G:G,'MB52 in transit'!E:E)</f>
        <v>0</v>
      </c>
      <c r="Z127" s="10">
        <f>SUMIF('MB52 2001'!A:A,WSheet!G:G,'MB52 2001'!C:C)</f>
        <v>0</v>
      </c>
      <c r="AA127" s="22">
        <f>Cost[[#This Row],[AB50 SOH 5001 ]]-Cost[[#This Row],[Remaining QTY]]</f>
        <v>-1</v>
      </c>
      <c r="AB127" s="10">
        <f>SUMIF(G:G,G:G,O:O)</f>
        <v>1</v>
      </c>
      <c r="AC127" s="10">
        <f>Cost[[#This Row],[AB50 SOH 5001 ]]-Cost[[#This Row],[All Work Order Demand]]</f>
        <v>-1</v>
      </c>
      <c r="AD127" s="10" t="str">
        <f>_xlfn.CONCAT(Cost[[#This Row],[Material ]],"5001")</f>
        <v>700228135001</v>
      </c>
      <c r="AE127" s="22">
        <v>5001</v>
      </c>
    </row>
    <row r="128" spans="1:31">
      <c r="A128" s="24" t="s">
        <v>485</v>
      </c>
      <c r="B128" s="24" t="s">
        <v>569</v>
      </c>
      <c r="C128" s="24" t="s">
        <v>579</v>
      </c>
      <c r="D128" s="24" t="s">
        <v>737</v>
      </c>
      <c r="E128" s="24" t="s">
        <v>47</v>
      </c>
      <c r="F128" s="24" t="s">
        <v>64</v>
      </c>
      <c r="G128" s="24" t="s">
        <v>1098</v>
      </c>
      <c r="H128" s="24" t="s">
        <v>1099</v>
      </c>
      <c r="I128" s="24" t="s">
        <v>884</v>
      </c>
      <c r="J128" s="24" t="s">
        <v>1686</v>
      </c>
      <c r="K128" s="24">
        <v>5</v>
      </c>
      <c r="L128" s="24" t="s">
        <v>1694</v>
      </c>
      <c r="M128" s="24">
        <v>1</v>
      </c>
      <c r="N128" s="24">
        <v>0</v>
      </c>
      <c r="O128" s="24">
        <v>1</v>
      </c>
      <c r="P128" s="24">
        <v>0</v>
      </c>
      <c r="Q128" s="24" t="str">
        <f t="shared" ref="Q128:Q134" si="4">_xlfn.CONCAT(G128,C128)</f>
        <v>70022827100038758</v>
      </c>
      <c r="R128" s="22" t="e">
        <f>IFERROR(_xlfn.XLOOKUP(Cost[[#This Row],[Unique]],'MB51'!U:U,'MB51'!I:I),"")*-1</f>
        <v>#VALUE!</v>
      </c>
      <c r="S128" s="18" t="str">
        <f>IFERROR(_xlfn.XLOOKUP(Cost[[#This Row],[Unique]],'MB51'!U:U,'MB51'!L:L),"")</f>
        <v/>
      </c>
      <c r="T128" s="18">
        <f>_xlfn.XLOOKUP(Cost[[#This Row],[Material ]],'mm60'!A:A,'mm60'!N:N)</f>
        <v>667.7</v>
      </c>
      <c r="U128" s="19">
        <f>IFERROR(Cost[[#This Row],[Unit Price MM60]]*Cost[[#This Row],[ Requirement QTY]],"")</f>
        <v>667.7</v>
      </c>
      <c r="V128" s="20">
        <f>IFERROR(Cost[[#This Row],[Unit Price MM60]]*Cost[[#This Row],[Withdrawn QTY]],"")</f>
        <v>0</v>
      </c>
      <c r="W128" s="21">
        <f>IFERROR(Cost[[#This Row],[Remaining QTY]]*Cost[[#This Row],[Unit Price MM60]],"")</f>
        <v>667.7</v>
      </c>
      <c r="X128" s="10">
        <v>0</v>
      </c>
      <c r="Y128" s="10">
        <f>SUMIF('MB52 in transit'!A:A,WSheet!G:G,'MB52 in transit'!E:E)</f>
        <v>0</v>
      </c>
      <c r="Z128" s="10">
        <f>SUMIF('MB52 2001'!A:A,WSheet!G:G,'MB52 2001'!C:C)</f>
        <v>0</v>
      </c>
      <c r="AA128" s="22">
        <f>Cost[[#This Row],[AB50 SOH 5001 ]]-Cost[[#This Row],[Remaining QTY]]</f>
        <v>-1</v>
      </c>
      <c r="AB128" s="10">
        <f>SUMIF(G:G,G:G,O:O)</f>
        <v>1</v>
      </c>
      <c r="AC128" s="10">
        <f>Cost[[#This Row],[AB50 SOH 5001 ]]-Cost[[#This Row],[All Work Order Demand]]</f>
        <v>-1</v>
      </c>
      <c r="AD128" s="10" t="str">
        <f>_xlfn.CONCAT(Cost[[#This Row],[Material ]],"5001")</f>
        <v>700228275001</v>
      </c>
      <c r="AE128" s="22">
        <v>5001</v>
      </c>
    </row>
    <row r="129" spans="1:31">
      <c r="A129" s="24" t="s">
        <v>485</v>
      </c>
      <c r="B129" s="24" t="s">
        <v>569</v>
      </c>
      <c r="C129" s="24" t="s">
        <v>588</v>
      </c>
      <c r="D129" s="24" t="s">
        <v>747</v>
      </c>
      <c r="E129" s="24" t="s">
        <v>43</v>
      </c>
      <c r="F129" s="24" t="s">
        <v>763</v>
      </c>
      <c r="G129" s="24" t="s">
        <v>1100</v>
      </c>
      <c r="H129" s="24" t="s">
        <v>1101</v>
      </c>
      <c r="I129" s="24" t="s">
        <v>884</v>
      </c>
      <c r="J129" s="24" t="s">
        <v>1686</v>
      </c>
      <c r="K129" s="24">
        <v>10</v>
      </c>
      <c r="L129" s="24" t="s">
        <v>1703</v>
      </c>
      <c r="M129" s="24">
        <v>1</v>
      </c>
      <c r="N129" s="24">
        <v>0</v>
      </c>
      <c r="O129" s="24">
        <v>1</v>
      </c>
      <c r="P129" s="24">
        <v>0</v>
      </c>
      <c r="Q129" s="27" t="str">
        <f t="shared" si="4"/>
        <v>70022789100039980</v>
      </c>
      <c r="R129" s="22" t="e">
        <f>IFERROR(_xlfn.XLOOKUP(Cost[[#This Row],[Unique]],'MB51'!U:U,'MB51'!I:I),"")*-1</f>
        <v>#VALUE!</v>
      </c>
      <c r="S129" s="18" t="str">
        <f>IFERROR(_xlfn.XLOOKUP(Cost[[#This Row],[Unique]],'MB51'!U:U,'MB51'!L:L),"")</f>
        <v/>
      </c>
      <c r="T129" s="18">
        <f>_xlfn.XLOOKUP(Cost[[#This Row],[Material ]],'mm60'!A:A,'mm60'!N:N)</f>
        <v>1252.9000000000001</v>
      </c>
      <c r="U129" s="19">
        <f>IFERROR(Cost[[#This Row],[Unit Price MM60]]*Cost[[#This Row],[ Requirement QTY]],"")</f>
        <v>1252.9000000000001</v>
      </c>
      <c r="V129" s="20">
        <f>IFERROR(Cost[[#This Row],[Unit Price MM60]]*Cost[[#This Row],[Withdrawn QTY]],"")</f>
        <v>0</v>
      </c>
      <c r="W129" s="21">
        <f>IFERROR(Cost[[#This Row],[Remaining QTY]]*Cost[[#This Row],[Unit Price MM60]],"")</f>
        <v>1252.9000000000001</v>
      </c>
      <c r="X129" s="10">
        <v>0</v>
      </c>
      <c r="Y129" s="10">
        <f>SUMIF('MB52 in transit'!A:A,WSheet!G:G,'MB52 in transit'!E:E)</f>
        <v>0</v>
      </c>
      <c r="Z129" s="10">
        <f>SUMIF('MB52 2001'!A:A,WSheet!G:G,'MB52 2001'!C:C)</f>
        <v>0</v>
      </c>
      <c r="AA129" s="22">
        <f>Cost[[#This Row],[AB50 SOH 5001 ]]-Cost[[#This Row],[Remaining QTY]]</f>
        <v>-1</v>
      </c>
      <c r="AB129" s="17">
        <f>SUMIF(G:G,G:G,O:O)</f>
        <v>1</v>
      </c>
      <c r="AC129" s="17">
        <f>Cost[[#This Row],[AB50 SOH 5001 ]]-Cost[[#This Row],[All Work Order Demand]]</f>
        <v>-1</v>
      </c>
      <c r="AD129" s="17" t="str">
        <f>_xlfn.CONCAT(Cost[[#This Row],[Material ]],"5001")</f>
        <v>700227895001</v>
      </c>
      <c r="AE129" s="22">
        <v>5001</v>
      </c>
    </row>
    <row r="130" spans="1:31">
      <c r="A130" s="24" t="s">
        <v>485</v>
      </c>
      <c r="B130" s="24" t="s">
        <v>569</v>
      </c>
      <c r="C130" s="24" t="s">
        <v>577</v>
      </c>
      <c r="D130" s="24" t="s">
        <v>733</v>
      </c>
      <c r="E130" s="24" t="s">
        <v>43</v>
      </c>
      <c r="F130" s="24" t="s">
        <v>736</v>
      </c>
      <c r="G130" s="24" t="s">
        <v>1102</v>
      </c>
      <c r="H130" s="24" t="s">
        <v>953</v>
      </c>
      <c r="I130" s="24" t="s">
        <v>884</v>
      </c>
      <c r="J130" s="24" t="s">
        <v>1686</v>
      </c>
      <c r="K130" s="24">
        <v>5</v>
      </c>
      <c r="L130" s="24" t="s">
        <v>1692</v>
      </c>
      <c r="M130" s="24">
        <v>1</v>
      </c>
      <c r="N130" s="24">
        <v>0</v>
      </c>
      <c r="O130" s="24">
        <v>1</v>
      </c>
      <c r="P130" s="24">
        <v>0</v>
      </c>
      <c r="Q130" s="24" t="str">
        <f t="shared" si="4"/>
        <v>70022825100037795</v>
      </c>
      <c r="R130" s="22" t="e">
        <f>IFERROR(_xlfn.XLOOKUP(Cost[[#This Row],[Unique]],'MB51'!U:U,'MB51'!I:I),"")*-1</f>
        <v>#VALUE!</v>
      </c>
      <c r="S130" s="18" t="str">
        <f>IFERROR(_xlfn.XLOOKUP(Cost[[#This Row],[Unique]],'MB51'!U:U,'MB51'!L:L),"")</f>
        <v/>
      </c>
      <c r="T130" s="18">
        <f>_xlfn.XLOOKUP(Cost[[#This Row],[Material ]],'mm60'!A:A,'mm60'!N:N)</f>
        <v>874.5</v>
      </c>
      <c r="U130" s="19">
        <f>IFERROR(Cost[[#This Row],[Unit Price MM60]]*Cost[[#This Row],[ Requirement QTY]],"")</f>
        <v>874.5</v>
      </c>
      <c r="V130" s="20">
        <f>IFERROR(Cost[[#This Row],[Unit Price MM60]]*Cost[[#This Row],[Withdrawn QTY]],"")</f>
        <v>0</v>
      </c>
      <c r="W130" s="21">
        <f>IFERROR(Cost[[#This Row],[Remaining QTY]]*Cost[[#This Row],[Unit Price MM60]],"")</f>
        <v>874.5</v>
      </c>
      <c r="X130" s="10">
        <v>0</v>
      </c>
      <c r="Y130" s="10">
        <f>SUMIF('MB52 in transit'!A:A,WSheet!G:G,'MB52 in transit'!E:E)</f>
        <v>0</v>
      </c>
      <c r="Z130" s="10">
        <f>SUMIF('MB52 2001'!A:A,WSheet!G:G,'MB52 2001'!C:C)</f>
        <v>0</v>
      </c>
      <c r="AA130" s="22">
        <f>Cost[[#This Row],[AB50 SOH 5001 ]]-Cost[[#This Row],[Remaining QTY]]</f>
        <v>-1</v>
      </c>
      <c r="AB130" s="10">
        <f>SUMIF(G:G,G:G,O:O)</f>
        <v>1</v>
      </c>
      <c r="AC130" s="10">
        <f>Cost[[#This Row],[AB50 SOH 5001 ]]-Cost[[#This Row],[All Work Order Demand]]</f>
        <v>-1</v>
      </c>
      <c r="AD130" s="10" t="str">
        <f>_xlfn.CONCAT(Cost[[#This Row],[Material ]],"5001")</f>
        <v>700228255001</v>
      </c>
      <c r="AE130" s="22">
        <v>5001</v>
      </c>
    </row>
    <row r="131" spans="1:31">
      <c r="A131" s="24" t="s">
        <v>485</v>
      </c>
      <c r="B131" s="24" t="s">
        <v>569</v>
      </c>
      <c r="C131" s="24" t="s">
        <v>590</v>
      </c>
      <c r="D131" s="24" t="s">
        <v>751</v>
      </c>
      <c r="E131" s="24" t="s">
        <v>43</v>
      </c>
      <c r="F131" s="24" t="s">
        <v>56</v>
      </c>
      <c r="G131" s="24" t="s">
        <v>1103</v>
      </c>
      <c r="H131" s="24" t="s">
        <v>953</v>
      </c>
      <c r="I131" s="24" t="s">
        <v>884</v>
      </c>
      <c r="J131" s="24" t="s">
        <v>1686</v>
      </c>
      <c r="K131" s="24">
        <v>5</v>
      </c>
      <c r="L131" s="24" t="s">
        <v>1705</v>
      </c>
      <c r="M131" s="24">
        <v>1</v>
      </c>
      <c r="N131" s="24">
        <v>0</v>
      </c>
      <c r="O131" s="24">
        <v>1</v>
      </c>
      <c r="P131" s="24">
        <v>0</v>
      </c>
      <c r="Q131" s="24" t="str">
        <f t="shared" si="4"/>
        <v>70022826100038383</v>
      </c>
      <c r="R131" s="22" t="e">
        <f>IFERROR(_xlfn.XLOOKUP(Cost[[#This Row],[Unique]],'MB51'!U:U,'MB51'!I:I),"")*-1</f>
        <v>#VALUE!</v>
      </c>
      <c r="S131" s="18" t="str">
        <f>IFERROR(_xlfn.XLOOKUP(Cost[[#This Row],[Unique]],'MB51'!U:U,'MB51'!L:L),"")</f>
        <v/>
      </c>
      <c r="T131" s="18">
        <f>_xlfn.XLOOKUP(Cost[[#This Row],[Material ]],'mm60'!A:A,'mm60'!N:N)</f>
        <v>874.5</v>
      </c>
      <c r="U131" s="19">
        <f>IFERROR(Cost[[#This Row],[Unit Price MM60]]*Cost[[#This Row],[ Requirement QTY]],"")</f>
        <v>874.5</v>
      </c>
      <c r="V131" s="20">
        <f>IFERROR(Cost[[#This Row],[Unit Price MM60]]*Cost[[#This Row],[Withdrawn QTY]],"")</f>
        <v>0</v>
      </c>
      <c r="W131" s="21">
        <f>IFERROR(Cost[[#This Row],[Remaining QTY]]*Cost[[#This Row],[Unit Price MM60]],"")</f>
        <v>874.5</v>
      </c>
      <c r="X131" s="10">
        <v>0</v>
      </c>
      <c r="Y131" s="10">
        <f>SUMIF('MB52 in transit'!A:A,WSheet!G:G,'MB52 in transit'!E:E)</f>
        <v>0</v>
      </c>
      <c r="Z131" s="10">
        <f>SUMIF('MB52 2001'!A:A,WSheet!G:G,'MB52 2001'!C:C)</f>
        <v>0</v>
      </c>
      <c r="AA131" s="22">
        <f>Cost[[#This Row],[AB50 SOH 5001 ]]-Cost[[#This Row],[Remaining QTY]]</f>
        <v>-1</v>
      </c>
      <c r="AB131" s="10">
        <f>SUMIF(G:G,G:G,O:O)</f>
        <v>1</v>
      </c>
      <c r="AC131" s="10">
        <f>Cost[[#This Row],[AB50 SOH 5001 ]]-Cost[[#This Row],[All Work Order Demand]]</f>
        <v>-1</v>
      </c>
      <c r="AD131" s="10" t="str">
        <f>_xlfn.CONCAT(Cost[[#This Row],[Material ]],"5001")</f>
        <v>700228265001</v>
      </c>
      <c r="AE131" s="22">
        <v>5001</v>
      </c>
    </row>
    <row r="132" spans="1:31">
      <c r="A132" s="24" t="s">
        <v>485</v>
      </c>
      <c r="B132" s="24" t="s">
        <v>569</v>
      </c>
      <c r="C132" s="24" t="s">
        <v>589</v>
      </c>
      <c r="D132" s="24" t="s">
        <v>750</v>
      </c>
      <c r="E132" s="24" t="s">
        <v>43</v>
      </c>
      <c r="F132" s="24" t="s">
        <v>736</v>
      </c>
      <c r="G132" s="24" t="s">
        <v>1104</v>
      </c>
      <c r="H132" s="24" t="s">
        <v>1105</v>
      </c>
      <c r="I132" s="24" t="s">
        <v>884</v>
      </c>
      <c r="J132" s="24" t="s">
        <v>1686</v>
      </c>
      <c r="K132" s="24">
        <v>5</v>
      </c>
      <c r="L132" s="24" t="s">
        <v>1704</v>
      </c>
      <c r="M132" s="24">
        <v>1</v>
      </c>
      <c r="N132" s="24">
        <v>0</v>
      </c>
      <c r="O132" s="24">
        <v>1</v>
      </c>
      <c r="P132" s="24">
        <v>0</v>
      </c>
      <c r="Q132" s="24" t="str">
        <f t="shared" si="4"/>
        <v>70022828100038800</v>
      </c>
      <c r="R132" s="22" t="e">
        <f>IFERROR(_xlfn.XLOOKUP(Cost[[#This Row],[Unique]],'MB51'!U:U,'MB51'!I:I),"")*-1</f>
        <v>#VALUE!</v>
      </c>
      <c r="S132" s="18" t="str">
        <f>IFERROR(_xlfn.XLOOKUP(Cost[[#This Row],[Unique]],'MB51'!U:U,'MB51'!L:L),"")</f>
        <v/>
      </c>
      <c r="T132" s="18">
        <f>_xlfn.XLOOKUP(Cost[[#This Row],[Material ]],'mm60'!A:A,'mm60'!N:N)</f>
        <v>1618.1</v>
      </c>
      <c r="U132" s="19">
        <f>IFERROR(Cost[[#This Row],[Unit Price MM60]]*Cost[[#This Row],[ Requirement QTY]],"")</f>
        <v>1618.1</v>
      </c>
      <c r="V132" s="20">
        <f>IFERROR(Cost[[#This Row],[Unit Price MM60]]*Cost[[#This Row],[Withdrawn QTY]],"")</f>
        <v>0</v>
      </c>
      <c r="W132" s="21">
        <f>IFERROR(Cost[[#This Row],[Remaining QTY]]*Cost[[#This Row],[Unit Price MM60]],"")</f>
        <v>1618.1</v>
      </c>
      <c r="X132" s="10">
        <v>0</v>
      </c>
      <c r="Y132" s="10">
        <f>SUMIF('MB52 in transit'!A:A,WSheet!G:G,'MB52 in transit'!E:E)</f>
        <v>0</v>
      </c>
      <c r="Z132" s="10">
        <f>SUMIF('MB52 2001'!A:A,WSheet!G:G,'MB52 2001'!C:C)</f>
        <v>0</v>
      </c>
      <c r="AA132" s="22">
        <f>Cost[[#This Row],[AB50 SOH 5001 ]]-Cost[[#This Row],[Remaining QTY]]</f>
        <v>-1</v>
      </c>
      <c r="AB132" s="10">
        <f>SUMIF(G:G,G:G,O:O)</f>
        <v>1</v>
      </c>
      <c r="AC132" s="10">
        <f>Cost[[#This Row],[AB50 SOH 5001 ]]-Cost[[#This Row],[All Work Order Demand]]</f>
        <v>-1</v>
      </c>
      <c r="AD132" s="10" t="str">
        <f>_xlfn.CONCAT(Cost[[#This Row],[Material ]],"5001")</f>
        <v>700228285001</v>
      </c>
      <c r="AE132" s="22">
        <v>5001</v>
      </c>
    </row>
    <row r="133" spans="1:31">
      <c r="A133" s="24" t="s">
        <v>485</v>
      </c>
      <c r="B133" s="24" t="s">
        <v>569</v>
      </c>
      <c r="C133" s="24" t="s">
        <v>583</v>
      </c>
      <c r="D133" s="24" t="s">
        <v>741</v>
      </c>
      <c r="E133" s="24" t="s">
        <v>43</v>
      </c>
      <c r="F133" s="24" t="s">
        <v>43</v>
      </c>
      <c r="G133" s="24" t="s">
        <v>1106</v>
      </c>
      <c r="H133" s="24" t="s">
        <v>1107</v>
      </c>
      <c r="I133" s="24" t="s">
        <v>1108</v>
      </c>
      <c r="J133" s="24" t="s">
        <v>1686</v>
      </c>
      <c r="K133" s="24">
        <v>1</v>
      </c>
      <c r="L133" s="24" t="s">
        <v>1698</v>
      </c>
      <c r="M133" s="24">
        <v>2</v>
      </c>
      <c r="N133" s="24">
        <v>0</v>
      </c>
      <c r="O133" s="24">
        <v>2</v>
      </c>
      <c r="P133" s="24">
        <v>0</v>
      </c>
      <c r="Q133" s="24" t="str">
        <f t="shared" si="4"/>
        <v>10400616100033325</v>
      </c>
      <c r="R133" s="22" t="e">
        <f>IFERROR(_xlfn.XLOOKUP(Cost[[#This Row],[Unique]],'MB51'!U:U,'MB51'!I:I),"")*-1</f>
        <v>#VALUE!</v>
      </c>
      <c r="S133" s="18" t="str">
        <f>IFERROR(_xlfn.XLOOKUP(Cost[[#This Row],[Unique]],'MB51'!U:U,'MB51'!L:L),"")</f>
        <v/>
      </c>
      <c r="T133" s="18">
        <f>_xlfn.XLOOKUP(Cost[[#This Row],[Material ]],'mm60'!A:A,'mm60'!N:N)</f>
        <v>3.26</v>
      </c>
      <c r="U133" s="19">
        <f>IFERROR(Cost[[#This Row],[Unit Price MM60]]*Cost[[#This Row],[ Requirement QTY]],"")</f>
        <v>6.52</v>
      </c>
      <c r="V133" s="20">
        <f>IFERROR(Cost[[#This Row],[Unit Price MM60]]*Cost[[#This Row],[Withdrawn QTY]],"")</f>
        <v>0</v>
      </c>
      <c r="W133" s="21">
        <f>IFERROR(Cost[[#This Row],[Remaining QTY]]*Cost[[#This Row],[Unit Price MM60]],"")</f>
        <v>6.52</v>
      </c>
      <c r="X133" s="10">
        <v>0</v>
      </c>
      <c r="Y133" s="10">
        <f>SUMIF('MB52 in transit'!A:A,WSheet!G:G,'MB52 in transit'!E:E)</f>
        <v>0</v>
      </c>
      <c r="Z133" s="10">
        <f>SUMIF('MB52 2001'!A:A,WSheet!G:G,'MB52 2001'!C:C)</f>
        <v>0</v>
      </c>
      <c r="AA133" s="22">
        <f>Cost[[#This Row],[AB50 SOH 5001 ]]-Cost[[#This Row],[Remaining QTY]]</f>
        <v>-2</v>
      </c>
      <c r="AB133" s="10">
        <f>SUMIF(G:G,G:G,O:O)</f>
        <v>12</v>
      </c>
      <c r="AC133" s="10">
        <f>Cost[[#This Row],[AB50 SOH 5001 ]]-Cost[[#This Row],[All Work Order Demand]]</f>
        <v>-12</v>
      </c>
      <c r="AD133" s="10" t="str">
        <f>_xlfn.CONCAT(Cost[[#This Row],[Material ]],"5001")</f>
        <v>104006165001</v>
      </c>
      <c r="AE133" s="22">
        <v>5001</v>
      </c>
    </row>
    <row r="134" spans="1:31">
      <c r="A134" s="24" t="s">
        <v>485</v>
      </c>
      <c r="B134" s="24" t="s">
        <v>569</v>
      </c>
      <c r="C134" s="24" t="s">
        <v>576</v>
      </c>
      <c r="D134" s="24" t="s">
        <v>731</v>
      </c>
      <c r="E134" s="24" t="s">
        <v>43</v>
      </c>
      <c r="F134" s="24" t="s">
        <v>60</v>
      </c>
      <c r="G134" s="24" t="s">
        <v>892</v>
      </c>
      <c r="H134" s="24" t="s">
        <v>893</v>
      </c>
      <c r="I134" s="24" t="s">
        <v>1109</v>
      </c>
      <c r="J134" s="24" t="s">
        <v>1686</v>
      </c>
      <c r="K134" s="24">
        <v>4</v>
      </c>
      <c r="L134" s="24" t="s">
        <v>1691</v>
      </c>
      <c r="M134" s="24">
        <v>1</v>
      </c>
      <c r="N134" s="24">
        <v>0</v>
      </c>
      <c r="O134" s="24">
        <v>1</v>
      </c>
      <c r="P134" s="24">
        <v>0</v>
      </c>
      <c r="Q134" s="24" t="str">
        <f t="shared" si="4"/>
        <v>10293038100034294</v>
      </c>
      <c r="R134" s="22">
        <f>IFERROR(_xlfn.XLOOKUP(Cost[[#This Row],[Unique]],'MB51'!U:U,'MB51'!I:I),"")*-1</f>
        <v>1</v>
      </c>
      <c r="S134" s="18">
        <f>IFERROR(_xlfn.XLOOKUP(Cost[[#This Row],[Unique]],'MB51'!U:U,'MB51'!L:L),"")</f>
        <v>-2990.84</v>
      </c>
      <c r="T134" s="18">
        <f>_xlfn.XLOOKUP(Cost[[#This Row],[Material ]],'mm60'!A:A,'mm60'!N:N)</f>
        <v>2990.83</v>
      </c>
      <c r="U134" s="19">
        <f>IFERROR(Cost[[#This Row],[Unit Price MM60]]*Cost[[#This Row],[ Requirement QTY]],"")</f>
        <v>2990.83</v>
      </c>
      <c r="V134" s="20">
        <f>IFERROR(Cost[[#This Row],[Unit Price MM60]]*Cost[[#This Row],[Withdrawn QTY]],"")</f>
        <v>0</v>
      </c>
      <c r="W134" s="21">
        <f>IFERROR(Cost[[#This Row],[Remaining QTY]]*Cost[[#This Row],[Unit Price MM60]],"")</f>
        <v>2990.83</v>
      </c>
      <c r="X134" s="10">
        <v>0</v>
      </c>
      <c r="Y134" s="10">
        <f>SUMIF('MB52 in transit'!A:A,WSheet!G:G,'MB52 in transit'!E:E)</f>
        <v>0</v>
      </c>
      <c r="Z134" s="10">
        <f>SUMIF('MB52 2001'!A:A,WSheet!G:G,'MB52 2001'!C:C)</f>
        <v>0</v>
      </c>
      <c r="AA134" s="22">
        <f>Cost[[#This Row],[AB50 SOH 5001 ]]-Cost[[#This Row],[Remaining QTY]]</f>
        <v>-1</v>
      </c>
      <c r="AB134" s="10">
        <f>SUMIF(G:G,G:G,O:O)</f>
        <v>1</v>
      </c>
      <c r="AC134" s="10">
        <f>Cost[[#This Row],[AB50 SOH 5001 ]]-Cost[[#This Row],[All Work Order Demand]]</f>
        <v>-1</v>
      </c>
      <c r="AD134" s="10" t="str">
        <f>_xlfn.CONCAT(Cost[[#This Row],[Material ]],"5001")</f>
        <v>102930385001</v>
      </c>
      <c r="AE134" s="22">
        <v>5001</v>
      </c>
    </row>
    <row r="135" spans="1:31">
      <c r="A135" s="24" t="s">
        <v>485</v>
      </c>
      <c r="B135" s="24" t="s">
        <v>569</v>
      </c>
      <c r="C135" s="24" t="s">
        <v>591</v>
      </c>
      <c r="D135" s="24" t="s">
        <v>752</v>
      </c>
      <c r="E135" s="24" t="s">
        <v>43</v>
      </c>
      <c r="F135" s="24" t="s">
        <v>28</v>
      </c>
      <c r="G135" s="24" t="s">
        <v>1110</v>
      </c>
      <c r="H135" s="24" t="s">
        <v>1111</v>
      </c>
      <c r="I135" s="24" t="s">
        <v>1112</v>
      </c>
      <c r="J135" s="24" t="s">
        <v>1686</v>
      </c>
      <c r="K135" s="24">
        <v>7</v>
      </c>
      <c r="L135" s="24" t="s">
        <v>1706</v>
      </c>
      <c r="M135" s="24">
        <v>16</v>
      </c>
      <c r="N135" s="24">
        <v>0</v>
      </c>
      <c r="O135" s="24">
        <v>16</v>
      </c>
      <c r="P135" s="24">
        <v>0</v>
      </c>
      <c r="Q135" s="24" t="str">
        <f t="shared" ref="Q135:Q198" si="5">_xlfn.CONCAT(G135,C135)</f>
        <v>10058906100041420</v>
      </c>
      <c r="R135" s="22" t="e">
        <f>IFERROR(_xlfn.XLOOKUP(Cost[[#This Row],[Unique]],'MB51'!U:U,'MB51'!I:I),"")*-1</f>
        <v>#VALUE!</v>
      </c>
      <c r="S135" s="18" t="str">
        <f>IFERROR(_xlfn.XLOOKUP(Cost[[#This Row],[Unique]],'MB51'!U:U,'MB51'!L:L),"")</f>
        <v/>
      </c>
      <c r="T135" s="18">
        <f>_xlfn.XLOOKUP(Cost[[#This Row],[Material ]],'mm60'!A:A,'mm60'!N:N)</f>
        <v>6.44</v>
      </c>
      <c r="U135" s="19">
        <f>IFERROR(Cost[[#This Row],[Unit Price MM60]]*Cost[[#This Row],[ Requirement QTY]],"")</f>
        <v>103.04</v>
      </c>
      <c r="V135" s="20">
        <f>IFERROR(Cost[[#This Row],[Unit Price MM60]]*Cost[[#This Row],[Withdrawn QTY]],"")</f>
        <v>0</v>
      </c>
      <c r="W135" s="21">
        <f>IFERROR(Cost[[#This Row],[Remaining QTY]]*Cost[[#This Row],[Unit Price MM60]],"")</f>
        <v>103.04</v>
      </c>
      <c r="X135" s="10">
        <v>0</v>
      </c>
      <c r="Y135" s="10">
        <f>SUMIF('MB52 in transit'!A:A,WSheet!G:G,'MB52 in transit'!E:E)</f>
        <v>0</v>
      </c>
      <c r="Z135" s="10">
        <f>SUMIF('MB52 2001'!A:A,WSheet!G:G,'MB52 2001'!C:C)</f>
        <v>12</v>
      </c>
      <c r="AA135" s="10">
        <f>Cost[[#This Row],[AB50 SOH 5001 ]]-Cost[[#This Row],[Remaining QTY]]</f>
        <v>-16</v>
      </c>
      <c r="AB135" s="10">
        <f>SUMIF(G:G,G:G,O:O)</f>
        <v>28</v>
      </c>
      <c r="AC135" s="10">
        <f>Cost[[#This Row],[AB50 SOH 5001 ]]-Cost[[#This Row],[All Work Order Demand]]</f>
        <v>-28</v>
      </c>
      <c r="AD135" s="10" t="str">
        <f>_xlfn.CONCAT(Cost[[#This Row],[Material ]],"5001")</f>
        <v>100589065001</v>
      </c>
      <c r="AE135" s="22">
        <v>5001</v>
      </c>
    </row>
    <row r="136" spans="1:31">
      <c r="A136" s="24" t="s">
        <v>485</v>
      </c>
      <c r="B136" s="24" t="s">
        <v>569</v>
      </c>
      <c r="C136" s="24" t="s">
        <v>640</v>
      </c>
      <c r="D136" s="24" t="s">
        <v>804</v>
      </c>
      <c r="E136" s="24" t="s">
        <v>56</v>
      </c>
      <c r="F136" s="24" t="s">
        <v>736</v>
      </c>
      <c r="G136" s="24" t="s">
        <v>1113</v>
      </c>
      <c r="H136" s="24" t="s">
        <v>1114</v>
      </c>
      <c r="I136" s="24" t="s">
        <v>1087</v>
      </c>
      <c r="J136" s="24" t="s">
        <v>1686</v>
      </c>
      <c r="K136" s="24">
        <v>5</v>
      </c>
      <c r="L136" s="24" t="s">
        <v>1755</v>
      </c>
      <c r="M136" s="24">
        <v>1</v>
      </c>
      <c r="N136" s="24">
        <v>0</v>
      </c>
      <c r="O136" s="24">
        <v>1</v>
      </c>
      <c r="P136" s="24">
        <v>0</v>
      </c>
      <c r="Q136" s="24" t="str">
        <f t="shared" si="5"/>
        <v>70022796100041876</v>
      </c>
      <c r="R136" s="22" t="e">
        <f>IFERROR(_xlfn.XLOOKUP(Cost[[#This Row],[Unique]],'MB51'!U:U,'MB51'!I:I),"")*-1</f>
        <v>#VALUE!</v>
      </c>
      <c r="S136" s="18" t="str">
        <f>IFERROR(_xlfn.XLOOKUP(Cost[[#This Row],[Unique]],'MB51'!U:U,'MB51'!L:L),"")</f>
        <v/>
      </c>
      <c r="T136" s="18">
        <f>_xlfn.XLOOKUP(Cost[[#This Row],[Material ]],'mm60'!A:A,'mm60'!N:N)</f>
        <v>667.7</v>
      </c>
      <c r="U136" s="19">
        <f>IFERROR(Cost[[#This Row],[Unit Price MM60]]*Cost[[#This Row],[ Requirement QTY]],"")</f>
        <v>667.7</v>
      </c>
      <c r="V136" s="20">
        <f>IFERROR(Cost[[#This Row],[Unit Price MM60]]*Cost[[#This Row],[Withdrawn QTY]],"")</f>
        <v>0</v>
      </c>
      <c r="W136" s="21">
        <f>IFERROR(Cost[[#This Row],[Remaining QTY]]*Cost[[#This Row],[Unit Price MM60]],"")</f>
        <v>667.7</v>
      </c>
      <c r="X136" s="10">
        <v>0</v>
      </c>
      <c r="Y136" s="10">
        <f>SUMIF('MB52 in transit'!A:A,WSheet!G:G,'MB52 in transit'!E:E)</f>
        <v>0</v>
      </c>
      <c r="Z136" s="10">
        <f>SUMIF('MB52 2001'!A:A,WSheet!G:G,'MB52 2001'!C:C)</f>
        <v>0</v>
      </c>
      <c r="AA136" s="10">
        <f>Cost[[#This Row],[AB50 SOH 5001 ]]-Cost[[#This Row],[Remaining QTY]]</f>
        <v>-1</v>
      </c>
      <c r="AB136" s="10">
        <f>SUMIF(G:G,G:G,O:O)</f>
        <v>1</v>
      </c>
      <c r="AC136" s="10">
        <f>Cost[[#This Row],[AB50 SOH 5001 ]]-Cost[[#This Row],[All Work Order Demand]]</f>
        <v>-1</v>
      </c>
      <c r="AD136" s="10" t="str">
        <f>_xlfn.CONCAT(Cost[[#This Row],[Material ]],"5001")</f>
        <v>700227965001</v>
      </c>
      <c r="AE136" s="22">
        <v>5001</v>
      </c>
    </row>
    <row r="137" spans="1:31">
      <c r="A137" s="24" t="s">
        <v>485</v>
      </c>
      <c r="B137" s="24" t="s">
        <v>569</v>
      </c>
      <c r="C137" s="24" t="s">
        <v>641</v>
      </c>
      <c r="D137" s="24" t="s">
        <v>805</v>
      </c>
      <c r="E137" s="24" t="s">
        <v>56</v>
      </c>
      <c r="F137" s="24" t="s">
        <v>736</v>
      </c>
      <c r="G137" s="24" t="s">
        <v>1115</v>
      </c>
      <c r="H137" s="24" t="s">
        <v>1114</v>
      </c>
      <c r="I137" s="24" t="s">
        <v>1087</v>
      </c>
      <c r="J137" s="24" t="s">
        <v>1686</v>
      </c>
      <c r="K137" s="24">
        <v>5</v>
      </c>
      <c r="L137" s="24" t="s">
        <v>1756</v>
      </c>
      <c r="M137" s="24">
        <v>1</v>
      </c>
      <c r="N137" s="24">
        <v>0</v>
      </c>
      <c r="O137" s="24">
        <v>1</v>
      </c>
      <c r="P137" s="24">
        <v>0</v>
      </c>
      <c r="Q137" s="24" t="str">
        <f t="shared" si="5"/>
        <v>70022797100041877</v>
      </c>
      <c r="R137" s="22" t="e">
        <f>IFERROR(_xlfn.XLOOKUP(Cost[[#This Row],[Unique]],'MB51'!U:U,'MB51'!I:I),"")*-1</f>
        <v>#VALUE!</v>
      </c>
      <c r="S137" s="18" t="str">
        <f>IFERROR(_xlfn.XLOOKUP(Cost[[#This Row],[Unique]],'MB51'!U:U,'MB51'!L:L),"")</f>
        <v/>
      </c>
      <c r="T137" s="18">
        <f>_xlfn.XLOOKUP(Cost[[#This Row],[Material ]],'mm60'!A:A,'mm60'!N:N)</f>
        <v>667.7</v>
      </c>
      <c r="U137" s="19">
        <f>IFERROR(Cost[[#This Row],[Unit Price MM60]]*Cost[[#This Row],[ Requirement QTY]],"")</f>
        <v>667.7</v>
      </c>
      <c r="V137" s="20">
        <f>IFERROR(Cost[[#This Row],[Unit Price MM60]]*Cost[[#This Row],[Withdrawn QTY]],"")</f>
        <v>0</v>
      </c>
      <c r="W137" s="21">
        <f>IFERROR(Cost[[#This Row],[Remaining QTY]]*Cost[[#This Row],[Unit Price MM60]],"")</f>
        <v>667.7</v>
      </c>
      <c r="X137" s="10">
        <v>0</v>
      </c>
      <c r="Y137" s="10">
        <f>SUMIF('MB52 in transit'!A:A,WSheet!G:G,'MB52 in transit'!E:E)</f>
        <v>0</v>
      </c>
      <c r="Z137" s="10">
        <f>SUMIF('MB52 2001'!A:A,WSheet!G:G,'MB52 2001'!C:C)</f>
        <v>0</v>
      </c>
      <c r="AA137" s="10">
        <f>Cost[[#This Row],[AB50 SOH 5001 ]]-Cost[[#This Row],[Remaining QTY]]</f>
        <v>-1</v>
      </c>
      <c r="AB137" s="10">
        <f>SUMIF(G:G,G:G,O:O)</f>
        <v>1</v>
      </c>
      <c r="AC137" s="10">
        <f>Cost[[#This Row],[AB50 SOH 5001 ]]-Cost[[#This Row],[All Work Order Demand]]</f>
        <v>-1</v>
      </c>
      <c r="AD137" s="10" t="str">
        <f>_xlfn.CONCAT(Cost[[#This Row],[Material ]],"5001")</f>
        <v>700227975001</v>
      </c>
      <c r="AE137" s="22">
        <v>5001</v>
      </c>
    </row>
    <row r="138" spans="1:31">
      <c r="A138" s="24" t="s">
        <v>485</v>
      </c>
      <c r="B138" s="24" t="s">
        <v>569</v>
      </c>
      <c r="C138" s="24" t="s">
        <v>650</v>
      </c>
      <c r="D138" s="24" t="s">
        <v>814</v>
      </c>
      <c r="E138" s="24" t="s">
        <v>56</v>
      </c>
      <c r="F138" s="24" t="s">
        <v>730</v>
      </c>
      <c r="G138" s="24" t="s">
        <v>1067</v>
      </c>
      <c r="H138" s="24" t="s">
        <v>1068</v>
      </c>
      <c r="I138" s="24" t="s">
        <v>1116</v>
      </c>
      <c r="J138" s="24" t="s">
        <v>1686</v>
      </c>
      <c r="K138" s="24">
        <v>3</v>
      </c>
      <c r="L138" s="24" t="s">
        <v>1765</v>
      </c>
      <c r="M138" s="24">
        <v>1</v>
      </c>
      <c r="N138" s="24">
        <v>0</v>
      </c>
      <c r="O138" s="24">
        <v>1</v>
      </c>
      <c r="P138" s="24">
        <v>0</v>
      </c>
      <c r="Q138" s="24" t="str">
        <f t="shared" si="5"/>
        <v>10595910100041878</v>
      </c>
      <c r="R138" s="22" t="e">
        <f>IFERROR(_xlfn.XLOOKUP(Cost[[#This Row],[Unique]],'MB51'!U:U,'MB51'!I:I),"")*-1</f>
        <v>#VALUE!</v>
      </c>
      <c r="S138" s="18" t="str">
        <f>IFERROR(_xlfn.XLOOKUP(Cost[[#This Row],[Unique]],'MB51'!U:U,'MB51'!L:L),"")</f>
        <v/>
      </c>
      <c r="T138" s="18">
        <f>_xlfn.XLOOKUP(Cost[[#This Row],[Material ]],'mm60'!A:A,'mm60'!N:N)</f>
        <v>2119.04</v>
      </c>
      <c r="U138" s="19">
        <f>IFERROR(Cost[[#This Row],[Unit Price MM60]]*Cost[[#This Row],[ Requirement QTY]],"")</f>
        <v>2119.04</v>
      </c>
      <c r="V138" s="20">
        <f>IFERROR(Cost[[#This Row],[Unit Price MM60]]*Cost[[#This Row],[Withdrawn QTY]],"")</f>
        <v>0</v>
      </c>
      <c r="W138" s="21">
        <f>IFERROR(Cost[[#This Row],[Remaining QTY]]*Cost[[#This Row],[Unit Price MM60]],"")</f>
        <v>2119.04</v>
      </c>
      <c r="X138" s="10">
        <v>0</v>
      </c>
      <c r="Y138" s="10">
        <f>SUMIF('MB52 in transit'!A:A,WSheet!G:G,'MB52 in transit'!E:E)</f>
        <v>4</v>
      </c>
      <c r="Z138" s="10">
        <f>SUMIF('MB52 2001'!A:A,WSheet!G:G,'MB52 2001'!C:C)</f>
        <v>0</v>
      </c>
      <c r="AA138" s="10">
        <f>Cost[[#This Row],[AB50 SOH 5001 ]]-Cost[[#This Row],[Remaining QTY]]</f>
        <v>-1</v>
      </c>
      <c r="AB138" s="10">
        <f>SUMIF(G:G,G:G,O:O)</f>
        <v>2</v>
      </c>
      <c r="AC138" s="10">
        <f>Cost[[#This Row],[AB50 SOH 5001 ]]-Cost[[#This Row],[All Work Order Demand]]</f>
        <v>-2</v>
      </c>
      <c r="AD138" s="10" t="str">
        <f>_xlfn.CONCAT(Cost[[#This Row],[Material ]],"5001")</f>
        <v>105959105001</v>
      </c>
      <c r="AE138" s="22">
        <v>5001</v>
      </c>
    </row>
    <row r="139" spans="1:31">
      <c r="A139" s="24" t="s">
        <v>485</v>
      </c>
      <c r="B139" s="24" t="s">
        <v>569</v>
      </c>
      <c r="C139" s="24" t="s">
        <v>650</v>
      </c>
      <c r="D139" s="24" t="s">
        <v>814</v>
      </c>
      <c r="E139" s="24" t="s">
        <v>56</v>
      </c>
      <c r="F139" s="24" t="s">
        <v>736</v>
      </c>
      <c r="G139" s="24" t="s">
        <v>1117</v>
      </c>
      <c r="H139" s="24" t="s">
        <v>1114</v>
      </c>
      <c r="I139" s="24" t="s">
        <v>1087</v>
      </c>
      <c r="J139" s="24" t="s">
        <v>1686</v>
      </c>
      <c r="K139" s="24">
        <v>5</v>
      </c>
      <c r="L139" s="24" t="s">
        <v>1765</v>
      </c>
      <c r="M139" s="24">
        <v>1</v>
      </c>
      <c r="N139" s="24">
        <v>0</v>
      </c>
      <c r="O139" s="24">
        <v>1</v>
      </c>
      <c r="P139" s="24">
        <v>0</v>
      </c>
      <c r="Q139" s="24" t="str">
        <f t="shared" si="5"/>
        <v>70022798100041878</v>
      </c>
      <c r="R139" s="22" t="e">
        <f>IFERROR(_xlfn.XLOOKUP(Cost[[#This Row],[Unique]],'MB51'!U:U,'MB51'!I:I),"")*-1</f>
        <v>#VALUE!</v>
      </c>
      <c r="S139" s="18" t="str">
        <f>IFERROR(_xlfn.XLOOKUP(Cost[[#This Row],[Unique]],'MB51'!U:U,'MB51'!L:L),"")</f>
        <v/>
      </c>
      <c r="T139" s="18">
        <f>_xlfn.XLOOKUP(Cost[[#This Row],[Material ]],'mm60'!A:A,'mm60'!N:N)</f>
        <v>667.7</v>
      </c>
      <c r="U139" s="19">
        <f>IFERROR(Cost[[#This Row],[Unit Price MM60]]*Cost[[#This Row],[ Requirement QTY]],"")</f>
        <v>667.7</v>
      </c>
      <c r="V139" s="20">
        <f>IFERROR(Cost[[#This Row],[Unit Price MM60]]*Cost[[#This Row],[Withdrawn QTY]],"")</f>
        <v>0</v>
      </c>
      <c r="W139" s="21">
        <f>IFERROR(Cost[[#This Row],[Remaining QTY]]*Cost[[#This Row],[Unit Price MM60]],"")</f>
        <v>667.7</v>
      </c>
      <c r="X139" s="10">
        <v>0</v>
      </c>
      <c r="Y139" s="10">
        <f>SUMIF('MB52 in transit'!A:A,WSheet!G:G,'MB52 in transit'!E:E)</f>
        <v>0</v>
      </c>
      <c r="Z139" s="10">
        <f>SUMIF('MB52 2001'!A:A,WSheet!G:G,'MB52 2001'!C:C)</f>
        <v>0</v>
      </c>
      <c r="AA139" s="10">
        <f>Cost[[#This Row],[AB50 SOH 5001 ]]-Cost[[#This Row],[Remaining QTY]]</f>
        <v>-1</v>
      </c>
      <c r="AB139" s="10">
        <f>SUMIF(G:G,G:G,O:O)</f>
        <v>1</v>
      </c>
      <c r="AC139" s="10">
        <f>Cost[[#This Row],[AB50 SOH 5001 ]]-Cost[[#This Row],[All Work Order Demand]]</f>
        <v>-1</v>
      </c>
      <c r="AD139" s="10" t="str">
        <f>_xlfn.CONCAT(Cost[[#This Row],[Material ]],"5001")</f>
        <v>700227985001</v>
      </c>
      <c r="AE139" s="22">
        <v>5001</v>
      </c>
    </row>
    <row r="140" spans="1:31">
      <c r="A140" s="24" t="s">
        <v>485</v>
      </c>
      <c r="B140" s="24" t="s">
        <v>569</v>
      </c>
      <c r="C140" s="24" t="s">
        <v>642</v>
      </c>
      <c r="D140" s="24" t="s">
        <v>806</v>
      </c>
      <c r="E140" s="24" t="s">
        <v>56</v>
      </c>
      <c r="F140" s="24" t="s">
        <v>736</v>
      </c>
      <c r="G140" s="24" t="s">
        <v>1118</v>
      </c>
      <c r="H140" s="24" t="s">
        <v>1114</v>
      </c>
      <c r="I140" s="24" t="s">
        <v>1087</v>
      </c>
      <c r="J140" s="24" t="s">
        <v>1686</v>
      </c>
      <c r="K140" s="24">
        <v>5</v>
      </c>
      <c r="L140" s="24" t="s">
        <v>1757</v>
      </c>
      <c r="M140" s="24">
        <v>1</v>
      </c>
      <c r="N140" s="24">
        <v>0</v>
      </c>
      <c r="O140" s="24">
        <v>1</v>
      </c>
      <c r="P140" s="24">
        <v>0</v>
      </c>
      <c r="Q140" s="24" t="str">
        <f t="shared" si="5"/>
        <v>70022799100041879</v>
      </c>
      <c r="R140" s="22" t="e">
        <f>IFERROR(_xlfn.XLOOKUP(Cost[[#This Row],[Unique]],'MB51'!U:U,'MB51'!I:I),"")*-1</f>
        <v>#VALUE!</v>
      </c>
      <c r="S140" s="18" t="str">
        <f>IFERROR(_xlfn.XLOOKUP(Cost[[#This Row],[Unique]],'MB51'!U:U,'MB51'!L:L),"")</f>
        <v/>
      </c>
      <c r="T140" s="18">
        <f>_xlfn.XLOOKUP(Cost[[#This Row],[Material ]],'mm60'!A:A,'mm60'!N:N)</f>
        <v>667.7</v>
      </c>
      <c r="U140" s="19">
        <f>IFERROR(Cost[[#This Row],[Unit Price MM60]]*Cost[[#This Row],[ Requirement QTY]],"")</f>
        <v>667.7</v>
      </c>
      <c r="V140" s="20">
        <f>IFERROR(Cost[[#This Row],[Unit Price MM60]]*Cost[[#This Row],[Withdrawn QTY]],"")</f>
        <v>0</v>
      </c>
      <c r="W140" s="21">
        <f>IFERROR(Cost[[#This Row],[Remaining QTY]]*Cost[[#This Row],[Unit Price MM60]],"")</f>
        <v>667.7</v>
      </c>
      <c r="X140" s="10">
        <v>0</v>
      </c>
      <c r="Y140" s="10">
        <f>SUMIF('MB52 in transit'!A:A,WSheet!G:G,'MB52 in transit'!E:E)</f>
        <v>0</v>
      </c>
      <c r="Z140" s="10">
        <f>SUMIF('MB52 2001'!A:A,WSheet!G:G,'MB52 2001'!C:C)</f>
        <v>0</v>
      </c>
      <c r="AA140" s="10">
        <f>Cost[[#This Row],[AB50 SOH 5001 ]]-Cost[[#This Row],[Remaining QTY]]</f>
        <v>-1</v>
      </c>
      <c r="AB140" s="10">
        <f>SUMIF(G:G,G:G,O:O)</f>
        <v>1</v>
      </c>
      <c r="AC140" s="10">
        <f>Cost[[#This Row],[AB50 SOH 5001 ]]-Cost[[#This Row],[All Work Order Demand]]</f>
        <v>-1</v>
      </c>
      <c r="AD140" s="10" t="str">
        <f>_xlfn.CONCAT(Cost[[#This Row],[Material ]],"5001")</f>
        <v>700227995001</v>
      </c>
      <c r="AE140" s="22">
        <v>5001</v>
      </c>
    </row>
    <row r="141" spans="1:31">
      <c r="A141" s="24" t="s">
        <v>485</v>
      </c>
      <c r="B141" s="24" t="s">
        <v>569</v>
      </c>
      <c r="C141" s="24" t="s">
        <v>643</v>
      </c>
      <c r="D141" s="24" t="s">
        <v>807</v>
      </c>
      <c r="E141" s="24" t="s">
        <v>56</v>
      </c>
      <c r="F141" s="24" t="s">
        <v>736</v>
      </c>
      <c r="G141" s="24" t="s">
        <v>1119</v>
      </c>
      <c r="H141" s="24" t="s">
        <v>1114</v>
      </c>
      <c r="I141" s="24" t="s">
        <v>1087</v>
      </c>
      <c r="J141" s="24" t="s">
        <v>1686</v>
      </c>
      <c r="K141" s="24">
        <v>5</v>
      </c>
      <c r="L141" s="24" t="s">
        <v>1758</v>
      </c>
      <c r="M141" s="24">
        <v>1</v>
      </c>
      <c r="N141" s="24">
        <v>0</v>
      </c>
      <c r="O141" s="24">
        <v>1</v>
      </c>
      <c r="P141" s="24">
        <v>0</v>
      </c>
      <c r="Q141" s="24" t="str">
        <f t="shared" si="5"/>
        <v>70022820100041940</v>
      </c>
      <c r="R141" s="22" t="e">
        <f>IFERROR(_xlfn.XLOOKUP(Cost[[#This Row],[Unique]],'MB51'!U:U,'MB51'!I:I),"")*-1</f>
        <v>#VALUE!</v>
      </c>
      <c r="S141" s="18" t="str">
        <f>IFERROR(_xlfn.XLOOKUP(Cost[[#This Row],[Unique]],'MB51'!U:U,'MB51'!L:L),"")</f>
        <v/>
      </c>
      <c r="T141" s="18">
        <f>_xlfn.XLOOKUP(Cost[[#This Row],[Material ]],'mm60'!A:A,'mm60'!N:N)</f>
        <v>667.7</v>
      </c>
      <c r="U141" s="19">
        <f>IFERROR(Cost[[#This Row],[Unit Price MM60]]*Cost[[#This Row],[ Requirement QTY]],"")</f>
        <v>667.7</v>
      </c>
      <c r="V141" s="20">
        <f>IFERROR(Cost[[#This Row],[Unit Price MM60]]*Cost[[#This Row],[Withdrawn QTY]],"")</f>
        <v>0</v>
      </c>
      <c r="W141" s="21">
        <f>IFERROR(Cost[[#This Row],[Remaining QTY]]*Cost[[#This Row],[Unit Price MM60]],"")</f>
        <v>667.7</v>
      </c>
      <c r="X141" s="10">
        <v>0</v>
      </c>
      <c r="Y141" s="10">
        <f>SUMIF('MB52 in transit'!A:A,WSheet!G:G,'MB52 in transit'!E:E)</f>
        <v>0</v>
      </c>
      <c r="Z141" s="10">
        <f>SUMIF('MB52 2001'!A:A,WSheet!G:G,'MB52 2001'!C:C)</f>
        <v>0</v>
      </c>
      <c r="AA141" s="10">
        <f>Cost[[#This Row],[AB50 SOH 5001 ]]-Cost[[#This Row],[Remaining QTY]]</f>
        <v>-1</v>
      </c>
      <c r="AB141" s="10">
        <f>SUMIF(G:G,G:G,O:O)</f>
        <v>1</v>
      </c>
      <c r="AC141" s="10">
        <f>Cost[[#This Row],[AB50 SOH 5001 ]]-Cost[[#This Row],[All Work Order Demand]]</f>
        <v>-1</v>
      </c>
      <c r="AD141" s="10" t="str">
        <f>_xlfn.CONCAT(Cost[[#This Row],[Material ]],"5001")</f>
        <v>700228205001</v>
      </c>
      <c r="AE141" s="22">
        <v>5001</v>
      </c>
    </row>
    <row r="142" spans="1:31">
      <c r="A142" s="24" t="s">
        <v>485</v>
      </c>
      <c r="B142" s="24" t="s">
        <v>569</v>
      </c>
      <c r="C142" s="24" t="s">
        <v>651</v>
      </c>
      <c r="D142" s="24" t="s">
        <v>815</v>
      </c>
      <c r="E142" s="24" t="s">
        <v>56</v>
      </c>
      <c r="F142" s="24" t="s">
        <v>730</v>
      </c>
      <c r="G142" s="24" t="s">
        <v>1067</v>
      </c>
      <c r="H142" s="24" t="s">
        <v>1068</v>
      </c>
      <c r="I142" s="24" t="s">
        <v>1116</v>
      </c>
      <c r="J142" s="24" t="s">
        <v>1686</v>
      </c>
      <c r="K142" s="24">
        <v>3</v>
      </c>
      <c r="L142" s="24" t="s">
        <v>1766</v>
      </c>
      <c r="M142" s="24">
        <v>1</v>
      </c>
      <c r="N142" s="24">
        <v>0</v>
      </c>
      <c r="O142" s="24">
        <v>1</v>
      </c>
      <c r="P142" s="24">
        <v>0</v>
      </c>
      <c r="Q142" s="24" t="str">
        <f t="shared" si="5"/>
        <v>10595910100042301</v>
      </c>
      <c r="R142" s="22" t="e">
        <f>IFERROR(_xlfn.XLOOKUP(Cost[[#This Row],[Unique]],'MB51'!U:U,'MB51'!I:I),"")*-1</f>
        <v>#VALUE!</v>
      </c>
      <c r="S142" s="18" t="str">
        <f>IFERROR(_xlfn.XLOOKUP(Cost[[#This Row],[Unique]],'MB51'!U:U,'MB51'!L:L),"")</f>
        <v/>
      </c>
      <c r="T142" s="18">
        <f>_xlfn.XLOOKUP(Cost[[#This Row],[Material ]],'mm60'!A:A,'mm60'!N:N)</f>
        <v>2119.04</v>
      </c>
      <c r="U142" s="19">
        <f>IFERROR(Cost[[#This Row],[Unit Price MM60]]*Cost[[#This Row],[ Requirement QTY]],"")</f>
        <v>2119.04</v>
      </c>
      <c r="V142" s="20">
        <f>IFERROR(Cost[[#This Row],[Unit Price MM60]]*Cost[[#This Row],[Withdrawn QTY]],"")</f>
        <v>0</v>
      </c>
      <c r="W142" s="21">
        <f>IFERROR(Cost[[#This Row],[Remaining QTY]]*Cost[[#This Row],[Unit Price MM60]],"")</f>
        <v>2119.04</v>
      </c>
      <c r="X142" s="10">
        <v>0</v>
      </c>
      <c r="Y142" s="10">
        <f>SUMIF('MB52 in transit'!A:A,WSheet!G:G,'MB52 in transit'!E:E)</f>
        <v>4</v>
      </c>
      <c r="Z142" s="10">
        <f>SUMIF('MB52 2001'!A:A,WSheet!G:G,'MB52 2001'!C:C)</f>
        <v>0</v>
      </c>
      <c r="AA142" s="10">
        <f>Cost[[#This Row],[AB50 SOH 5001 ]]-Cost[[#This Row],[Remaining QTY]]</f>
        <v>-1</v>
      </c>
      <c r="AB142" s="10">
        <f>SUMIF(G:G,G:G,O:O)</f>
        <v>2</v>
      </c>
      <c r="AC142" s="10">
        <f>Cost[[#This Row],[AB50 SOH 5001 ]]-Cost[[#This Row],[All Work Order Demand]]</f>
        <v>-2</v>
      </c>
      <c r="AD142" s="10" t="str">
        <f>_xlfn.CONCAT(Cost[[#This Row],[Material ]],"5001")</f>
        <v>105959105001</v>
      </c>
      <c r="AE142" s="22">
        <v>5001</v>
      </c>
    </row>
    <row r="143" spans="1:31">
      <c r="A143" s="24" t="s">
        <v>485</v>
      </c>
      <c r="B143" s="24" t="s">
        <v>569</v>
      </c>
      <c r="C143" s="24" t="s">
        <v>651</v>
      </c>
      <c r="D143" s="24" t="s">
        <v>815</v>
      </c>
      <c r="E143" s="24" t="s">
        <v>56</v>
      </c>
      <c r="F143" s="24" t="s">
        <v>736</v>
      </c>
      <c r="G143" s="24" t="s">
        <v>1120</v>
      </c>
      <c r="H143" s="24" t="s">
        <v>1114</v>
      </c>
      <c r="I143" s="24" t="s">
        <v>1087</v>
      </c>
      <c r="J143" s="24" t="s">
        <v>1686</v>
      </c>
      <c r="K143" s="24">
        <v>5</v>
      </c>
      <c r="L143" s="24" t="s">
        <v>1766</v>
      </c>
      <c r="M143" s="24">
        <v>1</v>
      </c>
      <c r="N143" s="24">
        <v>0</v>
      </c>
      <c r="O143" s="24">
        <v>1</v>
      </c>
      <c r="P143" s="24">
        <v>0</v>
      </c>
      <c r="Q143" s="24" t="str">
        <f t="shared" si="5"/>
        <v>70022821100042301</v>
      </c>
      <c r="R143" s="22" t="e">
        <f>IFERROR(_xlfn.XLOOKUP(Cost[[#This Row],[Unique]],'MB51'!U:U,'MB51'!I:I),"")*-1</f>
        <v>#VALUE!</v>
      </c>
      <c r="S143" s="18" t="str">
        <f>IFERROR(_xlfn.XLOOKUP(Cost[[#This Row],[Unique]],'MB51'!U:U,'MB51'!L:L),"")</f>
        <v/>
      </c>
      <c r="T143" s="18">
        <f>_xlfn.XLOOKUP(Cost[[#This Row],[Material ]],'mm60'!A:A,'mm60'!N:N)</f>
        <v>667.7</v>
      </c>
      <c r="U143" s="19">
        <f>IFERROR(Cost[[#This Row],[Unit Price MM60]]*Cost[[#This Row],[ Requirement QTY]],"")</f>
        <v>667.7</v>
      </c>
      <c r="V143" s="20">
        <f>IFERROR(Cost[[#This Row],[Unit Price MM60]]*Cost[[#This Row],[Withdrawn QTY]],"")</f>
        <v>0</v>
      </c>
      <c r="W143" s="21">
        <f>IFERROR(Cost[[#This Row],[Remaining QTY]]*Cost[[#This Row],[Unit Price MM60]],"")</f>
        <v>667.7</v>
      </c>
      <c r="X143" s="10">
        <v>0</v>
      </c>
      <c r="Y143" s="10">
        <f>SUMIF('MB52 in transit'!A:A,WSheet!G:G,'MB52 in transit'!E:E)</f>
        <v>0</v>
      </c>
      <c r="Z143" s="10">
        <f>SUMIF('MB52 2001'!A:A,WSheet!G:G,'MB52 2001'!C:C)</f>
        <v>0</v>
      </c>
      <c r="AA143" s="10">
        <f>Cost[[#This Row],[AB50 SOH 5001 ]]-Cost[[#This Row],[Remaining QTY]]</f>
        <v>-1</v>
      </c>
      <c r="AB143" s="10">
        <f>SUMIF(G:G,G:G,O:O)</f>
        <v>1</v>
      </c>
      <c r="AC143" s="10">
        <f>Cost[[#This Row],[AB50 SOH 5001 ]]-Cost[[#This Row],[All Work Order Demand]]</f>
        <v>-1</v>
      </c>
      <c r="AD143" s="10" t="str">
        <f>_xlfn.CONCAT(Cost[[#This Row],[Material ]],"5001")</f>
        <v>700228215001</v>
      </c>
      <c r="AE143" s="22">
        <v>5001</v>
      </c>
    </row>
    <row r="144" spans="1:31">
      <c r="A144" s="24" t="s">
        <v>485</v>
      </c>
      <c r="B144" s="24" t="s">
        <v>569</v>
      </c>
      <c r="C144" s="24" t="s">
        <v>599</v>
      </c>
      <c r="D144" s="24" t="s">
        <v>760</v>
      </c>
      <c r="E144" s="24" t="s">
        <v>64</v>
      </c>
      <c r="F144" s="24" t="s">
        <v>60</v>
      </c>
      <c r="G144" s="24" t="s">
        <v>1121</v>
      </c>
      <c r="H144" s="24" t="s">
        <v>1122</v>
      </c>
      <c r="I144" s="24" t="s">
        <v>1112</v>
      </c>
      <c r="J144" s="24" t="s">
        <v>1686</v>
      </c>
      <c r="K144" s="24">
        <v>4</v>
      </c>
      <c r="L144" s="24" t="s">
        <v>1714</v>
      </c>
      <c r="M144" s="24">
        <v>32</v>
      </c>
      <c r="N144" s="24">
        <v>0</v>
      </c>
      <c r="O144" s="24">
        <v>32</v>
      </c>
      <c r="P144" s="24">
        <v>0</v>
      </c>
      <c r="Q144" s="24" t="str">
        <f t="shared" si="5"/>
        <v>10058260100090170</v>
      </c>
      <c r="R144" s="22" t="e">
        <f>IFERROR(_xlfn.XLOOKUP(Cost[[#This Row],[Unique]],'MB51'!U:U,'MB51'!I:I),"")*-1</f>
        <v>#VALUE!</v>
      </c>
      <c r="S144" s="18" t="str">
        <f>IFERROR(_xlfn.XLOOKUP(Cost[[#This Row],[Unique]],'MB51'!U:U,'MB51'!L:L),"")</f>
        <v/>
      </c>
      <c r="T144" s="18">
        <f>_xlfn.XLOOKUP(Cost[[#This Row],[Material ]],'mm60'!A:A,'mm60'!N:N)</f>
        <v>26.52</v>
      </c>
      <c r="U144" s="19">
        <f>IFERROR(Cost[[#This Row],[Unit Price MM60]]*Cost[[#This Row],[ Requirement QTY]],"")</f>
        <v>848.64</v>
      </c>
      <c r="V144" s="20">
        <f>IFERROR(Cost[[#This Row],[Unit Price MM60]]*Cost[[#This Row],[Withdrawn QTY]],"")</f>
        <v>0</v>
      </c>
      <c r="W144" s="21">
        <f>IFERROR(Cost[[#This Row],[Remaining QTY]]*Cost[[#This Row],[Unit Price MM60]],"")</f>
        <v>848.64</v>
      </c>
      <c r="X144" s="10">
        <v>0</v>
      </c>
      <c r="Y144" s="10">
        <f>SUMIF('MB52 in transit'!A:A,WSheet!G:G,'MB52 in transit'!E:E)</f>
        <v>0</v>
      </c>
      <c r="Z144" s="10">
        <f>SUMIF('MB52 2001'!A:A,WSheet!G:G,'MB52 2001'!C:C)</f>
        <v>0</v>
      </c>
      <c r="AA144" s="10">
        <f>Cost[[#This Row],[AB50 SOH 5001 ]]-Cost[[#This Row],[Remaining QTY]]</f>
        <v>-32</v>
      </c>
      <c r="AB144" s="10">
        <f>SUMIF(G:G,G:G,O:O)</f>
        <v>32</v>
      </c>
      <c r="AC144" s="10">
        <f>Cost[[#This Row],[AB50 SOH 5001 ]]-Cost[[#This Row],[All Work Order Demand]]</f>
        <v>-32</v>
      </c>
      <c r="AD144" s="10" t="str">
        <f>_xlfn.CONCAT(Cost[[#This Row],[Material ]],"5001")</f>
        <v>100582605001</v>
      </c>
      <c r="AE144" s="22">
        <v>5001</v>
      </c>
    </row>
    <row r="145" spans="1:31">
      <c r="A145" s="24" t="s">
        <v>485</v>
      </c>
      <c r="B145" s="24" t="s">
        <v>569</v>
      </c>
      <c r="C145" s="24" t="s">
        <v>591</v>
      </c>
      <c r="D145" s="24" t="s">
        <v>752</v>
      </c>
      <c r="E145" s="24" t="s">
        <v>43</v>
      </c>
      <c r="F145" s="24" t="s">
        <v>68</v>
      </c>
      <c r="G145" s="24" t="s">
        <v>1123</v>
      </c>
      <c r="H145" s="24" t="s">
        <v>1124</v>
      </c>
      <c r="I145" s="24" t="s">
        <v>884</v>
      </c>
      <c r="J145" s="24" t="s">
        <v>1686</v>
      </c>
      <c r="K145" s="24">
        <v>6</v>
      </c>
      <c r="L145" s="24" t="s">
        <v>1706</v>
      </c>
      <c r="M145" s="24">
        <v>1</v>
      </c>
      <c r="N145" s="24">
        <v>0</v>
      </c>
      <c r="O145" s="24">
        <v>1</v>
      </c>
      <c r="P145" s="24">
        <v>0</v>
      </c>
      <c r="Q145" s="24" t="str">
        <f t="shared" si="5"/>
        <v>70022814100041420</v>
      </c>
      <c r="R145" s="22" t="e">
        <f>IFERROR(_xlfn.XLOOKUP(Cost[[#This Row],[Unique]],'MB51'!U:U,'MB51'!I:I),"")*-1</f>
        <v>#VALUE!</v>
      </c>
      <c r="S145" s="18" t="str">
        <f>IFERROR(_xlfn.XLOOKUP(Cost[[#This Row],[Unique]],'MB51'!U:U,'MB51'!L:L),"")</f>
        <v/>
      </c>
      <c r="T145" s="18">
        <f>_xlfn.XLOOKUP(Cost[[#This Row],[Material ]],'mm60'!A:A,'mm60'!N:N)</f>
        <v>3019.5</v>
      </c>
      <c r="U145" s="19">
        <f>IFERROR(Cost[[#This Row],[Unit Price MM60]]*Cost[[#This Row],[ Requirement QTY]],"")</f>
        <v>3019.5</v>
      </c>
      <c r="V145" s="20">
        <f>IFERROR(Cost[[#This Row],[Unit Price MM60]]*Cost[[#This Row],[Withdrawn QTY]],"")</f>
        <v>0</v>
      </c>
      <c r="W145" s="21">
        <f>IFERROR(Cost[[#This Row],[Remaining QTY]]*Cost[[#This Row],[Unit Price MM60]],"")</f>
        <v>3019.5</v>
      </c>
      <c r="X145" s="10">
        <v>0</v>
      </c>
      <c r="Y145" s="10">
        <f>SUMIF('MB52 in transit'!A:A,WSheet!G:G,'MB52 in transit'!E:E)</f>
        <v>0</v>
      </c>
      <c r="Z145" s="10">
        <f>SUMIF('MB52 2001'!A:A,WSheet!G:G,'MB52 2001'!C:C)</f>
        <v>0</v>
      </c>
      <c r="AA145" s="10">
        <f>Cost[[#This Row],[AB50 SOH 5001 ]]-Cost[[#This Row],[Remaining QTY]]</f>
        <v>-1</v>
      </c>
      <c r="AB145" s="10">
        <f>SUMIF(G:G,G:G,O:O)</f>
        <v>1</v>
      </c>
      <c r="AC145" s="10">
        <f>Cost[[#This Row],[AB50 SOH 5001 ]]-Cost[[#This Row],[All Work Order Demand]]</f>
        <v>-1</v>
      </c>
      <c r="AD145" s="10" t="str">
        <f>_xlfn.CONCAT(Cost[[#This Row],[Material ]],"5001")</f>
        <v>700228145001</v>
      </c>
      <c r="AE145" s="22">
        <v>5001</v>
      </c>
    </row>
    <row r="146" spans="1:31">
      <c r="A146" s="24" t="s">
        <v>485</v>
      </c>
      <c r="B146" s="24" t="s">
        <v>569</v>
      </c>
      <c r="C146" s="24" t="s">
        <v>640</v>
      </c>
      <c r="D146" s="24" t="s">
        <v>804</v>
      </c>
      <c r="E146" s="24" t="s">
        <v>56</v>
      </c>
      <c r="F146" s="24" t="s">
        <v>748</v>
      </c>
      <c r="G146" s="24" t="s">
        <v>1125</v>
      </c>
      <c r="H146" s="24" t="s">
        <v>1126</v>
      </c>
      <c r="I146" s="24" t="s">
        <v>1127</v>
      </c>
      <c r="J146" s="24" t="s">
        <v>1686</v>
      </c>
      <c r="K146" s="24">
        <v>2</v>
      </c>
      <c r="L146" s="24" t="s">
        <v>1755</v>
      </c>
      <c r="M146" s="24">
        <v>1</v>
      </c>
      <c r="N146" s="24">
        <v>0</v>
      </c>
      <c r="O146" s="24">
        <v>1</v>
      </c>
      <c r="P146" s="24">
        <v>0</v>
      </c>
      <c r="Q146" s="24" t="str">
        <f t="shared" si="5"/>
        <v>10468762100041876</v>
      </c>
      <c r="R146" s="22" t="e">
        <f>IFERROR(_xlfn.XLOOKUP(Cost[[#This Row],[Unique]],'MB51'!U:U,'MB51'!I:I),"")*-1</f>
        <v>#VALUE!</v>
      </c>
      <c r="S146" s="18" t="str">
        <f>IFERROR(_xlfn.XLOOKUP(Cost[[#This Row],[Unique]],'MB51'!U:U,'MB51'!L:L),"")</f>
        <v/>
      </c>
      <c r="T146" s="18">
        <f>_xlfn.XLOOKUP(Cost[[#This Row],[Material ]],'mm60'!A:A,'mm60'!N:N)</f>
        <v>3148.81</v>
      </c>
      <c r="U146" s="19">
        <f>IFERROR(Cost[[#This Row],[Unit Price MM60]]*Cost[[#This Row],[ Requirement QTY]],"")</f>
        <v>3148.81</v>
      </c>
      <c r="V146" s="20">
        <f>IFERROR(Cost[[#This Row],[Unit Price MM60]]*Cost[[#This Row],[Withdrawn QTY]],"")</f>
        <v>0</v>
      </c>
      <c r="W146" s="21">
        <f>IFERROR(Cost[[#This Row],[Remaining QTY]]*Cost[[#This Row],[Unit Price MM60]],"")</f>
        <v>3148.81</v>
      </c>
      <c r="X146" s="10">
        <v>0</v>
      </c>
      <c r="Y146" s="10">
        <f>SUMIF('MB52 in transit'!A:A,WSheet!G:G,'MB52 in transit'!E:E)</f>
        <v>0</v>
      </c>
      <c r="Z146" s="10">
        <f>SUMIF('MB52 2001'!A:A,WSheet!G:G,'MB52 2001'!C:C)</f>
        <v>0</v>
      </c>
      <c r="AA146" s="10">
        <f>Cost[[#This Row],[AB50 SOH 5001 ]]-Cost[[#This Row],[Remaining QTY]]</f>
        <v>-1</v>
      </c>
      <c r="AB146" s="10">
        <f>SUMIF(G:G,G:G,O:O)</f>
        <v>6</v>
      </c>
      <c r="AC146" s="10">
        <f>Cost[[#This Row],[AB50 SOH 5001 ]]-Cost[[#This Row],[All Work Order Demand]]</f>
        <v>-6</v>
      </c>
      <c r="AD146" s="10" t="str">
        <f>_xlfn.CONCAT(Cost[[#This Row],[Material ]],"5001")</f>
        <v>104687625001</v>
      </c>
      <c r="AE146" s="22">
        <v>5001</v>
      </c>
    </row>
    <row r="147" spans="1:31">
      <c r="A147" s="24" t="s">
        <v>485</v>
      </c>
      <c r="B147" s="24" t="s">
        <v>569</v>
      </c>
      <c r="C147" s="24" t="s">
        <v>641</v>
      </c>
      <c r="D147" s="24" t="s">
        <v>805</v>
      </c>
      <c r="E147" s="24" t="s">
        <v>56</v>
      </c>
      <c r="F147" s="24" t="s">
        <v>748</v>
      </c>
      <c r="G147" s="24" t="s">
        <v>1125</v>
      </c>
      <c r="H147" s="24" t="s">
        <v>1126</v>
      </c>
      <c r="I147" s="24" t="s">
        <v>1127</v>
      </c>
      <c r="J147" s="24" t="s">
        <v>1686</v>
      </c>
      <c r="K147" s="24">
        <v>2</v>
      </c>
      <c r="L147" s="24" t="s">
        <v>1756</v>
      </c>
      <c r="M147" s="24">
        <v>1</v>
      </c>
      <c r="N147" s="24">
        <v>0</v>
      </c>
      <c r="O147" s="24">
        <v>1</v>
      </c>
      <c r="P147" s="24">
        <v>0</v>
      </c>
      <c r="Q147" s="24" t="str">
        <f t="shared" si="5"/>
        <v>10468762100041877</v>
      </c>
      <c r="R147" s="22" t="e">
        <f>IFERROR(_xlfn.XLOOKUP(Cost[[#This Row],[Unique]],'MB51'!U:U,'MB51'!I:I),"")*-1</f>
        <v>#VALUE!</v>
      </c>
      <c r="S147" s="18" t="str">
        <f>IFERROR(_xlfn.XLOOKUP(Cost[[#This Row],[Unique]],'MB51'!U:U,'MB51'!L:L),"")</f>
        <v/>
      </c>
      <c r="T147" s="18">
        <f>_xlfn.XLOOKUP(Cost[[#This Row],[Material ]],'mm60'!A:A,'mm60'!N:N)</f>
        <v>3148.81</v>
      </c>
      <c r="U147" s="19">
        <f>IFERROR(Cost[[#This Row],[Unit Price MM60]]*Cost[[#This Row],[ Requirement QTY]],"")</f>
        <v>3148.81</v>
      </c>
      <c r="V147" s="20">
        <f>IFERROR(Cost[[#This Row],[Unit Price MM60]]*Cost[[#This Row],[Withdrawn QTY]],"")</f>
        <v>0</v>
      </c>
      <c r="W147" s="21">
        <f>IFERROR(Cost[[#This Row],[Remaining QTY]]*Cost[[#This Row],[Unit Price MM60]],"")</f>
        <v>3148.81</v>
      </c>
      <c r="X147" s="10">
        <v>0</v>
      </c>
      <c r="Y147" s="10">
        <f>SUMIF('MB52 in transit'!A:A,WSheet!G:G,'MB52 in transit'!E:E)</f>
        <v>0</v>
      </c>
      <c r="Z147" s="10">
        <f>SUMIF('MB52 2001'!A:A,WSheet!G:G,'MB52 2001'!C:C)</f>
        <v>0</v>
      </c>
      <c r="AA147" s="10">
        <f>Cost[[#This Row],[AB50 SOH 5001 ]]-Cost[[#This Row],[Remaining QTY]]</f>
        <v>-1</v>
      </c>
      <c r="AB147" s="10">
        <f>SUMIF(G:G,G:G,O:O)</f>
        <v>6</v>
      </c>
      <c r="AC147" s="10">
        <f>Cost[[#This Row],[AB50 SOH 5001 ]]-Cost[[#This Row],[All Work Order Demand]]</f>
        <v>-6</v>
      </c>
      <c r="AD147" s="10" t="str">
        <f>_xlfn.CONCAT(Cost[[#This Row],[Material ]],"5001")</f>
        <v>104687625001</v>
      </c>
      <c r="AE147" s="22">
        <v>5001</v>
      </c>
    </row>
    <row r="148" spans="1:31">
      <c r="A148" s="24" t="s">
        <v>485</v>
      </c>
      <c r="B148" s="24" t="s">
        <v>569</v>
      </c>
      <c r="C148" s="24" t="s">
        <v>650</v>
      </c>
      <c r="D148" s="24" t="s">
        <v>814</v>
      </c>
      <c r="E148" s="24" t="s">
        <v>56</v>
      </c>
      <c r="F148" s="24" t="s">
        <v>748</v>
      </c>
      <c r="G148" s="24" t="s">
        <v>1125</v>
      </c>
      <c r="H148" s="24" t="s">
        <v>1126</v>
      </c>
      <c r="I148" s="24" t="s">
        <v>1127</v>
      </c>
      <c r="J148" s="24" t="s">
        <v>1686</v>
      </c>
      <c r="K148" s="24">
        <v>2</v>
      </c>
      <c r="L148" s="24" t="s">
        <v>1765</v>
      </c>
      <c r="M148" s="24">
        <v>1</v>
      </c>
      <c r="N148" s="24">
        <v>0</v>
      </c>
      <c r="O148" s="24">
        <v>1</v>
      </c>
      <c r="P148" s="24">
        <v>0</v>
      </c>
      <c r="Q148" s="24" t="str">
        <f t="shared" si="5"/>
        <v>10468762100041878</v>
      </c>
      <c r="R148" s="22" t="e">
        <f>IFERROR(_xlfn.XLOOKUP(Cost[[#This Row],[Unique]],'MB51'!U:U,'MB51'!I:I),"")*-1</f>
        <v>#VALUE!</v>
      </c>
      <c r="S148" s="18" t="str">
        <f>IFERROR(_xlfn.XLOOKUP(Cost[[#This Row],[Unique]],'MB51'!U:U,'MB51'!L:L),"")</f>
        <v/>
      </c>
      <c r="T148" s="18">
        <f>_xlfn.XLOOKUP(Cost[[#This Row],[Material ]],'mm60'!A:A,'mm60'!N:N)</f>
        <v>3148.81</v>
      </c>
      <c r="U148" s="19">
        <f>IFERROR(Cost[[#This Row],[Unit Price MM60]]*Cost[[#This Row],[ Requirement QTY]],"")</f>
        <v>3148.81</v>
      </c>
      <c r="V148" s="20">
        <f>IFERROR(Cost[[#This Row],[Unit Price MM60]]*Cost[[#This Row],[Withdrawn QTY]],"")</f>
        <v>0</v>
      </c>
      <c r="W148" s="21">
        <f>IFERROR(Cost[[#This Row],[Remaining QTY]]*Cost[[#This Row],[Unit Price MM60]],"")</f>
        <v>3148.81</v>
      </c>
      <c r="X148" s="10">
        <v>0</v>
      </c>
      <c r="Y148" s="10">
        <f>SUMIF('MB52 in transit'!A:A,WSheet!G:G,'MB52 in transit'!E:E)</f>
        <v>0</v>
      </c>
      <c r="Z148" s="10">
        <f>SUMIF('MB52 2001'!A:A,WSheet!G:G,'MB52 2001'!C:C)</f>
        <v>0</v>
      </c>
      <c r="AA148" s="10">
        <f>Cost[[#This Row],[AB50 SOH 5001 ]]-Cost[[#This Row],[Remaining QTY]]</f>
        <v>-1</v>
      </c>
      <c r="AB148" s="10">
        <f>SUMIF(G:G,G:G,O:O)</f>
        <v>6</v>
      </c>
      <c r="AC148" s="10">
        <f>Cost[[#This Row],[AB50 SOH 5001 ]]-Cost[[#This Row],[All Work Order Demand]]</f>
        <v>-6</v>
      </c>
      <c r="AD148" s="10" t="str">
        <f>_xlfn.CONCAT(Cost[[#This Row],[Material ]],"5001")</f>
        <v>104687625001</v>
      </c>
      <c r="AE148" s="22">
        <v>5001</v>
      </c>
    </row>
    <row r="149" spans="1:31">
      <c r="A149" s="24" t="s">
        <v>485</v>
      </c>
      <c r="B149" s="24" t="s">
        <v>569</v>
      </c>
      <c r="C149" s="24" t="s">
        <v>642</v>
      </c>
      <c r="D149" s="24" t="s">
        <v>806</v>
      </c>
      <c r="E149" s="24" t="s">
        <v>56</v>
      </c>
      <c r="F149" s="24" t="s">
        <v>748</v>
      </c>
      <c r="G149" s="24" t="s">
        <v>1125</v>
      </c>
      <c r="H149" s="24" t="s">
        <v>1126</v>
      </c>
      <c r="I149" s="24" t="s">
        <v>1127</v>
      </c>
      <c r="J149" s="24" t="s">
        <v>1686</v>
      </c>
      <c r="K149" s="24">
        <v>2</v>
      </c>
      <c r="L149" s="24" t="s">
        <v>1757</v>
      </c>
      <c r="M149" s="24">
        <v>1</v>
      </c>
      <c r="N149" s="24">
        <v>0</v>
      </c>
      <c r="O149" s="24">
        <v>1</v>
      </c>
      <c r="P149" s="24">
        <v>0</v>
      </c>
      <c r="Q149" s="24" t="str">
        <f t="shared" si="5"/>
        <v>10468762100041879</v>
      </c>
      <c r="R149" s="22" t="e">
        <f>IFERROR(_xlfn.XLOOKUP(Cost[[#This Row],[Unique]],'MB51'!U:U,'MB51'!I:I),"")*-1</f>
        <v>#VALUE!</v>
      </c>
      <c r="S149" s="18" t="str">
        <f>IFERROR(_xlfn.XLOOKUP(Cost[[#This Row],[Unique]],'MB51'!U:U,'MB51'!L:L),"")</f>
        <v/>
      </c>
      <c r="T149" s="18">
        <f>_xlfn.XLOOKUP(Cost[[#This Row],[Material ]],'mm60'!A:A,'mm60'!N:N)</f>
        <v>3148.81</v>
      </c>
      <c r="U149" s="19">
        <f>IFERROR(Cost[[#This Row],[Unit Price MM60]]*Cost[[#This Row],[ Requirement QTY]],"")</f>
        <v>3148.81</v>
      </c>
      <c r="V149" s="20">
        <f>IFERROR(Cost[[#This Row],[Unit Price MM60]]*Cost[[#This Row],[Withdrawn QTY]],"")</f>
        <v>0</v>
      </c>
      <c r="W149" s="21">
        <f>IFERROR(Cost[[#This Row],[Remaining QTY]]*Cost[[#This Row],[Unit Price MM60]],"")</f>
        <v>3148.81</v>
      </c>
      <c r="X149" s="10">
        <v>0</v>
      </c>
      <c r="Y149" s="10">
        <f>SUMIF('MB52 in transit'!A:A,WSheet!G:G,'MB52 in transit'!E:E)</f>
        <v>0</v>
      </c>
      <c r="Z149" s="10">
        <f>SUMIF('MB52 2001'!A:A,WSheet!G:G,'MB52 2001'!C:C)</f>
        <v>0</v>
      </c>
      <c r="AA149" s="10">
        <f>Cost[[#This Row],[AB50 SOH 5001 ]]-Cost[[#This Row],[Remaining QTY]]</f>
        <v>-1</v>
      </c>
      <c r="AB149" s="10">
        <f>SUMIF(G:G,G:G,O:O)</f>
        <v>6</v>
      </c>
      <c r="AC149" s="10">
        <f>Cost[[#This Row],[AB50 SOH 5001 ]]-Cost[[#This Row],[All Work Order Demand]]</f>
        <v>-6</v>
      </c>
      <c r="AD149" s="10" t="str">
        <f>_xlfn.CONCAT(Cost[[#This Row],[Material ]],"5001")</f>
        <v>104687625001</v>
      </c>
      <c r="AE149" s="22">
        <v>5001</v>
      </c>
    </row>
    <row r="150" spans="1:31">
      <c r="A150" s="24" t="s">
        <v>485</v>
      </c>
      <c r="B150" s="24" t="s">
        <v>569</v>
      </c>
      <c r="C150" s="24" t="s">
        <v>643</v>
      </c>
      <c r="D150" s="24" t="s">
        <v>807</v>
      </c>
      <c r="E150" s="24" t="s">
        <v>56</v>
      </c>
      <c r="F150" s="24" t="s">
        <v>748</v>
      </c>
      <c r="G150" s="24" t="s">
        <v>1125</v>
      </c>
      <c r="H150" s="24" t="s">
        <v>1126</v>
      </c>
      <c r="I150" s="24" t="s">
        <v>1127</v>
      </c>
      <c r="J150" s="24" t="s">
        <v>1686</v>
      </c>
      <c r="K150" s="24">
        <v>2</v>
      </c>
      <c r="L150" s="24" t="s">
        <v>1758</v>
      </c>
      <c r="M150" s="24">
        <v>1</v>
      </c>
      <c r="N150" s="24">
        <v>0</v>
      </c>
      <c r="O150" s="24">
        <v>1</v>
      </c>
      <c r="P150" s="24">
        <v>0</v>
      </c>
      <c r="Q150" s="24" t="str">
        <f t="shared" si="5"/>
        <v>10468762100041940</v>
      </c>
      <c r="R150" s="22" t="e">
        <f>IFERROR(_xlfn.XLOOKUP(Cost[[#This Row],[Unique]],'MB51'!U:U,'MB51'!I:I),"")*-1</f>
        <v>#VALUE!</v>
      </c>
      <c r="S150" s="18" t="str">
        <f>IFERROR(_xlfn.XLOOKUP(Cost[[#This Row],[Unique]],'MB51'!U:U,'MB51'!L:L),"")</f>
        <v/>
      </c>
      <c r="T150" s="18">
        <f>_xlfn.XLOOKUP(Cost[[#This Row],[Material ]],'mm60'!A:A,'mm60'!N:N)</f>
        <v>3148.81</v>
      </c>
      <c r="U150" s="19">
        <f>IFERROR(Cost[[#This Row],[Unit Price MM60]]*Cost[[#This Row],[ Requirement QTY]],"")</f>
        <v>3148.81</v>
      </c>
      <c r="V150" s="20">
        <f>IFERROR(Cost[[#This Row],[Unit Price MM60]]*Cost[[#This Row],[Withdrawn QTY]],"")</f>
        <v>0</v>
      </c>
      <c r="W150" s="21">
        <f>IFERROR(Cost[[#This Row],[Remaining QTY]]*Cost[[#This Row],[Unit Price MM60]],"")</f>
        <v>3148.81</v>
      </c>
      <c r="X150" s="10">
        <v>0</v>
      </c>
      <c r="Y150" s="10">
        <f>SUMIF('MB52 in transit'!A:A,WSheet!G:G,'MB52 in transit'!E:E)</f>
        <v>0</v>
      </c>
      <c r="Z150" s="10">
        <f>SUMIF('MB52 2001'!A:A,WSheet!G:G,'MB52 2001'!C:C)</f>
        <v>0</v>
      </c>
      <c r="AA150" s="10">
        <f>Cost[[#This Row],[AB50 SOH 5001 ]]-Cost[[#This Row],[Remaining QTY]]</f>
        <v>-1</v>
      </c>
      <c r="AB150" s="10">
        <f>SUMIF(G:G,G:G,O:O)</f>
        <v>6</v>
      </c>
      <c r="AC150" s="10">
        <f>Cost[[#This Row],[AB50 SOH 5001 ]]-Cost[[#This Row],[All Work Order Demand]]</f>
        <v>-6</v>
      </c>
      <c r="AD150" s="10" t="str">
        <f>_xlfn.CONCAT(Cost[[#This Row],[Material ]],"5001")</f>
        <v>104687625001</v>
      </c>
      <c r="AE150" s="22">
        <v>5001</v>
      </c>
    </row>
    <row r="151" spans="1:31">
      <c r="A151" s="24" t="s">
        <v>485</v>
      </c>
      <c r="B151" s="24" t="s">
        <v>569</v>
      </c>
      <c r="C151" s="24" t="s">
        <v>651</v>
      </c>
      <c r="D151" s="24" t="s">
        <v>815</v>
      </c>
      <c r="E151" s="24" t="s">
        <v>56</v>
      </c>
      <c r="F151" s="24" t="s">
        <v>748</v>
      </c>
      <c r="G151" s="24" t="s">
        <v>1125</v>
      </c>
      <c r="H151" s="24" t="s">
        <v>1126</v>
      </c>
      <c r="I151" s="24" t="s">
        <v>1127</v>
      </c>
      <c r="J151" s="24" t="s">
        <v>1686</v>
      </c>
      <c r="K151" s="24">
        <v>2</v>
      </c>
      <c r="L151" s="24" t="s">
        <v>1766</v>
      </c>
      <c r="M151" s="24">
        <v>1</v>
      </c>
      <c r="N151" s="24">
        <v>0</v>
      </c>
      <c r="O151" s="24">
        <v>1</v>
      </c>
      <c r="P151" s="24">
        <v>0</v>
      </c>
      <c r="Q151" s="24" t="str">
        <f t="shared" si="5"/>
        <v>10468762100042301</v>
      </c>
      <c r="R151" s="22" t="e">
        <f>IFERROR(_xlfn.XLOOKUP(Cost[[#This Row],[Unique]],'MB51'!U:U,'MB51'!I:I),"")*-1</f>
        <v>#VALUE!</v>
      </c>
      <c r="S151" s="18" t="str">
        <f>IFERROR(_xlfn.XLOOKUP(Cost[[#This Row],[Unique]],'MB51'!U:U,'MB51'!L:L),"")</f>
        <v/>
      </c>
      <c r="T151" s="18">
        <f>_xlfn.XLOOKUP(Cost[[#This Row],[Material ]],'mm60'!A:A,'mm60'!N:N)</f>
        <v>3148.81</v>
      </c>
      <c r="U151" s="19">
        <f>IFERROR(Cost[[#This Row],[Unit Price MM60]]*Cost[[#This Row],[ Requirement QTY]],"")</f>
        <v>3148.81</v>
      </c>
      <c r="V151" s="20">
        <f>IFERROR(Cost[[#This Row],[Unit Price MM60]]*Cost[[#This Row],[Withdrawn QTY]],"")</f>
        <v>0</v>
      </c>
      <c r="W151" s="21">
        <f>IFERROR(Cost[[#This Row],[Remaining QTY]]*Cost[[#This Row],[Unit Price MM60]],"")</f>
        <v>3148.81</v>
      </c>
      <c r="X151" s="10">
        <v>0</v>
      </c>
      <c r="Y151" s="10">
        <f>SUMIF('MB52 in transit'!A:A,WSheet!G:G,'MB52 in transit'!E:E)</f>
        <v>0</v>
      </c>
      <c r="Z151" s="10">
        <f>SUMIF('MB52 2001'!A:A,WSheet!G:G,'MB52 2001'!C:C)</f>
        <v>0</v>
      </c>
      <c r="AA151" s="10">
        <f>Cost[[#This Row],[AB50 SOH 5001 ]]-Cost[[#This Row],[Remaining QTY]]</f>
        <v>-1</v>
      </c>
      <c r="AB151" s="10">
        <f>SUMIF(G:G,G:G,O:O)</f>
        <v>6</v>
      </c>
      <c r="AC151" s="10">
        <f>Cost[[#This Row],[AB50 SOH 5001 ]]-Cost[[#This Row],[All Work Order Demand]]</f>
        <v>-6</v>
      </c>
      <c r="AD151" s="10" t="str">
        <f>_xlfn.CONCAT(Cost[[#This Row],[Material ]],"5001")</f>
        <v>104687625001</v>
      </c>
      <c r="AE151" s="22">
        <v>5001</v>
      </c>
    </row>
    <row r="152" spans="1:31">
      <c r="A152" s="24" t="s">
        <v>485</v>
      </c>
      <c r="B152" s="24" t="s">
        <v>569</v>
      </c>
      <c r="C152" s="24" t="s">
        <v>652</v>
      </c>
      <c r="D152" s="24" t="s">
        <v>816</v>
      </c>
      <c r="E152" s="24" t="s">
        <v>43</v>
      </c>
      <c r="F152" s="24" t="s">
        <v>124</v>
      </c>
      <c r="G152" s="24" t="s">
        <v>1128</v>
      </c>
      <c r="H152" s="24" t="s">
        <v>1129</v>
      </c>
      <c r="I152" s="24" t="s">
        <v>1130</v>
      </c>
      <c r="J152" s="24" t="s">
        <v>1686</v>
      </c>
      <c r="K152" s="24">
        <v>13</v>
      </c>
      <c r="L152" s="24" t="s">
        <v>1767</v>
      </c>
      <c r="M152" s="24">
        <v>6</v>
      </c>
      <c r="N152" s="24">
        <v>0</v>
      </c>
      <c r="O152" s="24">
        <v>6</v>
      </c>
      <c r="P152" s="24">
        <v>0</v>
      </c>
      <c r="Q152" s="24" t="str">
        <f t="shared" si="5"/>
        <v>10245434100075067</v>
      </c>
      <c r="R152" s="22" t="e">
        <f>IFERROR(_xlfn.XLOOKUP(Cost[[#This Row],[Unique]],'MB51'!U:U,'MB51'!I:I),"")*-1</f>
        <v>#VALUE!</v>
      </c>
      <c r="S152" s="18" t="str">
        <f>IFERROR(_xlfn.XLOOKUP(Cost[[#This Row],[Unique]],'MB51'!U:U,'MB51'!L:L),"")</f>
        <v/>
      </c>
      <c r="T152" s="18">
        <f>_xlfn.XLOOKUP(Cost[[#This Row],[Material ]],'mm60'!A:A,'mm60'!N:N)</f>
        <v>5.1100000000000003</v>
      </c>
      <c r="U152" s="19">
        <f>IFERROR(Cost[[#This Row],[Unit Price MM60]]*Cost[[#This Row],[ Requirement QTY]],"")</f>
        <v>30.660000000000004</v>
      </c>
      <c r="V152" s="20">
        <f>IFERROR(Cost[[#This Row],[Unit Price MM60]]*Cost[[#This Row],[Withdrawn QTY]],"")</f>
        <v>0</v>
      </c>
      <c r="W152" s="21">
        <f>IFERROR(Cost[[#This Row],[Remaining QTY]]*Cost[[#This Row],[Unit Price MM60]],"")</f>
        <v>30.660000000000004</v>
      </c>
      <c r="X152" s="10">
        <v>0</v>
      </c>
      <c r="Y152" s="10">
        <f>SUMIF('MB52 in transit'!A:A,WSheet!G:G,'MB52 in transit'!E:E)</f>
        <v>0</v>
      </c>
      <c r="Z152" s="10">
        <f>SUMIF('MB52 2001'!A:A,WSheet!G:G,'MB52 2001'!C:C)</f>
        <v>4</v>
      </c>
      <c r="AA152" s="10">
        <f>Cost[[#This Row],[AB50 SOH 5001 ]]-Cost[[#This Row],[Remaining QTY]]</f>
        <v>-6</v>
      </c>
      <c r="AB152" s="10">
        <f>SUMIF(G:G,G:G,O:O)</f>
        <v>6</v>
      </c>
      <c r="AC152" s="10">
        <f>Cost[[#This Row],[AB50 SOH 5001 ]]-Cost[[#This Row],[All Work Order Demand]]</f>
        <v>-6</v>
      </c>
      <c r="AD152" s="10" t="str">
        <f>_xlfn.CONCAT(Cost[[#This Row],[Material ]],"5001")</f>
        <v>102454345001</v>
      </c>
      <c r="AE152" s="22">
        <v>5001</v>
      </c>
    </row>
    <row r="153" spans="1:31">
      <c r="A153" s="24" t="s">
        <v>485</v>
      </c>
      <c r="B153" s="24" t="s">
        <v>569</v>
      </c>
      <c r="C153" s="24" t="s">
        <v>601</v>
      </c>
      <c r="D153" s="24" t="s">
        <v>762</v>
      </c>
      <c r="E153" s="24" t="s">
        <v>120</v>
      </c>
      <c r="F153" s="24" t="s">
        <v>203</v>
      </c>
      <c r="G153" s="24" t="s">
        <v>1131</v>
      </c>
      <c r="H153" s="24" t="s">
        <v>1132</v>
      </c>
      <c r="I153" s="24" t="s">
        <v>1133</v>
      </c>
      <c r="J153" s="24" t="s">
        <v>1686</v>
      </c>
      <c r="K153" s="24">
        <v>32</v>
      </c>
      <c r="L153" s="24" t="s">
        <v>1716</v>
      </c>
      <c r="M153" s="24">
        <v>8</v>
      </c>
      <c r="N153" s="24">
        <v>0</v>
      </c>
      <c r="O153" s="24">
        <v>8</v>
      </c>
      <c r="P153" s="24">
        <v>0</v>
      </c>
      <c r="Q153" s="24" t="str">
        <f t="shared" si="5"/>
        <v>10204359100041524</v>
      </c>
      <c r="R153" s="22" t="e">
        <f>IFERROR(_xlfn.XLOOKUP(Cost[[#This Row],[Unique]],'MB51'!U:U,'MB51'!I:I),"")*-1</f>
        <v>#VALUE!</v>
      </c>
      <c r="S153" s="18" t="str">
        <f>IFERROR(_xlfn.XLOOKUP(Cost[[#This Row],[Unique]],'MB51'!U:U,'MB51'!L:L),"")</f>
        <v/>
      </c>
      <c r="T153" s="18">
        <f>_xlfn.XLOOKUP(Cost[[#This Row],[Material ]],'mm60'!A:A,'mm60'!N:N)</f>
        <v>23.75</v>
      </c>
      <c r="U153" s="19">
        <f>IFERROR(Cost[[#This Row],[Unit Price MM60]]*Cost[[#This Row],[ Requirement QTY]],"")</f>
        <v>190</v>
      </c>
      <c r="V153" s="20">
        <f>IFERROR(Cost[[#This Row],[Unit Price MM60]]*Cost[[#This Row],[Withdrawn QTY]],"")</f>
        <v>0</v>
      </c>
      <c r="W153" s="21">
        <f>IFERROR(Cost[[#This Row],[Remaining QTY]]*Cost[[#This Row],[Unit Price MM60]],"")</f>
        <v>190</v>
      </c>
      <c r="X153" s="10">
        <v>0</v>
      </c>
      <c r="Y153" s="10">
        <f>SUMIF('MB52 in transit'!A:A,WSheet!G:G,'MB52 in transit'!E:E)</f>
        <v>0</v>
      </c>
      <c r="Z153" s="10">
        <f>SUMIF('MB52 2001'!A:A,WSheet!G:G,'MB52 2001'!C:C)</f>
        <v>0</v>
      </c>
      <c r="AA153" s="10">
        <f>Cost[[#This Row],[AB50 SOH 5001 ]]-Cost[[#This Row],[Remaining QTY]]</f>
        <v>-8</v>
      </c>
      <c r="AB153" s="10">
        <f>SUMIF(G:G,G:G,O:O)</f>
        <v>8</v>
      </c>
      <c r="AC153" s="10">
        <f>Cost[[#This Row],[AB50 SOH 5001 ]]-Cost[[#This Row],[All Work Order Demand]]</f>
        <v>-8</v>
      </c>
      <c r="AD153" s="10" t="str">
        <f>_xlfn.CONCAT(Cost[[#This Row],[Material ]],"5001")</f>
        <v>102043595001</v>
      </c>
      <c r="AE153" s="22">
        <v>5001</v>
      </c>
    </row>
    <row r="154" spans="1:31">
      <c r="A154" s="24" t="s">
        <v>485</v>
      </c>
      <c r="B154" s="24" t="s">
        <v>569</v>
      </c>
      <c r="C154" s="24" t="s">
        <v>652</v>
      </c>
      <c r="D154" s="24" t="s">
        <v>816</v>
      </c>
      <c r="E154" s="24" t="s">
        <v>43</v>
      </c>
      <c r="F154" s="24" t="s">
        <v>80</v>
      </c>
      <c r="G154" s="24" t="s">
        <v>1134</v>
      </c>
      <c r="H154" s="24" t="s">
        <v>1135</v>
      </c>
      <c r="I154" s="24" t="s">
        <v>1136</v>
      </c>
      <c r="J154" s="24" t="s">
        <v>1686</v>
      </c>
      <c r="K154" s="24">
        <v>11</v>
      </c>
      <c r="L154" s="24" t="s">
        <v>1767</v>
      </c>
      <c r="M154" s="24">
        <v>16</v>
      </c>
      <c r="N154" s="24">
        <v>0</v>
      </c>
      <c r="O154" s="24">
        <v>16</v>
      </c>
      <c r="P154" s="24">
        <v>0</v>
      </c>
      <c r="Q154" s="24" t="str">
        <f t="shared" si="5"/>
        <v>10058876100075067</v>
      </c>
      <c r="R154" s="22" t="e">
        <f>IFERROR(_xlfn.XLOOKUP(Cost[[#This Row],[Unique]],'MB51'!U:U,'MB51'!I:I),"")*-1</f>
        <v>#VALUE!</v>
      </c>
      <c r="S154" s="18" t="str">
        <f>IFERROR(_xlfn.XLOOKUP(Cost[[#This Row],[Unique]],'MB51'!U:U,'MB51'!L:L),"")</f>
        <v/>
      </c>
      <c r="T154" s="18">
        <f>_xlfn.XLOOKUP(Cost[[#This Row],[Material ]],'mm60'!A:A,'mm60'!N:N)</f>
        <v>2.3199999999999998</v>
      </c>
      <c r="U154" s="19">
        <f>IFERROR(Cost[[#This Row],[Unit Price MM60]]*Cost[[#This Row],[ Requirement QTY]],"")</f>
        <v>37.119999999999997</v>
      </c>
      <c r="V154" s="20">
        <f>IFERROR(Cost[[#This Row],[Unit Price MM60]]*Cost[[#This Row],[Withdrawn QTY]],"")</f>
        <v>0</v>
      </c>
      <c r="W154" s="21">
        <f>IFERROR(Cost[[#This Row],[Remaining QTY]]*Cost[[#This Row],[Unit Price MM60]],"")</f>
        <v>37.119999999999997</v>
      </c>
      <c r="X154" s="10">
        <v>0</v>
      </c>
      <c r="Y154" s="10">
        <f>SUMIF('MB52 in transit'!A:A,WSheet!G:G,'MB52 in transit'!E:E)</f>
        <v>0</v>
      </c>
      <c r="Z154" s="10">
        <f>SUMIF('MB52 2001'!A:A,WSheet!G:G,'MB52 2001'!C:C)</f>
        <v>0</v>
      </c>
      <c r="AA154" s="10">
        <f>Cost[[#This Row],[AB50 SOH 5001 ]]-Cost[[#This Row],[Remaining QTY]]</f>
        <v>-16</v>
      </c>
      <c r="AB154" s="10">
        <f>SUMIF(G:G,G:G,O:O)</f>
        <v>56</v>
      </c>
      <c r="AC154" s="10">
        <f>Cost[[#This Row],[AB50 SOH 5001 ]]-Cost[[#This Row],[All Work Order Demand]]</f>
        <v>-56</v>
      </c>
      <c r="AD154" s="10" t="str">
        <f>_xlfn.CONCAT(Cost[[#This Row],[Material ]],"5001")</f>
        <v>100588765001</v>
      </c>
      <c r="AE154" s="22">
        <v>5001</v>
      </c>
    </row>
    <row r="155" spans="1:31">
      <c r="A155" s="24" t="s">
        <v>485</v>
      </c>
      <c r="B155" s="24" t="s">
        <v>569</v>
      </c>
      <c r="C155" s="24" t="s">
        <v>653</v>
      </c>
      <c r="D155" s="24" t="s">
        <v>817</v>
      </c>
      <c r="E155" s="24" t="s">
        <v>60</v>
      </c>
      <c r="F155" s="24" t="s">
        <v>47</v>
      </c>
      <c r="G155" s="24" t="s">
        <v>1134</v>
      </c>
      <c r="H155" s="24" t="s">
        <v>1135</v>
      </c>
      <c r="I155" s="24" t="s">
        <v>1137</v>
      </c>
      <c r="J155" s="24" t="s">
        <v>1686</v>
      </c>
      <c r="K155" s="24">
        <v>2</v>
      </c>
      <c r="L155" s="24" t="s">
        <v>1768</v>
      </c>
      <c r="M155" s="24">
        <v>8</v>
      </c>
      <c r="N155" s="24">
        <v>0</v>
      </c>
      <c r="O155" s="24">
        <v>8</v>
      </c>
      <c r="P155" s="24">
        <v>0</v>
      </c>
      <c r="Q155" s="24" t="str">
        <f t="shared" si="5"/>
        <v>10058876100074645</v>
      </c>
      <c r="R155" s="22" t="e">
        <f>IFERROR(_xlfn.XLOOKUP(Cost[[#This Row],[Unique]],'MB51'!U:U,'MB51'!I:I),"")*-1</f>
        <v>#VALUE!</v>
      </c>
      <c r="S155" s="18" t="str">
        <f>IFERROR(_xlfn.XLOOKUP(Cost[[#This Row],[Unique]],'MB51'!U:U,'MB51'!L:L),"")</f>
        <v/>
      </c>
      <c r="T155" s="18">
        <f>_xlfn.XLOOKUP(Cost[[#This Row],[Material ]],'mm60'!A:A,'mm60'!N:N)</f>
        <v>2.3199999999999998</v>
      </c>
      <c r="U155" s="19">
        <f>IFERROR(Cost[[#This Row],[Unit Price MM60]]*Cost[[#This Row],[ Requirement QTY]],"")</f>
        <v>18.559999999999999</v>
      </c>
      <c r="V155" s="20">
        <f>IFERROR(Cost[[#This Row],[Unit Price MM60]]*Cost[[#This Row],[Withdrawn QTY]],"")</f>
        <v>0</v>
      </c>
      <c r="W155" s="21">
        <f>IFERROR(Cost[[#This Row],[Remaining QTY]]*Cost[[#This Row],[Unit Price MM60]],"")</f>
        <v>18.559999999999999</v>
      </c>
      <c r="X155" s="10">
        <v>0</v>
      </c>
      <c r="Y155" s="10">
        <f>SUMIF('MB52 in transit'!A:A,WSheet!G:G,'MB52 in transit'!E:E)</f>
        <v>0</v>
      </c>
      <c r="Z155" s="10">
        <f>SUMIF('MB52 2001'!A:A,WSheet!G:G,'MB52 2001'!C:C)</f>
        <v>0</v>
      </c>
      <c r="AA155" s="10">
        <f>Cost[[#This Row],[AB50 SOH 5001 ]]-Cost[[#This Row],[Remaining QTY]]</f>
        <v>-8</v>
      </c>
      <c r="AB155" s="10">
        <f>SUMIF(G:G,G:G,O:O)</f>
        <v>56</v>
      </c>
      <c r="AC155" s="10">
        <f>Cost[[#This Row],[AB50 SOH 5001 ]]-Cost[[#This Row],[All Work Order Demand]]</f>
        <v>-56</v>
      </c>
      <c r="AD155" s="10" t="str">
        <f>_xlfn.CONCAT(Cost[[#This Row],[Material ]],"5001")</f>
        <v>100588765001</v>
      </c>
      <c r="AE155" s="22">
        <v>5001</v>
      </c>
    </row>
    <row r="156" spans="1:31">
      <c r="A156" s="24" t="s">
        <v>485</v>
      </c>
      <c r="B156" s="24" t="s">
        <v>569</v>
      </c>
      <c r="C156" s="24" t="s">
        <v>592</v>
      </c>
      <c r="D156" s="24" t="s">
        <v>753</v>
      </c>
      <c r="E156" s="24" t="s">
        <v>47</v>
      </c>
      <c r="F156" s="24" t="s">
        <v>147</v>
      </c>
      <c r="G156" s="24" t="s">
        <v>1138</v>
      </c>
      <c r="H156" s="24" t="s">
        <v>1139</v>
      </c>
      <c r="I156" s="24" t="s">
        <v>1052</v>
      </c>
      <c r="J156" s="24" t="s">
        <v>1686</v>
      </c>
      <c r="K156" s="24">
        <v>17</v>
      </c>
      <c r="L156" s="24" t="s">
        <v>1707</v>
      </c>
      <c r="M156" s="24">
        <v>20</v>
      </c>
      <c r="N156" s="24">
        <v>0</v>
      </c>
      <c r="O156" s="24">
        <v>20</v>
      </c>
      <c r="P156" s="24">
        <v>0</v>
      </c>
      <c r="Q156" s="24" t="str">
        <f t="shared" si="5"/>
        <v>10058877100042910</v>
      </c>
      <c r="R156" s="22" t="e">
        <f>IFERROR(_xlfn.XLOOKUP(Cost[[#This Row],[Unique]],'MB51'!U:U,'MB51'!I:I),"")*-1</f>
        <v>#VALUE!</v>
      </c>
      <c r="S156" s="18" t="str">
        <f>IFERROR(_xlfn.XLOOKUP(Cost[[#This Row],[Unique]],'MB51'!U:U,'MB51'!L:L),"")</f>
        <v/>
      </c>
      <c r="T156" s="18">
        <f>_xlfn.XLOOKUP(Cost[[#This Row],[Material ]],'mm60'!A:A,'mm60'!N:N)</f>
        <v>6.35</v>
      </c>
      <c r="U156" s="19">
        <f>IFERROR(Cost[[#This Row],[Unit Price MM60]]*Cost[[#This Row],[ Requirement QTY]],"")</f>
        <v>127</v>
      </c>
      <c r="V156" s="20">
        <f>IFERROR(Cost[[#This Row],[Unit Price MM60]]*Cost[[#This Row],[Withdrawn QTY]],"")</f>
        <v>0</v>
      </c>
      <c r="W156" s="21">
        <f>IFERROR(Cost[[#This Row],[Remaining QTY]]*Cost[[#This Row],[Unit Price MM60]],"")</f>
        <v>127</v>
      </c>
      <c r="X156" s="10">
        <v>0</v>
      </c>
      <c r="Y156" s="10">
        <f>SUMIF('MB52 in transit'!A:A,WSheet!G:G,'MB52 in transit'!E:E)</f>
        <v>0</v>
      </c>
      <c r="Z156" s="10">
        <f>SUMIF('MB52 2001'!A:A,WSheet!G:G,'MB52 2001'!C:C)</f>
        <v>0</v>
      </c>
      <c r="AA156" s="10">
        <f>Cost[[#This Row],[AB50 SOH 5001 ]]-Cost[[#This Row],[Remaining QTY]]</f>
        <v>-20</v>
      </c>
      <c r="AB156" s="10">
        <f>SUMIF(G:G,G:G,O:O)</f>
        <v>28</v>
      </c>
      <c r="AC156" s="10">
        <f>Cost[[#This Row],[AB50 SOH 5001 ]]-Cost[[#This Row],[All Work Order Demand]]</f>
        <v>-28</v>
      </c>
      <c r="AD156" s="10" t="str">
        <f>_xlfn.CONCAT(Cost[[#This Row],[Material ]],"5001")</f>
        <v>100588775001</v>
      </c>
      <c r="AE156" s="22">
        <v>5001</v>
      </c>
    </row>
    <row r="157" spans="1:31">
      <c r="A157" s="24" t="s">
        <v>485</v>
      </c>
      <c r="B157" s="24" t="s">
        <v>570</v>
      </c>
      <c r="C157" s="24" t="s">
        <v>623</v>
      </c>
      <c r="D157" s="24" t="s">
        <v>788</v>
      </c>
      <c r="E157" s="24" t="s">
        <v>80</v>
      </c>
      <c r="F157" s="24" t="s">
        <v>28</v>
      </c>
      <c r="G157" s="24" t="s">
        <v>1140</v>
      </c>
      <c r="H157" s="24" t="s">
        <v>1141</v>
      </c>
      <c r="I157" s="24" t="s">
        <v>1142</v>
      </c>
      <c r="J157" s="24" t="s">
        <v>1686</v>
      </c>
      <c r="K157" s="24">
        <v>7</v>
      </c>
      <c r="L157" s="24" t="s">
        <v>1738</v>
      </c>
      <c r="M157" s="24">
        <v>2</v>
      </c>
      <c r="N157" s="24">
        <v>0</v>
      </c>
      <c r="O157" s="24">
        <v>2</v>
      </c>
      <c r="P157" s="24">
        <v>0</v>
      </c>
      <c r="Q157" s="24" t="str">
        <f t="shared" si="5"/>
        <v>10204117200188390</v>
      </c>
      <c r="R157" s="22" t="e">
        <f>IFERROR(_xlfn.XLOOKUP(Cost[[#This Row],[Unique]],'MB51'!U:U,'MB51'!I:I),"")*-1</f>
        <v>#VALUE!</v>
      </c>
      <c r="S157" s="18" t="str">
        <f>IFERROR(_xlfn.XLOOKUP(Cost[[#This Row],[Unique]],'MB51'!U:U,'MB51'!L:L),"")</f>
        <v/>
      </c>
      <c r="T157" s="18">
        <f>_xlfn.XLOOKUP(Cost[[#This Row],[Material ]],'mm60'!A:A,'mm60'!N:N)</f>
        <v>5.04</v>
      </c>
      <c r="U157" s="19">
        <f>IFERROR(Cost[[#This Row],[Unit Price MM60]]*Cost[[#This Row],[ Requirement QTY]],"")</f>
        <v>10.08</v>
      </c>
      <c r="V157" s="20">
        <f>IFERROR(Cost[[#This Row],[Unit Price MM60]]*Cost[[#This Row],[Withdrawn QTY]],"")</f>
        <v>0</v>
      </c>
      <c r="W157" s="21">
        <f>IFERROR(Cost[[#This Row],[Remaining QTY]]*Cost[[#This Row],[Unit Price MM60]],"")</f>
        <v>10.08</v>
      </c>
      <c r="X157" s="10">
        <v>0</v>
      </c>
      <c r="Y157" s="10">
        <f>SUMIF('MB52 in transit'!A:A,WSheet!G:G,'MB52 in transit'!E:E)</f>
        <v>0</v>
      </c>
      <c r="Z157" s="10">
        <f>SUMIF('MB52 2001'!A:A,WSheet!G:G,'MB52 2001'!C:C)</f>
        <v>2</v>
      </c>
      <c r="AA157" s="10">
        <f>Cost[[#This Row],[AB50 SOH 5001 ]]-Cost[[#This Row],[Remaining QTY]]</f>
        <v>-2</v>
      </c>
      <c r="AB157" s="10">
        <f>SUMIF(G:G,G:G,O:O)</f>
        <v>26</v>
      </c>
      <c r="AC157" s="10">
        <f>Cost[[#This Row],[AB50 SOH 5001 ]]-Cost[[#This Row],[All Work Order Demand]]</f>
        <v>-26</v>
      </c>
      <c r="AD157" s="10" t="str">
        <f>_xlfn.CONCAT(Cost[[#This Row],[Material ]],"5001")</f>
        <v>102041175001</v>
      </c>
      <c r="AE157" s="22">
        <v>5001</v>
      </c>
    </row>
    <row r="158" spans="1:31">
      <c r="A158" s="24" t="s">
        <v>485</v>
      </c>
      <c r="B158" s="24" t="s">
        <v>570</v>
      </c>
      <c r="C158" s="24" t="s">
        <v>623</v>
      </c>
      <c r="D158" s="24" t="s">
        <v>788</v>
      </c>
      <c r="E158" s="24" t="s">
        <v>124</v>
      </c>
      <c r="F158" s="24" t="s">
        <v>124</v>
      </c>
      <c r="G158" s="24" t="s">
        <v>1143</v>
      </c>
      <c r="H158" s="24" t="s">
        <v>1144</v>
      </c>
      <c r="I158" s="24" t="s">
        <v>1145</v>
      </c>
      <c r="J158" s="24" t="s">
        <v>1686</v>
      </c>
      <c r="K158" s="24">
        <v>13</v>
      </c>
      <c r="L158" s="24" t="s">
        <v>1738</v>
      </c>
      <c r="M158" s="24">
        <v>2</v>
      </c>
      <c r="N158" s="24">
        <v>0</v>
      </c>
      <c r="O158" s="24">
        <v>2</v>
      </c>
      <c r="P158" s="24">
        <v>0</v>
      </c>
      <c r="Q158" s="24" t="str">
        <f t="shared" si="5"/>
        <v>10206300200188390</v>
      </c>
      <c r="R158" s="22" t="e">
        <f>IFERROR(_xlfn.XLOOKUP(Cost[[#This Row],[Unique]],'MB51'!U:U,'MB51'!I:I),"")*-1</f>
        <v>#VALUE!</v>
      </c>
      <c r="S158" s="18" t="str">
        <f>IFERROR(_xlfn.XLOOKUP(Cost[[#This Row],[Unique]],'MB51'!U:U,'MB51'!L:L),"")</f>
        <v/>
      </c>
      <c r="T158" s="18">
        <f>_xlfn.XLOOKUP(Cost[[#This Row],[Material ]],'mm60'!A:A,'mm60'!N:N)</f>
        <v>8.8800000000000008</v>
      </c>
      <c r="U158" s="19">
        <f>IFERROR(Cost[[#This Row],[Unit Price MM60]]*Cost[[#This Row],[ Requirement QTY]],"")</f>
        <v>17.760000000000002</v>
      </c>
      <c r="V158" s="20">
        <f>IFERROR(Cost[[#This Row],[Unit Price MM60]]*Cost[[#This Row],[Withdrawn QTY]],"")</f>
        <v>0</v>
      </c>
      <c r="W158" s="21">
        <f>IFERROR(Cost[[#This Row],[Remaining QTY]]*Cost[[#This Row],[Unit Price MM60]],"")</f>
        <v>17.760000000000002</v>
      </c>
      <c r="X158" s="10">
        <v>0</v>
      </c>
      <c r="Y158" s="10">
        <f>SUMIF('MB52 in transit'!A:A,WSheet!G:G,'MB52 in transit'!E:E)</f>
        <v>0</v>
      </c>
      <c r="Z158" s="10">
        <f>SUMIF('MB52 2001'!A:A,WSheet!G:G,'MB52 2001'!C:C)</f>
        <v>0</v>
      </c>
      <c r="AA158" s="10">
        <f>Cost[[#This Row],[AB50 SOH 5001 ]]-Cost[[#This Row],[Remaining QTY]]</f>
        <v>-2</v>
      </c>
      <c r="AB158" s="10">
        <f>SUMIF(G:G,G:G,O:O)</f>
        <v>12</v>
      </c>
      <c r="AC158" s="10">
        <f>Cost[[#This Row],[AB50 SOH 5001 ]]-Cost[[#This Row],[All Work Order Demand]]</f>
        <v>-12</v>
      </c>
      <c r="AD158" s="10" t="str">
        <f>_xlfn.CONCAT(Cost[[#This Row],[Material ]],"5001")</f>
        <v>102063005001</v>
      </c>
      <c r="AE158" s="22">
        <v>5001</v>
      </c>
    </row>
    <row r="159" spans="1:31">
      <c r="A159" s="24" t="s">
        <v>485</v>
      </c>
      <c r="B159" s="24" t="s">
        <v>570</v>
      </c>
      <c r="C159" s="24" t="s">
        <v>654</v>
      </c>
      <c r="D159" s="24" t="s">
        <v>818</v>
      </c>
      <c r="E159" s="24" t="s">
        <v>132</v>
      </c>
      <c r="F159" s="24" t="s">
        <v>132</v>
      </c>
      <c r="G159" s="24" t="s">
        <v>1146</v>
      </c>
      <c r="H159" s="24" t="s">
        <v>1147</v>
      </c>
      <c r="I159" s="24" t="s">
        <v>1148</v>
      </c>
      <c r="J159" s="24" t="s">
        <v>1686</v>
      </c>
      <c r="K159" s="24">
        <v>15</v>
      </c>
      <c r="L159" s="24" t="s">
        <v>1769</v>
      </c>
      <c r="M159" s="24">
        <v>2</v>
      </c>
      <c r="N159" s="24">
        <v>0</v>
      </c>
      <c r="O159" s="24">
        <v>2</v>
      </c>
      <c r="P159" s="24">
        <v>0</v>
      </c>
      <c r="Q159" s="24" t="str">
        <f t="shared" si="5"/>
        <v>10204123200188385</v>
      </c>
      <c r="R159" s="22" t="e">
        <f>IFERROR(_xlfn.XLOOKUP(Cost[[#This Row],[Unique]],'MB51'!U:U,'MB51'!I:I),"")*-1</f>
        <v>#VALUE!</v>
      </c>
      <c r="S159" s="18" t="str">
        <f>IFERROR(_xlfn.XLOOKUP(Cost[[#This Row],[Unique]],'MB51'!U:U,'MB51'!L:L),"")</f>
        <v/>
      </c>
      <c r="T159" s="18">
        <f>_xlfn.XLOOKUP(Cost[[#This Row],[Material ]],'mm60'!A:A,'mm60'!N:N)</f>
        <v>19.190000000000001</v>
      </c>
      <c r="U159" s="19">
        <f>IFERROR(Cost[[#This Row],[Unit Price MM60]]*Cost[[#This Row],[ Requirement QTY]],"")</f>
        <v>38.380000000000003</v>
      </c>
      <c r="V159" s="20">
        <f>IFERROR(Cost[[#This Row],[Unit Price MM60]]*Cost[[#This Row],[Withdrawn QTY]],"")</f>
        <v>0</v>
      </c>
      <c r="W159" s="21">
        <f>IFERROR(Cost[[#This Row],[Remaining QTY]]*Cost[[#This Row],[Unit Price MM60]],"")</f>
        <v>38.380000000000003</v>
      </c>
      <c r="X159" s="10">
        <v>0</v>
      </c>
      <c r="Y159" s="10">
        <f>SUMIF('MB52 in transit'!A:A,WSheet!G:G,'MB52 in transit'!E:E)</f>
        <v>0</v>
      </c>
      <c r="Z159" s="10">
        <f>SUMIF('MB52 2001'!A:A,WSheet!G:G,'MB52 2001'!C:C)</f>
        <v>0</v>
      </c>
      <c r="AA159" s="10">
        <f>Cost[[#This Row],[AB50 SOH 5001 ]]-Cost[[#This Row],[Remaining QTY]]</f>
        <v>-2</v>
      </c>
      <c r="AB159" s="10">
        <f>SUMIF(G:G,G:G,O:O)</f>
        <v>8</v>
      </c>
      <c r="AC159" s="10">
        <f>Cost[[#This Row],[AB50 SOH 5001 ]]-Cost[[#This Row],[All Work Order Demand]]</f>
        <v>-8</v>
      </c>
      <c r="AD159" s="10" t="str">
        <f>_xlfn.CONCAT(Cost[[#This Row],[Material ]],"5001")</f>
        <v>102041235001</v>
      </c>
      <c r="AE159" s="22">
        <v>5001</v>
      </c>
    </row>
    <row r="160" spans="1:31">
      <c r="A160" s="24" t="s">
        <v>485</v>
      </c>
      <c r="B160" s="24" t="s">
        <v>570</v>
      </c>
      <c r="C160" s="24" t="s">
        <v>655</v>
      </c>
      <c r="D160" s="24" t="s">
        <v>819</v>
      </c>
      <c r="E160" s="24" t="s">
        <v>110</v>
      </c>
      <c r="F160" s="24" t="s">
        <v>60</v>
      </c>
      <c r="G160" s="24" t="s">
        <v>1149</v>
      </c>
      <c r="H160" s="24" t="s">
        <v>1150</v>
      </c>
      <c r="I160" s="24" t="s">
        <v>1142</v>
      </c>
      <c r="J160" s="24" t="s">
        <v>1686</v>
      </c>
      <c r="K160" s="24">
        <v>4</v>
      </c>
      <c r="L160" s="24" t="s">
        <v>1770</v>
      </c>
      <c r="M160" s="24">
        <v>4</v>
      </c>
      <c r="N160" s="24">
        <v>0</v>
      </c>
      <c r="O160" s="24">
        <v>4</v>
      </c>
      <c r="P160" s="24">
        <v>0</v>
      </c>
      <c r="Q160" s="24" t="str">
        <f t="shared" si="5"/>
        <v>10204124200188318</v>
      </c>
      <c r="R160" s="22" t="e">
        <f>IFERROR(_xlfn.XLOOKUP(Cost[[#This Row],[Unique]],'MB51'!U:U,'MB51'!I:I),"")*-1</f>
        <v>#VALUE!</v>
      </c>
      <c r="S160" s="18" t="str">
        <f>IFERROR(_xlfn.XLOOKUP(Cost[[#This Row],[Unique]],'MB51'!U:U,'MB51'!L:L),"")</f>
        <v/>
      </c>
      <c r="T160" s="18">
        <f>_xlfn.XLOOKUP(Cost[[#This Row],[Material ]],'mm60'!A:A,'mm60'!N:N)</f>
        <v>16.54</v>
      </c>
      <c r="U160" s="19">
        <f>IFERROR(Cost[[#This Row],[Unit Price MM60]]*Cost[[#This Row],[ Requirement QTY]],"")</f>
        <v>66.16</v>
      </c>
      <c r="V160" s="20">
        <f>IFERROR(Cost[[#This Row],[Unit Price MM60]]*Cost[[#This Row],[Withdrawn QTY]],"")</f>
        <v>0</v>
      </c>
      <c r="W160" s="21">
        <f>IFERROR(Cost[[#This Row],[Remaining QTY]]*Cost[[#This Row],[Unit Price MM60]],"")</f>
        <v>66.16</v>
      </c>
      <c r="X160" s="10">
        <v>0</v>
      </c>
      <c r="Y160" s="10">
        <f>SUMIF('MB52 in transit'!A:A,WSheet!G:G,'MB52 in transit'!E:E)</f>
        <v>0</v>
      </c>
      <c r="Z160" s="10">
        <f>SUMIF('MB52 2001'!A:A,WSheet!G:G,'MB52 2001'!C:C)</f>
        <v>0</v>
      </c>
      <c r="AA160" s="10">
        <f>Cost[[#This Row],[AB50 SOH 5001 ]]-Cost[[#This Row],[Remaining QTY]]</f>
        <v>-4</v>
      </c>
      <c r="AB160" s="10">
        <f>SUMIF(G:G,G:G,O:O)</f>
        <v>28</v>
      </c>
      <c r="AC160" s="10">
        <f>Cost[[#This Row],[AB50 SOH 5001 ]]-Cost[[#This Row],[All Work Order Demand]]</f>
        <v>-28</v>
      </c>
      <c r="AD160" s="10" t="str">
        <f>_xlfn.CONCAT(Cost[[#This Row],[Material ]],"5001")</f>
        <v>102041245001</v>
      </c>
      <c r="AE160" s="22">
        <v>5001</v>
      </c>
    </row>
    <row r="161" spans="1:31">
      <c r="A161" s="24" t="s">
        <v>485</v>
      </c>
      <c r="B161" s="24" t="s">
        <v>570</v>
      </c>
      <c r="C161" s="24" t="s">
        <v>654</v>
      </c>
      <c r="D161" s="24" t="s">
        <v>818</v>
      </c>
      <c r="E161" s="24" t="s">
        <v>120</v>
      </c>
      <c r="F161" s="24" t="s">
        <v>33</v>
      </c>
      <c r="G161" s="24" t="s">
        <v>1140</v>
      </c>
      <c r="H161" s="24" t="s">
        <v>1141</v>
      </c>
      <c r="I161" s="24" t="s">
        <v>1142</v>
      </c>
      <c r="J161" s="24" t="s">
        <v>1686</v>
      </c>
      <c r="K161" s="24">
        <v>10</v>
      </c>
      <c r="L161" s="24" t="s">
        <v>1769</v>
      </c>
      <c r="M161" s="24">
        <v>2</v>
      </c>
      <c r="N161" s="24">
        <v>0</v>
      </c>
      <c r="O161" s="24">
        <v>2</v>
      </c>
      <c r="P161" s="24">
        <v>0</v>
      </c>
      <c r="Q161" s="24" t="str">
        <f t="shared" si="5"/>
        <v>10204117200188385</v>
      </c>
      <c r="R161" s="22" t="e">
        <f>IFERROR(_xlfn.XLOOKUP(Cost[[#This Row],[Unique]],'MB51'!U:U,'MB51'!I:I),"")*-1</f>
        <v>#VALUE!</v>
      </c>
      <c r="S161" s="18" t="str">
        <f>IFERROR(_xlfn.XLOOKUP(Cost[[#This Row],[Unique]],'MB51'!U:U,'MB51'!L:L),"")</f>
        <v/>
      </c>
      <c r="T161" s="18">
        <f>_xlfn.XLOOKUP(Cost[[#This Row],[Material ]],'mm60'!A:A,'mm60'!N:N)</f>
        <v>5.04</v>
      </c>
      <c r="U161" s="19">
        <f>IFERROR(Cost[[#This Row],[Unit Price MM60]]*Cost[[#This Row],[ Requirement QTY]],"")</f>
        <v>10.08</v>
      </c>
      <c r="V161" s="20">
        <f>IFERROR(Cost[[#This Row],[Unit Price MM60]]*Cost[[#This Row],[Withdrawn QTY]],"")</f>
        <v>0</v>
      </c>
      <c r="W161" s="21">
        <f>IFERROR(Cost[[#This Row],[Remaining QTY]]*Cost[[#This Row],[Unit Price MM60]],"")</f>
        <v>10.08</v>
      </c>
      <c r="X161" s="10">
        <v>0</v>
      </c>
      <c r="Y161" s="10">
        <f>SUMIF('MB52 in transit'!A:A,WSheet!G:G,'MB52 in transit'!E:E)</f>
        <v>0</v>
      </c>
      <c r="Z161" s="10">
        <f>SUMIF('MB52 2001'!A:A,WSheet!G:G,'MB52 2001'!C:C)</f>
        <v>2</v>
      </c>
      <c r="AA161" s="10">
        <f>Cost[[#This Row],[AB50 SOH 5001 ]]-Cost[[#This Row],[Remaining QTY]]</f>
        <v>-2</v>
      </c>
      <c r="AB161" s="10">
        <f>SUMIF(G:G,G:G,O:O)</f>
        <v>26</v>
      </c>
      <c r="AC161" s="10">
        <f>Cost[[#This Row],[AB50 SOH 5001 ]]-Cost[[#This Row],[All Work Order Demand]]</f>
        <v>-26</v>
      </c>
      <c r="AD161" s="10" t="str">
        <f>_xlfn.CONCAT(Cost[[#This Row],[Material ]],"5001")</f>
        <v>102041175001</v>
      </c>
      <c r="AE161" s="22">
        <v>5001</v>
      </c>
    </row>
    <row r="162" spans="1:31">
      <c r="A162" s="24" t="s">
        <v>485</v>
      </c>
      <c r="B162" s="24" t="s">
        <v>570</v>
      </c>
      <c r="C162" s="24" t="s">
        <v>654</v>
      </c>
      <c r="D162" s="24" t="s">
        <v>818</v>
      </c>
      <c r="E162" s="24" t="s">
        <v>124</v>
      </c>
      <c r="F162" s="24" t="s">
        <v>80</v>
      </c>
      <c r="G162" s="24" t="s">
        <v>1151</v>
      </c>
      <c r="H162" s="24" t="s">
        <v>1152</v>
      </c>
      <c r="I162" s="24" t="s">
        <v>1142</v>
      </c>
      <c r="J162" s="24" t="s">
        <v>1686</v>
      </c>
      <c r="K162" s="24">
        <v>11</v>
      </c>
      <c r="L162" s="24" t="s">
        <v>1769</v>
      </c>
      <c r="M162" s="24">
        <v>2</v>
      </c>
      <c r="N162" s="24">
        <v>0</v>
      </c>
      <c r="O162" s="24">
        <v>2</v>
      </c>
      <c r="P162" s="24">
        <v>0</v>
      </c>
      <c r="Q162" s="24" t="str">
        <f t="shared" si="5"/>
        <v>10060209200188385</v>
      </c>
      <c r="R162" s="22" t="e">
        <f>IFERROR(_xlfn.XLOOKUP(Cost[[#This Row],[Unique]],'MB51'!U:U,'MB51'!I:I),"")*-1</f>
        <v>#VALUE!</v>
      </c>
      <c r="S162" s="18" t="str">
        <f>IFERROR(_xlfn.XLOOKUP(Cost[[#This Row],[Unique]],'MB51'!U:U,'MB51'!L:L),"")</f>
        <v/>
      </c>
      <c r="T162" s="18">
        <f>_xlfn.XLOOKUP(Cost[[#This Row],[Material ]],'mm60'!A:A,'mm60'!N:N)</f>
        <v>8.92</v>
      </c>
      <c r="U162" s="19">
        <f>IFERROR(Cost[[#This Row],[Unit Price MM60]]*Cost[[#This Row],[ Requirement QTY]],"")</f>
        <v>17.84</v>
      </c>
      <c r="V162" s="20">
        <f>IFERROR(Cost[[#This Row],[Unit Price MM60]]*Cost[[#This Row],[Withdrawn QTY]],"")</f>
        <v>0</v>
      </c>
      <c r="W162" s="21">
        <f>IFERROR(Cost[[#This Row],[Remaining QTY]]*Cost[[#This Row],[Unit Price MM60]],"")</f>
        <v>17.84</v>
      </c>
      <c r="X162" s="10">
        <v>0</v>
      </c>
      <c r="Y162" s="10">
        <f>SUMIF('MB52 in transit'!A:A,WSheet!G:G,'MB52 in transit'!E:E)</f>
        <v>0</v>
      </c>
      <c r="Z162" s="10">
        <f>SUMIF('MB52 2001'!A:A,WSheet!G:G,'MB52 2001'!C:C)</f>
        <v>0</v>
      </c>
      <c r="AA162" s="10">
        <f>Cost[[#This Row],[AB50 SOH 5001 ]]-Cost[[#This Row],[Remaining QTY]]</f>
        <v>-2</v>
      </c>
      <c r="AB162" s="10">
        <f>SUMIF(G:G,G:G,O:O)</f>
        <v>4</v>
      </c>
      <c r="AC162" s="10">
        <f>Cost[[#This Row],[AB50 SOH 5001 ]]-Cost[[#This Row],[All Work Order Demand]]</f>
        <v>-4</v>
      </c>
      <c r="AD162" s="10" t="str">
        <f>_xlfn.CONCAT(Cost[[#This Row],[Material ]],"5001")</f>
        <v>100602095001</v>
      </c>
      <c r="AE162" s="22">
        <v>5001</v>
      </c>
    </row>
    <row r="163" spans="1:31">
      <c r="A163" s="24" t="s">
        <v>485</v>
      </c>
      <c r="B163" s="24" t="s">
        <v>570</v>
      </c>
      <c r="C163" s="24" t="s">
        <v>654</v>
      </c>
      <c r="D163" s="24" t="s">
        <v>818</v>
      </c>
      <c r="E163" s="24" t="s">
        <v>128</v>
      </c>
      <c r="F163" s="24" t="s">
        <v>124</v>
      </c>
      <c r="G163" s="24" t="s">
        <v>1153</v>
      </c>
      <c r="H163" s="24" t="s">
        <v>1154</v>
      </c>
      <c r="I163" s="24" t="s">
        <v>1155</v>
      </c>
      <c r="J163" s="24" t="s">
        <v>1686</v>
      </c>
      <c r="K163" s="24">
        <v>13</v>
      </c>
      <c r="L163" s="24" t="s">
        <v>1769</v>
      </c>
      <c r="M163" s="24">
        <v>2</v>
      </c>
      <c r="N163" s="24">
        <v>0</v>
      </c>
      <c r="O163" s="24">
        <v>2</v>
      </c>
      <c r="P163" s="24">
        <v>0</v>
      </c>
      <c r="Q163" s="24" t="str">
        <f t="shared" si="5"/>
        <v>10334479200188385</v>
      </c>
      <c r="R163" s="22" t="e">
        <f>IFERROR(_xlfn.XLOOKUP(Cost[[#This Row],[Unique]],'MB51'!U:U,'MB51'!I:I),"")*-1</f>
        <v>#VALUE!</v>
      </c>
      <c r="S163" s="18" t="str">
        <f>IFERROR(_xlfn.XLOOKUP(Cost[[#This Row],[Unique]],'MB51'!U:U,'MB51'!L:L),"")</f>
        <v/>
      </c>
      <c r="T163" s="18">
        <f>_xlfn.XLOOKUP(Cost[[#This Row],[Material ]],'mm60'!A:A,'mm60'!N:N)</f>
        <v>9.6999999999999993</v>
      </c>
      <c r="U163" s="19">
        <f>IFERROR(Cost[[#This Row],[Unit Price MM60]]*Cost[[#This Row],[ Requirement QTY]],"")</f>
        <v>19.399999999999999</v>
      </c>
      <c r="V163" s="20">
        <f>IFERROR(Cost[[#This Row],[Unit Price MM60]]*Cost[[#This Row],[Withdrawn QTY]],"")</f>
        <v>0</v>
      </c>
      <c r="W163" s="21">
        <f>IFERROR(Cost[[#This Row],[Remaining QTY]]*Cost[[#This Row],[Unit Price MM60]],"")</f>
        <v>19.399999999999999</v>
      </c>
      <c r="X163" s="10">
        <v>0</v>
      </c>
      <c r="Y163" s="10">
        <f>SUMIF('MB52 in transit'!A:A,WSheet!G:G,'MB52 in transit'!E:E)</f>
        <v>0</v>
      </c>
      <c r="Z163" s="10">
        <f>SUMIF('MB52 2001'!A:A,WSheet!G:G,'MB52 2001'!C:C)</f>
        <v>0</v>
      </c>
      <c r="AA163" s="10">
        <f>Cost[[#This Row],[AB50 SOH 5001 ]]-Cost[[#This Row],[Remaining QTY]]</f>
        <v>-2</v>
      </c>
      <c r="AB163" s="10">
        <f>SUMIF(G:G,G:G,O:O)</f>
        <v>9</v>
      </c>
      <c r="AC163" s="10">
        <f>Cost[[#This Row],[AB50 SOH 5001 ]]-Cost[[#This Row],[All Work Order Demand]]</f>
        <v>-9</v>
      </c>
      <c r="AD163" s="10" t="str">
        <f>_xlfn.CONCAT(Cost[[#This Row],[Material ]],"5001")</f>
        <v>103344795001</v>
      </c>
      <c r="AE163" s="22">
        <v>5001</v>
      </c>
    </row>
    <row r="164" spans="1:31">
      <c r="A164" s="24" t="s">
        <v>485</v>
      </c>
      <c r="B164" s="24" t="s">
        <v>570</v>
      </c>
      <c r="C164" s="24" t="s">
        <v>655</v>
      </c>
      <c r="D164" s="24" t="s">
        <v>819</v>
      </c>
      <c r="E164" s="24" t="s">
        <v>106</v>
      </c>
      <c r="F164" s="24" t="s">
        <v>43</v>
      </c>
      <c r="G164" s="24" t="s">
        <v>1156</v>
      </c>
      <c r="H164" s="24" t="s">
        <v>1157</v>
      </c>
      <c r="I164" s="24" t="s">
        <v>1158</v>
      </c>
      <c r="J164" s="24" t="s">
        <v>1686</v>
      </c>
      <c r="K164" s="24">
        <v>1</v>
      </c>
      <c r="L164" s="24" t="s">
        <v>1770</v>
      </c>
      <c r="M164" s="24">
        <v>4</v>
      </c>
      <c r="N164" s="24">
        <v>0</v>
      </c>
      <c r="O164" s="24">
        <v>4</v>
      </c>
      <c r="P164" s="24">
        <v>0</v>
      </c>
      <c r="Q164" s="24" t="str">
        <f t="shared" si="5"/>
        <v>10060891200188318</v>
      </c>
      <c r="R164" s="22" t="e">
        <f>IFERROR(_xlfn.XLOOKUP(Cost[[#This Row],[Unique]],'MB51'!U:U,'MB51'!I:I),"")*-1</f>
        <v>#VALUE!</v>
      </c>
      <c r="S164" s="18" t="str">
        <f>IFERROR(_xlfn.XLOOKUP(Cost[[#This Row],[Unique]],'MB51'!U:U,'MB51'!L:L),"")</f>
        <v/>
      </c>
      <c r="T164" s="18">
        <f>_xlfn.XLOOKUP(Cost[[#This Row],[Material ]],'mm60'!A:A,'mm60'!N:N)</f>
        <v>25.36</v>
      </c>
      <c r="U164" s="19">
        <f>IFERROR(Cost[[#This Row],[Unit Price MM60]]*Cost[[#This Row],[ Requirement QTY]],"")</f>
        <v>101.44</v>
      </c>
      <c r="V164" s="20">
        <f>IFERROR(Cost[[#This Row],[Unit Price MM60]]*Cost[[#This Row],[Withdrawn QTY]],"")</f>
        <v>0</v>
      </c>
      <c r="W164" s="21">
        <f>IFERROR(Cost[[#This Row],[Remaining QTY]]*Cost[[#This Row],[Unit Price MM60]],"")</f>
        <v>101.44</v>
      </c>
      <c r="X164" s="10">
        <v>0</v>
      </c>
      <c r="Y164" s="10">
        <f>SUMIF('MB52 in transit'!A:A,WSheet!G:G,'MB52 in transit'!E:E)</f>
        <v>0</v>
      </c>
      <c r="Z164" s="10">
        <f>SUMIF('MB52 2001'!A:A,WSheet!G:G,'MB52 2001'!C:C)</f>
        <v>0</v>
      </c>
      <c r="AA164" s="10">
        <f>Cost[[#This Row],[AB50 SOH 5001 ]]-Cost[[#This Row],[Remaining QTY]]</f>
        <v>-4</v>
      </c>
      <c r="AB164" s="10">
        <f>SUMIF(G:G,G:G,O:O)</f>
        <v>21</v>
      </c>
      <c r="AC164" s="10">
        <f>Cost[[#This Row],[AB50 SOH 5001 ]]-Cost[[#This Row],[All Work Order Demand]]</f>
        <v>-21</v>
      </c>
      <c r="AD164" s="10" t="str">
        <f>_xlfn.CONCAT(Cost[[#This Row],[Material ]],"5001")</f>
        <v>100608915001</v>
      </c>
      <c r="AE164" s="22">
        <v>5001</v>
      </c>
    </row>
    <row r="165" spans="1:31">
      <c r="A165" s="24" t="s">
        <v>485</v>
      </c>
      <c r="B165" s="24" t="s">
        <v>570</v>
      </c>
      <c r="C165" s="24" t="s">
        <v>654</v>
      </c>
      <c r="D165" s="24" t="s">
        <v>818</v>
      </c>
      <c r="E165" s="24" t="s">
        <v>106</v>
      </c>
      <c r="F165" s="24" t="s">
        <v>43</v>
      </c>
      <c r="G165" s="24" t="s">
        <v>1156</v>
      </c>
      <c r="H165" s="24" t="s">
        <v>1157</v>
      </c>
      <c r="I165" s="24" t="s">
        <v>1159</v>
      </c>
      <c r="J165" s="24" t="s">
        <v>1686</v>
      </c>
      <c r="K165" s="24">
        <v>1</v>
      </c>
      <c r="L165" s="24" t="s">
        <v>1769</v>
      </c>
      <c r="M165" s="24">
        <v>2</v>
      </c>
      <c r="N165" s="24">
        <v>0</v>
      </c>
      <c r="O165" s="24">
        <v>2</v>
      </c>
      <c r="P165" s="24">
        <v>0</v>
      </c>
      <c r="Q165" s="24" t="str">
        <f t="shared" si="5"/>
        <v>10060891200188385</v>
      </c>
      <c r="R165" s="22" t="e">
        <f>IFERROR(_xlfn.XLOOKUP(Cost[[#This Row],[Unique]],'MB51'!U:U,'MB51'!I:I),"")*-1</f>
        <v>#VALUE!</v>
      </c>
      <c r="S165" s="18" t="str">
        <f>IFERROR(_xlfn.XLOOKUP(Cost[[#This Row],[Unique]],'MB51'!U:U,'MB51'!L:L),"")</f>
        <v/>
      </c>
      <c r="T165" s="18">
        <f>_xlfn.XLOOKUP(Cost[[#This Row],[Material ]],'mm60'!A:A,'mm60'!N:N)</f>
        <v>25.36</v>
      </c>
      <c r="U165" s="19">
        <f>IFERROR(Cost[[#This Row],[Unit Price MM60]]*Cost[[#This Row],[ Requirement QTY]],"")</f>
        <v>50.72</v>
      </c>
      <c r="V165" s="20">
        <f>IFERROR(Cost[[#This Row],[Unit Price MM60]]*Cost[[#This Row],[Withdrawn QTY]],"")</f>
        <v>0</v>
      </c>
      <c r="W165" s="21">
        <f>IFERROR(Cost[[#This Row],[Remaining QTY]]*Cost[[#This Row],[Unit Price MM60]],"")</f>
        <v>50.72</v>
      </c>
      <c r="X165" s="10">
        <v>0</v>
      </c>
      <c r="Y165" s="10">
        <f>SUMIF('MB52 in transit'!A:A,WSheet!G:G,'MB52 in transit'!E:E)</f>
        <v>0</v>
      </c>
      <c r="Z165" s="10">
        <f>SUMIF('MB52 2001'!A:A,WSheet!G:G,'MB52 2001'!C:C)</f>
        <v>0</v>
      </c>
      <c r="AA165" s="10">
        <f>Cost[[#This Row],[AB50 SOH 5001 ]]-Cost[[#This Row],[Remaining QTY]]</f>
        <v>-2</v>
      </c>
      <c r="AB165" s="10">
        <f>SUMIF(G:G,G:G,O:O)</f>
        <v>21</v>
      </c>
      <c r="AC165" s="10">
        <f>Cost[[#This Row],[AB50 SOH 5001 ]]-Cost[[#This Row],[All Work Order Demand]]</f>
        <v>-21</v>
      </c>
      <c r="AD165" s="10" t="str">
        <f>_xlfn.CONCAT(Cost[[#This Row],[Material ]],"5001")</f>
        <v>100608915001</v>
      </c>
      <c r="AE165" s="22">
        <v>5001</v>
      </c>
    </row>
    <row r="166" spans="1:31">
      <c r="A166" s="24" t="s">
        <v>485</v>
      </c>
      <c r="B166" s="24" t="s">
        <v>570</v>
      </c>
      <c r="C166" s="24" t="s">
        <v>655</v>
      </c>
      <c r="D166" s="24" t="s">
        <v>819</v>
      </c>
      <c r="E166" s="24" t="s">
        <v>120</v>
      </c>
      <c r="F166" s="24" t="s">
        <v>33</v>
      </c>
      <c r="G166" s="24" t="s">
        <v>1140</v>
      </c>
      <c r="H166" s="24" t="s">
        <v>1141</v>
      </c>
      <c r="I166" s="24" t="s">
        <v>1142</v>
      </c>
      <c r="J166" s="24" t="s">
        <v>1686</v>
      </c>
      <c r="K166" s="24">
        <v>10</v>
      </c>
      <c r="L166" s="24" t="s">
        <v>1770</v>
      </c>
      <c r="M166" s="24">
        <v>4</v>
      </c>
      <c r="N166" s="24">
        <v>0</v>
      </c>
      <c r="O166" s="24">
        <v>4</v>
      </c>
      <c r="P166" s="24">
        <v>0</v>
      </c>
      <c r="Q166" s="24" t="str">
        <f t="shared" si="5"/>
        <v>10204117200188318</v>
      </c>
      <c r="R166" s="22" t="e">
        <f>IFERROR(_xlfn.XLOOKUP(Cost[[#This Row],[Unique]],'MB51'!U:U,'MB51'!I:I),"")*-1</f>
        <v>#VALUE!</v>
      </c>
      <c r="S166" s="18" t="str">
        <f>IFERROR(_xlfn.XLOOKUP(Cost[[#This Row],[Unique]],'MB51'!U:U,'MB51'!L:L),"")</f>
        <v/>
      </c>
      <c r="T166" s="18">
        <f>_xlfn.XLOOKUP(Cost[[#This Row],[Material ]],'mm60'!A:A,'mm60'!N:N)</f>
        <v>5.04</v>
      </c>
      <c r="U166" s="19">
        <f>IFERROR(Cost[[#This Row],[Unit Price MM60]]*Cost[[#This Row],[ Requirement QTY]],"")</f>
        <v>20.16</v>
      </c>
      <c r="V166" s="20">
        <f>IFERROR(Cost[[#This Row],[Unit Price MM60]]*Cost[[#This Row],[Withdrawn QTY]],"")</f>
        <v>0</v>
      </c>
      <c r="W166" s="21">
        <f>IFERROR(Cost[[#This Row],[Remaining QTY]]*Cost[[#This Row],[Unit Price MM60]],"")</f>
        <v>20.16</v>
      </c>
      <c r="X166" s="10">
        <v>0</v>
      </c>
      <c r="Y166" s="10">
        <f>SUMIF('MB52 in transit'!A:A,WSheet!G:G,'MB52 in transit'!E:E)</f>
        <v>0</v>
      </c>
      <c r="Z166" s="10">
        <f>SUMIF('MB52 2001'!A:A,WSheet!G:G,'MB52 2001'!C:C)</f>
        <v>2</v>
      </c>
      <c r="AA166" s="10">
        <f>Cost[[#This Row],[AB50 SOH 5001 ]]-Cost[[#This Row],[Remaining QTY]]</f>
        <v>-4</v>
      </c>
      <c r="AB166" s="10">
        <f>SUMIF(G:G,G:G,O:O)</f>
        <v>26</v>
      </c>
      <c r="AC166" s="10">
        <f>Cost[[#This Row],[AB50 SOH 5001 ]]-Cost[[#This Row],[All Work Order Demand]]</f>
        <v>-26</v>
      </c>
      <c r="AD166" s="10" t="str">
        <f>_xlfn.CONCAT(Cost[[#This Row],[Material ]],"5001")</f>
        <v>102041175001</v>
      </c>
      <c r="AE166" s="22">
        <v>5001</v>
      </c>
    </row>
    <row r="167" spans="1:31">
      <c r="A167" s="24" t="s">
        <v>485</v>
      </c>
      <c r="B167" s="24" t="s">
        <v>570</v>
      </c>
      <c r="C167" s="24" t="s">
        <v>623</v>
      </c>
      <c r="D167" s="24" t="s">
        <v>788</v>
      </c>
      <c r="E167" s="24" t="s">
        <v>132</v>
      </c>
      <c r="F167" s="24" t="s">
        <v>132</v>
      </c>
      <c r="G167" s="24" t="s">
        <v>1160</v>
      </c>
      <c r="H167" s="24" t="s">
        <v>1161</v>
      </c>
      <c r="I167" s="24" t="s">
        <v>1155</v>
      </c>
      <c r="J167" s="24" t="s">
        <v>1686</v>
      </c>
      <c r="K167" s="24">
        <v>15</v>
      </c>
      <c r="L167" s="24" t="s">
        <v>1738</v>
      </c>
      <c r="M167" s="24">
        <v>2</v>
      </c>
      <c r="N167" s="24">
        <v>0</v>
      </c>
      <c r="O167" s="24">
        <v>2</v>
      </c>
      <c r="P167" s="24">
        <v>0</v>
      </c>
      <c r="Q167" s="24" t="str">
        <f t="shared" si="5"/>
        <v>10345025200188390</v>
      </c>
      <c r="R167" s="22" t="e">
        <f>IFERROR(_xlfn.XLOOKUP(Cost[[#This Row],[Unique]],'MB51'!U:U,'MB51'!I:I),"")*-1</f>
        <v>#VALUE!</v>
      </c>
      <c r="S167" s="18" t="str">
        <f>IFERROR(_xlfn.XLOOKUP(Cost[[#This Row],[Unique]],'MB51'!U:U,'MB51'!L:L),"")</f>
        <v/>
      </c>
      <c r="T167" s="18">
        <f>_xlfn.XLOOKUP(Cost[[#This Row],[Material ]],'mm60'!A:A,'mm60'!N:N)</f>
        <v>0.01</v>
      </c>
      <c r="U167" s="19">
        <f>IFERROR(Cost[[#This Row],[Unit Price MM60]]*Cost[[#This Row],[ Requirement QTY]],"")</f>
        <v>0.02</v>
      </c>
      <c r="V167" s="20">
        <f>IFERROR(Cost[[#This Row],[Unit Price MM60]]*Cost[[#This Row],[Withdrawn QTY]],"")</f>
        <v>0</v>
      </c>
      <c r="W167" s="21">
        <f>IFERROR(Cost[[#This Row],[Remaining QTY]]*Cost[[#This Row],[Unit Price MM60]],"")</f>
        <v>0.02</v>
      </c>
      <c r="X167" s="10">
        <v>0</v>
      </c>
      <c r="Y167" s="10">
        <f>SUMIF('MB52 in transit'!A:A,WSheet!G:G,'MB52 in transit'!E:E)</f>
        <v>0</v>
      </c>
      <c r="Z167" s="10">
        <f>SUMIF('MB52 2001'!A:A,WSheet!G:G,'MB52 2001'!C:C)</f>
        <v>0</v>
      </c>
      <c r="AA167" s="10">
        <f>Cost[[#This Row],[AB50 SOH 5001 ]]-Cost[[#This Row],[Remaining QTY]]</f>
        <v>-2</v>
      </c>
      <c r="AB167" s="10">
        <f>SUMIF(G:G,G:G,O:O)</f>
        <v>4</v>
      </c>
      <c r="AC167" s="10">
        <f>Cost[[#This Row],[AB50 SOH 5001 ]]-Cost[[#This Row],[All Work Order Demand]]</f>
        <v>-4</v>
      </c>
      <c r="AD167" s="10" t="str">
        <f>_xlfn.CONCAT(Cost[[#This Row],[Material ]],"5001")</f>
        <v>103450255001</v>
      </c>
      <c r="AE167" s="22">
        <v>5001</v>
      </c>
    </row>
    <row r="168" spans="1:31">
      <c r="A168" s="24" t="s">
        <v>485</v>
      </c>
      <c r="B168" s="24" t="s">
        <v>570</v>
      </c>
      <c r="C168" s="24" t="s">
        <v>623</v>
      </c>
      <c r="D168" s="24" t="s">
        <v>788</v>
      </c>
      <c r="E168" s="24" t="s">
        <v>136</v>
      </c>
      <c r="F168" s="24" t="s">
        <v>147</v>
      </c>
      <c r="G168" s="24" t="s">
        <v>1162</v>
      </c>
      <c r="H168" s="24" t="s">
        <v>1163</v>
      </c>
      <c r="I168" s="24" t="s">
        <v>1164</v>
      </c>
      <c r="J168" s="24" t="s">
        <v>1686</v>
      </c>
      <c r="K168" s="24">
        <v>18</v>
      </c>
      <c r="L168" s="24" t="s">
        <v>1738</v>
      </c>
      <c r="M168" s="24">
        <v>2</v>
      </c>
      <c r="N168" s="24">
        <v>0</v>
      </c>
      <c r="O168" s="24">
        <v>2</v>
      </c>
      <c r="P168" s="24">
        <v>0</v>
      </c>
      <c r="Q168" s="24" t="str">
        <f t="shared" si="5"/>
        <v>10206303200188390</v>
      </c>
      <c r="R168" s="22" t="e">
        <f>IFERROR(_xlfn.XLOOKUP(Cost[[#This Row],[Unique]],'MB51'!U:U,'MB51'!I:I),"")*-1</f>
        <v>#VALUE!</v>
      </c>
      <c r="S168" s="18" t="str">
        <f>IFERROR(_xlfn.XLOOKUP(Cost[[#This Row],[Unique]],'MB51'!U:U,'MB51'!L:L),"")</f>
        <v/>
      </c>
      <c r="T168" s="18">
        <f>_xlfn.XLOOKUP(Cost[[#This Row],[Material ]],'mm60'!A:A,'mm60'!N:N)</f>
        <v>25.7</v>
      </c>
      <c r="U168" s="19">
        <f>IFERROR(Cost[[#This Row],[Unit Price MM60]]*Cost[[#This Row],[ Requirement QTY]],"")</f>
        <v>51.4</v>
      </c>
      <c r="V168" s="20">
        <f>IFERROR(Cost[[#This Row],[Unit Price MM60]]*Cost[[#This Row],[Withdrawn QTY]],"")</f>
        <v>0</v>
      </c>
      <c r="W168" s="21">
        <f>IFERROR(Cost[[#This Row],[Remaining QTY]]*Cost[[#This Row],[Unit Price MM60]],"")</f>
        <v>51.4</v>
      </c>
      <c r="X168" s="10">
        <v>0</v>
      </c>
      <c r="Y168" s="10">
        <f>SUMIF('MB52 in transit'!A:A,WSheet!G:G,'MB52 in transit'!E:E)</f>
        <v>0</v>
      </c>
      <c r="Z168" s="10">
        <f>SUMIF('MB52 2001'!A:A,WSheet!G:G,'MB52 2001'!C:C)</f>
        <v>2</v>
      </c>
      <c r="AA168" s="10">
        <f>Cost[[#This Row],[AB50 SOH 5001 ]]-Cost[[#This Row],[Remaining QTY]]</f>
        <v>-2</v>
      </c>
      <c r="AB168" s="10">
        <f>SUMIF(G:G,G:G,O:O)</f>
        <v>4</v>
      </c>
      <c r="AC168" s="10">
        <f>Cost[[#This Row],[AB50 SOH 5001 ]]-Cost[[#This Row],[All Work Order Demand]]</f>
        <v>-4</v>
      </c>
      <c r="AD168" s="10" t="str">
        <f>_xlfn.CONCAT(Cost[[#This Row],[Material ]],"5001")</f>
        <v>102063035001</v>
      </c>
      <c r="AE168" s="22">
        <v>5001</v>
      </c>
    </row>
    <row r="169" spans="1:31">
      <c r="A169" s="24" t="s">
        <v>485</v>
      </c>
      <c r="B169" s="24" t="s">
        <v>570</v>
      </c>
      <c r="C169" s="24" t="s">
        <v>623</v>
      </c>
      <c r="D169" s="24" t="s">
        <v>788</v>
      </c>
      <c r="E169" s="24" t="s">
        <v>143</v>
      </c>
      <c r="F169" s="24" t="s">
        <v>91</v>
      </c>
      <c r="G169" s="24" t="s">
        <v>988</v>
      </c>
      <c r="H169" s="24" t="s">
        <v>989</v>
      </c>
      <c r="I169" s="24" t="s">
        <v>1165</v>
      </c>
      <c r="J169" s="24" t="s">
        <v>1686</v>
      </c>
      <c r="K169" s="24">
        <v>19</v>
      </c>
      <c r="L169" s="24" t="s">
        <v>1738</v>
      </c>
      <c r="M169" s="24">
        <v>2</v>
      </c>
      <c r="N169" s="24">
        <v>0</v>
      </c>
      <c r="O169" s="24">
        <v>2</v>
      </c>
      <c r="P169" s="24">
        <v>0</v>
      </c>
      <c r="Q169" s="24" t="str">
        <f t="shared" si="5"/>
        <v>10206296200188390</v>
      </c>
      <c r="R169" s="22" t="e">
        <f>IFERROR(_xlfn.XLOOKUP(Cost[[#This Row],[Unique]],'MB51'!U:U,'MB51'!I:I),"")*-1</f>
        <v>#VALUE!</v>
      </c>
      <c r="S169" s="18" t="str">
        <f>IFERROR(_xlfn.XLOOKUP(Cost[[#This Row],[Unique]],'MB51'!U:U,'MB51'!L:L),"")</f>
        <v/>
      </c>
      <c r="T169" s="18">
        <f>_xlfn.XLOOKUP(Cost[[#This Row],[Material ]],'mm60'!A:A,'mm60'!N:N)</f>
        <v>9.65</v>
      </c>
      <c r="U169" s="19">
        <f>IFERROR(Cost[[#This Row],[Unit Price MM60]]*Cost[[#This Row],[ Requirement QTY]],"")</f>
        <v>19.3</v>
      </c>
      <c r="V169" s="20">
        <f>IFERROR(Cost[[#This Row],[Unit Price MM60]]*Cost[[#This Row],[Withdrawn QTY]],"")</f>
        <v>0</v>
      </c>
      <c r="W169" s="21">
        <f>IFERROR(Cost[[#This Row],[Remaining QTY]]*Cost[[#This Row],[Unit Price MM60]],"")</f>
        <v>19.3</v>
      </c>
      <c r="X169" s="10">
        <v>0</v>
      </c>
      <c r="Y169" s="10">
        <f>SUMIF('MB52 in transit'!A:A,WSheet!G:G,'MB52 in transit'!E:E)</f>
        <v>0</v>
      </c>
      <c r="Z169" s="10">
        <f>SUMIF('MB52 2001'!A:A,WSheet!G:G,'MB52 2001'!C:C)</f>
        <v>0</v>
      </c>
      <c r="AA169" s="10">
        <f>Cost[[#This Row],[AB50 SOH 5001 ]]-Cost[[#This Row],[Remaining QTY]]</f>
        <v>-2</v>
      </c>
      <c r="AB169" s="10">
        <f>SUMIF(G:G,G:G,O:O)</f>
        <v>4</v>
      </c>
      <c r="AC169" s="10">
        <f>Cost[[#This Row],[AB50 SOH 5001 ]]-Cost[[#This Row],[All Work Order Demand]]</f>
        <v>-4</v>
      </c>
      <c r="AD169" s="10" t="str">
        <f>_xlfn.CONCAT(Cost[[#This Row],[Material ]],"5001")</f>
        <v>102062965001</v>
      </c>
      <c r="AE169" s="22">
        <v>5001</v>
      </c>
    </row>
    <row r="170" spans="1:31">
      <c r="A170" s="24" t="s">
        <v>485</v>
      </c>
      <c r="B170" s="24" t="s">
        <v>570</v>
      </c>
      <c r="C170" s="24" t="s">
        <v>623</v>
      </c>
      <c r="D170" s="24" t="s">
        <v>788</v>
      </c>
      <c r="E170" s="24" t="s">
        <v>91</v>
      </c>
      <c r="F170" s="24" t="s">
        <v>167</v>
      </c>
      <c r="G170" s="24" t="s">
        <v>1143</v>
      </c>
      <c r="H170" s="24" t="s">
        <v>1144</v>
      </c>
      <c r="I170" s="24" t="s">
        <v>1145</v>
      </c>
      <c r="J170" s="24" t="s">
        <v>1686</v>
      </c>
      <c r="K170" s="24">
        <v>24</v>
      </c>
      <c r="L170" s="24" t="s">
        <v>1738</v>
      </c>
      <c r="M170" s="24">
        <v>2</v>
      </c>
      <c r="N170" s="24">
        <v>0</v>
      </c>
      <c r="O170" s="24">
        <v>2</v>
      </c>
      <c r="P170" s="24">
        <v>0</v>
      </c>
      <c r="Q170" s="24" t="str">
        <f t="shared" si="5"/>
        <v>10206300200188390</v>
      </c>
      <c r="R170" s="22" t="e">
        <f>IFERROR(_xlfn.XLOOKUP(Cost[[#This Row],[Unique]],'MB51'!U:U,'MB51'!I:I),"")*-1</f>
        <v>#VALUE!</v>
      </c>
      <c r="S170" s="18" t="str">
        <f>IFERROR(_xlfn.XLOOKUP(Cost[[#This Row],[Unique]],'MB51'!U:U,'MB51'!L:L),"")</f>
        <v/>
      </c>
      <c r="T170" s="18">
        <f>_xlfn.XLOOKUP(Cost[[#This Row],[Material ]],'mm60'!A:A,'mm60'!N:N)</f>
        <v>8.8800000000000008</v>
      </c>
      <c r="U170" s="19">
        <f>IFERROR(Cost[[#This Row],[Unit Price MM60]]*Cost[[#This Row],[ Requirement QTY]],"")</f>
        <v>17.760000000000002</v>
      </c>
      <c r="V170" s="20">
        <f>IFERROR(Cost[[#This Row],[Unit Price MM60]]*Cost[[#This Row],[Withdrawn QTY]],"")</f>
        <v>0</v>
      </c>
      <c r="W170" s="21">
        <f>IFERROR(Cost[[#This Row],[Remaining QTY]]*Cost[[#This Row],[Unit Price MM60]],"")</f>
        <v>17.760000000000002</v>
      </c>
      <c r="X170" s="10">
        <v>0</v>
      </c>
      <c r="Y170" s="10">
        <f>SUMIF('MB52 in transit'!A:A,WSheet!G:G,'MB52 in transit'!E:E)</f>
        <v>0</v>
      </c>
      <c r="Z170" s="10">
        <f>SUMIF('MB52 2001'!A:A,WSheet!G:G,'MB52 2001'!C:C)</f>
        <v>0</v>
      </c>
      <c r="AA170" s="10">
        <f>Cost[[#This Row],[AB50 SOH 5001 ]]-Cost[[#This Row],[Remaining QTY]]</f>
        <v>-2</v>
      </c>
      <c r="AB170" s="10">
        <f>SUMIF(G:G,G:G,O:O)</f>
        <v>12</v>
      </c>
      <c r="AC170" s="10">
        <f>Cost[[#This Row],[AB50 SOH 5001 ]]-Cost[[#This Row],[All Work Order Demand]]</f>
        <v>-12</v>
      </c>
      <c r="AD170" s="10" t="str">
        <f>_xlfn.CONCAT(Cost[[#This Row],[Material ]],"5001")</f>
        <v>102063005001</v>
      </c>
      <c r="AE170" s="22">
        <v>5001</v>
      </c>
    </row>
    <row r="171" spans="1:31">
      <c r="A171" s="24" t="s">
        <v>485</v>
      </c>
      <c r="B171" s="24" t="s">
        <v>570</v>
      </c>
      <c r="C171" s="24" t="s">
        <v>623</v>
      </c>
      <c r="D171" s="24" t="s">
        <v>788</v>
      </c>
      <c r="E171" s="24" t="s">
        <v>157</v>
      </c>
      <c r="F171" s="24" t="s">
        <v>183</v>
      </c>
      <c r="G171" s="24" t="s">
        <v>1110</v>
      </c>
      <c r="H171" s="24" t="s">
        <v>1111</v>
      </c>
      <c r="I171" s="24" t="s">
        <v>1166</v>
      </c>
      <c r="J171" s="24" t="s">
        <v>1686</v>
      </c>
      <c r="K171" s="24">
        <v>28</v>
      </c>
      <c r="L171" s="24" t="s">
        <v>1738</v>
      </c>
      <c r="M171" s="24">
        <v>12</v>
      </c>
      <c r="N171" s="24">
        <v>0</v>
      </c>
      <c r="O171" s="24">
        <v>12</v>
      </c>
      <c r="P171" s="24">
        <v>0</v>
      </c>
      <c r="Q171" s="24" t="str">
        <f t="shared" si="5"/>
        <v>10058906200188390</v>
      </c>
      <c r="R171" s="22" t="e">
        <f>IFERROR(_xlfn.XLOOKUP(Cost[[#This Row],[Unique]],'MB51'!U:U,'MB51'!I:I),"")*-1</f>
        <v>#VALUE!</v>
      </c>
      <c r="S171" s="18" t="str">
        <f>IFERROR(_xlfn.XLOOKUP(Cost[[#This Row],[Unique]],'MB51'!U:U,'MB51'!L:L),"")</f>
        <v/>
      </c>
      <c r="T171" s="18">
        <f>_xlfn.XLOOKUP(Cost[[#This Row],[Material ]],'mm60'!A:A,'mm60'!N:N)</f>
        <v>6.44</v>
      </c>
      <c r="U171" s="19">
        <f>IFERROR(Cost[[#This Row],[Unit Price MM60]]*Cost[[#This Row],[ Requirement QTY]],"")</f>
        <v>77.28</v>
      </c>
      <c r="V171" s="20">
        <f>IFERROR(Cost[[#This Row],[Unit Price MM60]]*Cost[[#This Row],[Withdrawn QTY]],"")</f>
        <v>0</v>
      </c>
      <c r="W171" s="21">
        <f>IFERROR(Cost[[#This Row],[Remaining QTY]]*Cost[[#This Row],[Unit Price MM60]],"")</f>
        <v>77.28</v>
      </c>
      <c r="X171" s="10">
        <v>0</v>
      </c>
      <c r="Y171" s="10">
        <f>SUMIF('MB52 in transit'!A:A,WSheet!G:G,'MB52 in transit'!E:E)</f>
        <v>0</v>
      </c>
      <c r="Z171" s="10">
        <f>SUMIF('MB52 2001'!A:A,WSheet!G:G,'MB52 2001'!C:C)</f>
        <v>12</v>
      </c>
      <c r="AA171" s="10">
        <f>Cost[[#This Row],[AB50 SOH 5001 ]]-Cost[[#This Row],[Remaining QTY]]</f>
        <v>-12</v>
      </c>
      <c r="AB171" s="10">
        <f>SUMIF(G:G,G:G,O:O)</f>
        <v>28</v>
      </c>
      <c r="AC171" s="10">
        <f>Cost[[#This Row],[AB50 SOH 5001 ]]-Cost[[#This Row],[All Work Order Demand]]</f>
        <v>-28</v>
      </c>
      <c r="AD171" s="10" t="str">
        <f>_xlfn.CONCAT(Cost[[#This Row],[Material ]],"5001")</f>
        <v>100589065001</v>
      </c>
      <c r="AE171" s="22">
        <v>5001</v>
      </c>
    </row>
    <row r="172" spans="1:31">
      <c r="A172" s="24" t="s">
        <v>485</v>
      </c>
      <c r="B172" s="24" t="s">
        <v>570</v>
      </c>
      <c r="C172" s="24" t="s">
        <v>623</v>
      </c>
      <c r="D172" s="24" t="s">
        <v>788</v>
      </c>
      <c r="E172" s="24" t="s">
        <v>16</v>
      </c>
      <c r="F172" s="24" t="s">
        <v>55</v>
      </c>
      <c r="G172" s="24" t="s">
        <v>982</v>
      </c>
      <c r="H172" s="24" t="s">
        <v>983</v>
      </c>
      <c r="I172" s="24" t="s">
        <v>1167</v>
      </c>
      <c r="J172" s="24" t="s">
        <v>1686</v>
      </c>
      <c r="K172" s="24">
        <v>30</v>
      </c>
      <c r="L172" s="24" t="s">
        <v>1738</v>
      </c>
      <c r="M172" s="24">
        <v>2</v>
      </c>
      <c r="N172" s="24">
        <v>0</v>
      </c>
      <c r="O172" s="24">
        <v>2</v>
      </c>
      <c r="P172" s="24">
        <v>0</v>
      </c>
      <c r="Q172" s="24" t="str">
        <f t="shared" si="5"/>
        <v>10060329200188390</v>
      </c>
      <c r="R172" s="22" t="e">
        <f>IFERROR(_xlfn.XLOOKUP(Cost[[#This Row],[Unique]],'MB51'!U:U,'MB51'!I:I),"")*-1</f>
        <v>#VALUE!</v>
      </c>
      <c r="S172" s="18" t="str">
        <f>IFERROR(_xlfn.XLOOKUP(Cost[[#This Row],[Unique]],'MB51'!U:U,'MB51'!L:L),"")</f>
        <v/>
      </c>
      <c r="T172" s="18">
        <f>_xlfn.XLOOKUP(Cost[[#This Row],[Material ]],'mm60'!A:A,'mm60'!N:N)</f>
        <v>35.1</v>
      </c>
      <c r="U172" s="19">
        <f>IFERROR(Cost[[#This Row],[Unit Price MM60]]*Cost[[#This Row],[ Requirement QTY]],"")</f>
        <v>70.2</v>
      </c>
      <c r="V172" s="20">
        <f>IFERROR(Cost[[#This Row],[Unit Price MM60]]*Cost[[#This Row],[Withdrawn QTY]],"")</f>
        <v>0</v>
      </c>
      <c r="W172" s="21">
        <f>IFERROR(Cost[[#This Row],[Remaining QTY]]*Cost[[#This Row],[Unit Price MM60]],"")</f>
        <v>70.2</v>
      </c>
      <c r="X172" s="10">
        <v>0</v>
      </c>
      <c r="Y172" s="10">
        <f>SUMIF('MB52 in transit'!A:A,WSheet!G:G,'MB52 in transit'!E:E)</f>
        <v>0</v>
      </c>
      <c r="Z172" s="10">
        <f>SUMIF('MB52 2001'!A:A,WSheet!G:G,'MB52 2001'!C:C)</f>
        <v>4</v>
      </c>
      <c r="AA172" s="10">
        <f>Cost[[#This Row],[AB50 SOH 5001 ]]-Cost[[#This Row],[Remaining QTY]]</f>
        <v>-2</v>
      </c>
      <c r="AB172" s="10">
        <f>SUMIF(G:G,G:G,O:O)</f>
        <v>12</v>
      </c>
      <c r="AC172" s="10">
        <f>Cost[[#This Row],[AB50 SOH 5001 ]]-Cost[[#This Row],[All Work Order Demand]]</f>
        <v>-12</v>
      </c>
      <c r="AD172" s="10" t="str">
        <f>_xlfn.CONCAT(Cost[[#This Row],[Material ]],"5001")</f>
        <v>100603295001</v>
      </c>
      <c r="AE172" s="22">
        <v>5001</v>
      </c>
    </row>
    <row r="173" spans="1:31">
      <c r="A173" s="24" t="s">
        <v>485</v>
      </c>
      <c r="B173" s="24" t="s">
        <v>570</v>
      </c>
      <c r="C173" s="24" t="s">
        <v>623</v>
      </c>
      <c r="D173" s="24" t="s">
        <v>788</v>
      </c>
      <c r="E173" s="24" t="s">
        <v>167</v>
      </c>
      <c r="F173" s="24" t="s">
        <v>203</v>
      </c>
      <c r="G173" s="24" t="s">
        <v>982</v>
      </c>
      <c r="H173" s="24" t="s">
        <v>983</v>
      </c>
      <c r="I173" s="24" t="s">
        <v>1167</v>
      </c>
      <c r="J173" s="24" t="s">
        <v>1686</v>
      </c>
      <c r="K173" s="24">
        <v>34</v>
      </c>
      <c r="L173" s="24" t="s">
        <v>1738</v>
      </c>
      <c r="M173" s="24">
        <v>2</v>
      </c>
      <c r="N173" s="24">
        <v>0</v>
      </c>
      <c r="O173" s="24">
        <v>2</v>
      </c>
      <c r="P173" s="24">
        <v>0</v>
      </c>
      <c r="Q173" s="24" t="str">
        <f t="shared" si="5"/>
        <v>10060329200188390</v>
      </c>
      <c r="R173" s="22" t="e">
        <f>IFERROR(_xlfn.XLOOKUP(Cost[[#This Row],[Unique]],'MB51'!U:U,'MB51'!I:I),"")*-1</f>
        <v>#VALUE!</v>
      </c>
      <c r="S173" s="18" t="str">
        <f>IFERROR(_xlfn.XLOOKUP(Cost[[#This Row],[Unique]],'MB51'!U:U,'MB51'!L:L),"")</f>
        <v/>
      </c>
      <c r="T173" s="18">
        <f>_xlfn.XLOOKUP(Cost[[#This Row],[Material ]],'mm60'!A:A,'mm60'!N:N)</f>
        <v>35.1</v>
      </c>
      <c r="U173" s="19">
        <f>IFERROR(Cost[[#This Row],[Unit Price MM60]]*Cost[[#This Row],[ Requirement QTY]],"")</f>
        <v>70.2</v>
      </c>
      <c r="V173" s="20">
        <f>IFERROR(Cost[[#This Row],[Unit Price MM60]]*Cost[[#This Row],[Withdrawn QTY]],"")</f>
        <v>0</v>
      </c>
      <c r="W173" s="21">
        <f>IFERROR(Cost[[#This Row],[Remaining QTY]]*Cost[[#This Row],[Unit Price MM60]],"")</f>
        <v>70.2</v>
      </c>
      <c r="X173" s="10">
        <v>0</v>
      </c>
      <c r="Y173" s="10">
        <f>SUMIF('MB52 in transit'!A:A,WSheet!G:G,'MB52 in transit'!E:E)</f>
        <v>0</v>
      </c>
      <c r="Z173" s="10">
        <f>SUMIF('MB52 2001'!A:A,WSheet!G:G,'MB52 2001'!C:C)</f>
        <v>4</v>
      </c>
      <c r="AA173" s="10">
        <f>Cost[[#This Row],[AB50 SOH 5001 ]]-Cost[[#This Row],[Remaining QTY]]</f>
        <v>-2</v>
      </c>
      <c r="AB173" s="10">
        <f>SUMIF(G:G,G:G,O:O)</f>
        <v>12</v>
      </c>
      <c r="AC173" s="10">
        <f>Cost[[#This Row],[AB50 SOH 5001 ]]-Cost[[#This Row],[All Work Order Demand]]</f>
        <v>-12</v>
      </c>
      <c r="AD173" s="10" t="str">
        <f>_xlfn.CONCAT(Cost[[#This Row],[Material ]],"5001")</f>
        <v>100603295001</v>
      </c>
      <c r="AE173" s="22">
        <v>5001</v>
      </c>
    </row>
    <row r="174" spans="1:31">
      <c r="A174" s="24" t="s">
        <v>485</v>
      </c>
      <c r="B174" s="24" t="s">
        <v>570</v>
      </c>
      <c r="C174" s="24" t="s">
        <v>656</v>
      </c>
      <c r="D174" s="24" t="s">
        <v>820</v>
      </c>
      <c r="E174" s="24" t="s">
        <v>735</v>
      </c>
      <c r="F174" s="24" t="s">
        <v>60</v>
      </c>
      <c r="G174" s="24" t="s">
        <v>1168</v>
      </c>
      <c r="H174" s="24" t="s">
        <v>1169</v>
      </c>
      <c r="I174" s="24" t="s">
        <v>1170</v>
      </c>
      <c r="J174" s="24" t="s">
        <v>1686</v>
      </c>
      <c r="K174" s="24">
        <v>2</v>
      </c>
      <c r="L174" s="24" t="s">
        <v>1771</v>
      </c>
      <c r="M174" s="24">
        <v>16</v>
      </c>
      <c r="N174" s="24">
        <v>0</v>
      </c>
      <c r="O174" s="24">
        <v>16</v>
      </c>
      <c r="P174" s="24">
        <v>0</v>
      </c>
      <c r="Q174" s="24" t="str">
        <f t="shared" si="5"/>
        <v>10522657100039366</v>
      </c>
      <c r="R174" s="22" t="e">
        <f>IFERROR(_xlfn.XLOOKUP(Cost[[#This Row],[Unique]],'MB51'!U:U,'MB51'!I:I),"")*-1</f>
        <v>#VALUE!</v>
      </c>
      <c r="S174" s="18" t="str">
        <f>IFERROR(_xlfn.XLOOKUP(Cost[[#This Row],[Unique]],'MB51'!U:U,'MB51'!L:L),"")</f>
        <v/>
      </c>
      <c r="T174" s="18">
        <f>_xlfn.XLOOKUP(Cost[[#This Row],[Material ]],'mm60'!A:A,'mm60'!N:N)</f>
        <v>35.65</v>
      </c>
      <c r="U174" s="19">
        <f>IFERROR(Cost[[#This Row],[Unit Price MM60]]*Cost[[#This Row],[ Requirement QTY]],"")</f>
        <v>570.4</v>
      </c>
      <c r="V174" s="20">
        <f>IFERROR(Cost[[#This Row],[Unit Price MM60]]*Cost[[#This Row],[Withdrawn QTY]],"")</f>
        <v>0</v>
      </c>
      <c r="W174" s="21">
        <f>IFERROR(Cost[[#This Row],[Remaining QTY]]*Cost[[#This Row],[Unit Price MM60]],"")</f>
        <v>570.4</v>
      </c>
      <c r="X174" s="10">
        <v>0</v>
      </c>
      <c r="Y174" s="10">
        <f>SUMIF('MB52 in transit'!A:A,WSheet!G:G,'MB52 in transit'!E:E)</f>
        <v>0</v>
      </c>
      <c r="Z174" s="10">
        <f>SUMIF('MB52 2001'!A:A,WSheet!G:G,'MB52 2001'!C:C)</f>
        <v>0</v>
      </c>
      <c r="AA174" s="10">
        <f>Cost[[#This Row],[AB50 SOH 5001 ]]-Cost[[#This Row],[Remaining QTY]]</f>
        <v>-16</v>
      </c>
      <c r="AB174" s="10">
        <f>SUMIF(G:G,G:G,O:O)</f>
        <v>16</v>
      </c>
      <c r="AC174" s="10">
        <f>Cost[[#This Row],[AB50 SOH 5001 ]]-Cost[[#This Row],[All Work Order Demand]]</f>
        <v>-16</v>
      </c>
      <c r="AD174" s="10" t="str">
        <f>_xlfn.CONCAT(Cost[[#This Row],[Material ]],"5001")</f>
        <v>105226575001</v>
      </c>
      <c r="AE174" s="22">
        <v>5001</v>
      </c>
    </row>
    <row r="175" spans="1:31">
      <c r="A175" s="24" t="s">
        <v>485</v>
      </c>
      <c r="B175" s="24" t="s">
        <v>571</v>
      </c>
      <c r="C175" s="24" t="s">
        <v>611</v>
      </c>
      <c r="D175" s="24" t="s">
        <v>776</v>
      </c>
      <c r="E175" s="24" t="s">
        <v>60</v>
      </c>
      <c r="F175" s="24" t="s">
        <v>60</v>
      </c>
      <c r="G175" s="24" t="s">
        <v>1140</v>
      </c>
      <c r="H175" s="24" t="s">
        <v>1141</v>
      </c>
      <c r="I175" s="24" t="s">
        <v>1142</v>
      </c>
      <c r="J175" s="24" t="s">
        <v>1686</v>
      </c>
      <c r="K175" s="24">
        <v>4</v>
      </c>
      <c r="L175" s="24" t="s">
        <v>1726</v>
      </c>
      <c r="M175" s="24">
        <v>2</v>
      </c>
      <c r="N175" s="24">
        <v>0</v>
      </c>
      <c r="O175" s="24">
        <v>2</v>
      </c>
      <c r="P175" s="24">
        <v>0</v>
      </c>
      <c r="Q175" s="24" t="str">
        <f t="shared" si="5"/>
        <v>10204117200188392</v>
      </c>
      <c r="R175" s="22" t="e">
        <f>IFERROR(_xlfn.XLOOKUP(Cost[[#This Row],[Unique]],'MB51'!U:U,'MB51'!I:I),"")*-1</f>
        <v>#VALUE!</v>
      </c>
      <c r="S175" s="18" t="str">
        <f>IFERROR(_xlfn.XLOOKUP(Cost[[#This Row],[Unique]],'MB51'!U:U,'MB51'!L:L),"")</f>
        <v/>
      </c>
      <c r="T175" s="18">
        <f>_xlfn.XLOOKUP(Cost[[#This Row],[Material ]],'mm60'!A:A,'mm60'!N:N)</f>
        <v>5.04</v>
      </c>
      <c r="U175" s="19">
        <f>IFERROR(Cost[[#This Row],[Unit Price MM60]]*Cost[[#This Row],[ Requirement QTY]],"")</f>
        <v>10.08</v>
      </c>
      <c r="V175" s="20">
        <f>IFERROR(Cost[[#This Row],[Unit Price MM60]]*Cost[[#This Row],[Withdrawn QTY]],"")</f>
        <v>0</v>
      </c>
      <c r="W175" s="21">
        <f>IFERROR(Cost[[#This Row],[Remaining QTY]]*Cost[[#This Row],[Unit Price MM60]],"")</f>
        <v>10.08</v>
      </c>
      <c r="X175" s="10">
        <v>0</v>
      </c>
      <c r="Y175" s="10">
        <f>SUMIF('MB52 in transit'!A:A,WSheet!G:G,'MB52 in transit'!E:E)</f>
        <v>0</v>
      </c>
      <c r="Z175" s="10">
        <f>SUMIF('MB52 2001'!A:A,WSheet!G:G,'MB52 2001'!C:C)</f>
        <v>2</v>
      </c>
      <c r="AA175" s="10">
        <f>Cost[[#This Row],[AB50 SOH 5001 ]]-Cost[[#This Row],[Remaining QTY]]</f>
        <v>-2</v>
      </c>
      <c r="AB175" s="10">
        <f>SUMIF(G:G,G:G,O:O)</f>
        <v>26</v>
      </c>
      <c r="AC175" s="10">
        <f>Cost[[#This Row],[AB50 SOH 5001 ]]-Cost[[#This Row],[All Work Order Demand]]</f>
        <v>-26</v>
      </c>
      <c r="AD175" s="10" t="str">
        <f>_xlfn.CONCAT(Cost[[#This Row],[Material ]],"5001")</f>
        <v>102041175001</v>
      </c>
      <c r="AE175" s="22">
        <v>5001</v>
      </c>
    </row>
    <row r="176" spans="1:31">
      <c r="A176" s="24" t="s">
        <v>485</v>
      </c>
      <c r="B176" s="24" t="s">
        <v>571</v>
      </c>
      <c r="C176" s="24" t="s">
        <v>611</v>
      </c>
      <c r="D176" s="24" t="s">
        <v>776</v>
      </c>
      <c r="E176" s="24" t="s">
        <v>68</v>
      </c>
      <c r="F176" s="24" t="s">
        <v>106</v>
      </c>
      <c r="G176" s="24" t="s">
        <v>1143</v>
      </c>
      <c r="H176" s="24" t="s">
        <v>1144</v>
      </c>
      <c r="I176" s="24" t="s">
        <v>1155</v>
      </c>
      <c r="J176" s="24" t="s">
        <v>1686</v>
      </c>
      <c r="K176" s="24">
        <v>8</v>
      </c>
      <c r="L176" s="24" t="s">
        <v>1726</v>
      </c>
      <c r="M176" s="24">
        <v>2</v>
      </c>
      <c r="N176" s="24">
        <v>0</v>
      </c>
      <c r="O176" s="24">
        <v>2</v>
      </c>
      <c r="P176" s="24">
        <v>0</v>
      </c>
      <c r="Q176" s="24" t="str">
        <f t="shared" si="5"/>
        <v>10206300200188392</v>
      </c>
      <c r="R176" s="22" t="e">
        <f>IFERROR(_xlfn.XLOOKUP(Cost[[#This Row],[Unique]],'MB51'!U:U,'MB51'!I:I),"")*-1</f>
        <v>#VALUE!</v>
      </c>
      <c r="S176" s="18" t="str">
        <f>IFERROR(_xlfn.XLOOKUP(Cost[[#This Row],[Unique]],'MB51'!U:U,'MB51'!L:L),"")</f>
        <v/>
      </c>
      <c r="T176" s="18">
        <f>_xlfn.XLOOKUP(Cost[[#This Row],[Material ]],'mm60'!A:A,'mm60'!N:N)</f>
        <v>8.8800000000000008</v>
      </c>
      <c r="U176" s="19">
        <f>IFERROR(Cost[[#This Row],[Unit Price MM60]]*Cost[[#This Row],[ Requirement QTY]],"")</f>
        <v>17.760000000000002</v>
      </c>
      <c r="V176" s="20">
        <f>IFERROR(Cost[[#This Row],[Unit Price MM60]]*Cost[[#This Row],[Withdrawn QTY]],"")</f>
        <v>0</v>
      </c>
      <c r="W176" s="21">
        <f>IFERROR(Cost[[#This Row],[Remaining QTY]]*Cost[[#This Row],[Unit Price MM60]],"")</f>
        <v>17.760000000000002</v>
      </c>
      <c r="X176" s="10">
        <v>0</v>
      </c>
      <c r="Y176" s="10">
        <f>SUMIF('MB52 in transit'!A:A,WSheet!G:G,'MB52 in transit'!E:E)</f>
        <v>0</v>
      </c>
      <c r="Z176" s="10">
        <f>SUMIF('MB52 2001'!A:A,WSheet!G:G,'MB52 2001'!C:C)</f>
        <v>0</v>
      </c>
      <c r="AA176" s="10">
        <f>Cost[[#This Row],[AB50 SOH 5001 ]]-Cost[[#This Row],[Remaining QTY]]</f>
        <v>-2</v>
      </c>
      <c r="AB176" s="10">
        <f>SUMIF(G:G,G:G,O:O)</f>
        <v>12</v>
      </c>
      <c r="AC176" s="10">
        <f>Cost[[#This Row],[AB50 SOH 5001 ]]-Cost[[#This Row],[All Work Order Demand]]</f>
        <v>-12</v>
      </c>
      <c r="AD176" s="10" t="str">
        <f>_xlfn.CONCAT(Cost[[#This Row],[Material ]],"5001")</f>
        <v>102063005001</v>
      </c>
      <c r="AE176" s="22">
        <v>5001</v>
      </c>
    </row>
    <row r="177" spans="1:31">
      <c r="A177" s="24" t="s">
        <v>485</v>
      </c>
      <c r="B177" s="24" t="s">
        <v>571</v>
      </c>
      <c r="C177" s="24" t="s">
        <v>611</v>
      </c>
      <c r="D177" s="24" t="s">
        <v>776</v>
      </c>
      <c r="E177" s="24" t="s">
        <v>106</v>
      </c>
      <c r="F177" s="24" t="s">
        <v>33</v>
      </c>
      <c r="G177" s="24" t="s">
        <v>1160</v>
      </c>
      <c r="H177" s="24" t="s">
        <v>1161</v>
      </c>
      <c r="I177" s="24" t="s">
        <v>1155</v>
      </c>
      <c r="J177" s="24" t="s">
        <v>1686</v>
      </c>
      <c r="K177" s="24">
        <v>10</v>
      </c>
      <c r="L177" s="24" t="s">
        <v>1726</v>
      </c>
      <c r="M177" s="24">
        <v>2</v>
      </c>
      <c r="N177" s="24">
        <v>0</v>
      </c>
      <c r="O177" s="24">
        <v>2</v>
      </c>
      <c r="P177" s="24">
        <v>0</v>
      </c>
      <c r="Q177" s="24" t="str">
        <f t="shared" si="5"/>
        <v>10345025200188392</v>
      </c>
      <c r="R177" s="22" t="e">
        <f>IFERROR(_xlfn.XLOOKUP(Cost[[#This Row],[Unique]],'MB51'!U:U,'MB51'!I:I),"")*-1</f>
        <v>#VALUE!</v>
      </c>
      <c r="S177" s="18" t="str">
        <f>IFERROR(_xlfn.XLOOKUP(Cost[[#This Row],[Unique]],'MB51'!U:U,'MB51'!L:L),"")</f>
        <v/>
      </c>
      <c r="T177" s="18">
        <f>_xlfn.XLOOKUP(Cost[[#This Row],[Material ]],'mm60'!A:A,'mm60'!N:N)</f>
        <v>0.01</v>
      </c>
      <c r="U177" s="19">
        <f>IFERROR(Cost[[#This Row],[Unit Price MM60]]*Cost[[#This Row],[ Requirement QTY]],"")</f>
        <v>0.02</v>
      </c>
      <c r="V177" s="20">
        <f>IFERROR(Cost[[#This Row],[Unit Price MM60]]*Cost[[#This Row],[Withdrawn QTY]],"")</f>
        <v>0</v>
      </c>
      <c r="W177" s="21">
        <f>IFERROR(Cost[[#This Row],[Remaining QTY]]*Cost[[#This Row],[Unit Price MM60]],"")</f>
        <v>0.02</v>
      </c>
      <c r="X177" s="10">
        <v>0</v>
      </c>
      <c r="Y177" s="10">
        <f>SUMIF('MB52 in transit'!A:A,WSheet!G:G,'MB52 in transit'!E:E)</f>
        <v>0</v>
      </c>
      <c r="Z177" s="10">
        <f>SUMIF('MB52 2001'!A:A,WSheet!G:G,'MB52 2001'!C:C)</f>
        <v>0</v>
      </c>
      <c r="AA177" s="10">
        <f>Cost[[#This Row],[AB50 SOH 5001 ]]-Cost[[#This Row],[Remaining QTY]]</f>
        <v>-2</v>
      </c>
      <c r="AB177" s="10">
        <f>SUMIF(G:G,G:G,O:O)</f>
        <v>4</v>
      </c>
      <c r="AC177" s="10">
        <f>Cost[[#This Row],[AB50 SOH 5001 ]]-Cost[[#This Row],[All Work Order Demand]]</f>
        <v>-4</v>
      </c>
      <c r="AD177" s="10" t="str">
        <f>_xlfn.CONCAT(Cost[[#This Row],[Material ]],"5001")</f>
        <v>103450255001</v>
      </c>
      <c r="AE177" s="22">
        <v>5001</v>
      </c>
    </row>
    <row r="178" spans="1:31">
      <c r="A178" s="24" t="s">
        <v>485</v>
      </c>
      <c r="B178" s="24" t="s">
        <v>571</v>
      </c>
      <c r="C178" s="24" t="s">
        <v>611</v>
      </c>
      <c r="D178" s="24" t="s">
        <v>776</v>
      </c>
      <c r="E178" s="24" t="s">
        <v>64</v>
      </c>
      <c r="F178" s="24" t="s">
        <v>68</v>
      </c>
      <c r="G178" s="24" t="s">
        <v>1171</v>
      </c>
      <c r="H178" s="24" t="s">
        <v>1172</v>
      </c>
      <c r="I178" s="24" t="s">
        <v>1173</v>
      </c>
      <c r="J178" s="24" t="s">
        <v>1686</v>
      </c>
      <c r="K178" s="24">
        <v>6</v>
      </c>
      <c r="L178" s="24" t="s">
        <v>1726</v>
      </c>
      <c r="M178" s="24">
        <v>16</v>
      </c>
      <c r="N178" s="24">
        <v>0</v>
      </c>
      <c r="O178" s="24">
        <v>16</v>
      </c>
      <c r="P178" s="24">
        <v>0</v>
      </c>
      <c r="Q178" s="24" t="str">
        <f t="shared" si="5"/>
        <v>10059406200188392</v>
      </c>
      <c r="R178" s="22" t="e">
        <f>IFERROR(_xlfn.XLOOKUP(Cost[[#This Row],[Unique]],'MB51'!U:U,'MB51'!I:I),"")*-1</f>
        <v>#VALUE!</v>
      </c>
      <c r="S178" s="18" t="str">
        <f>IFERROR(_xlfn.XLOOKUP(Cost[[#This Row],[Unique]],'MB51'!U:U,'MB51'!L:L),"")</f>
        <v/>
      </c>
      <c r="T178" s="18">
        <f>_xlfn.XLOOKUP(Cost[[#This Row],[Material ]],'mm60'!A:A,'mm60'!N:N)</f>
        <v>0.37</v>
      </c>
      <c r="U178" s="19">
        <f>IFERROR(Cost[[#This Row],[Unit Price MM60]]*Cost[[#This Row],[ Requirement QTY]],"")</f>
        <v>5.92</v>
      </c>
      <c r="V178" s="20">
        <f>IFERROR(Cost[[#This Row],[Unit Price MM60]]*Cost[[#This Row],[Withdrawn QTY]],"")</f>
        <v>0</v>
      </c>
      <c r="W178" s="21">
        <f>IFERROR(Cost[[#This Row],[Remaining QTY]]*Cost[[#This Row],[Unit Price MM60]],"")</f>
        <v>5.92</v>
      </c>
      <c r="X178" s="10">
        <v>0</v>
      </c>
      <c r="Y178" s="10">
        <f>SUMIF('MB52 in transit'!A:A,WSheet!G:G,'MB52 in transit'!E:E)</f>
        <v>0</v>
      </c>
      <c r="Z178" s="10">
        <f>SUMIF('MB52 2001'!A:A,WSheet!G:G,'MB52 2001'!C:C)</f>
        <v>0</v>
      </c>
      <c r="AA178" s="10">
        <f>Cost[[#This Row],[AB50 SOH 5001 ]]-Cost[[#This Row],[Remaining QTY]]</f>
        <v>-16</v>
      </c>
      <c r="AB178" s="10">
        <f>SUMIF(G:G,G:G,O:O)</f>
        <v>48</v>
      </c>
      <c r="AC178" s="10">
        <f>Cost[[#This Row],[AB50 SOH 5001 ]]-Cost[[#This Row],[All Work Order Demand]]</f>
        <v>-48</v>
      </c>
      <c r="AD178" s="10" t="str">
        <f>_xlfn.CONCAT(Cost[[#This Row],[Material ]],"5001")</f>
        <v>100594065001</v>
      </c>
      <c r="AE178" s="22">
        <v>5001</v>
      </c>
    </row>
    <row r="179" spans="1:31">
      <c r="A179" s="24" t="s">
        <v>485</v>
      </c>
      <c r="B179" s="24" t="s">
        <v>571</v>
      </c>
      <c r="C179" s="24" t="s">
        <v>657</v>
      </c>
      <c r="D179" s="24" t="s">
        <v>821</v>
      </c>
      <c r="E179" s="24" t="s">
        <v>64</v>
      </c>
      <c r="F179" s="24" t="s">
        <v>28</v>
      </c>
      <c r="G179" s="24" t="s">
        <v>1140</v>
      </c>
      <c r="H179" s="24" t="s">
        <v>1141</v>
      </c>
      <c r="I179" s="24" t="s">
        <v>1142</v>
      </c>
      <c r="J179" s="24" t="s">
        <v>1686</v>
      </c>
      <c r="K179" s="24">
        <v>7</v>
      </c>
      <c r="L179" s="24" t="s">
        <v>1772</v>
      </c>
      <c r="M179" s="24">
        <v>2</v>
      </c>
      <c r="N179" s="24">
        <v>0</v>
      </c>
      <c r="O179" s="24">
        <v>2</v>
      </c>
      <c r="P179" s="24">
        <v>0</v>
      </c>
      <c r="Q179" s="24" t="str">
        <f t="shared" si="5"/>
        <v>10204117200188387</v>
      </c>
      <c r="R179" s="22" t="e">
        <f>IFERROR(_xlfn.XLOOKUP(Cost[[#This Row],[Unique]],'MB51'!U:U,'MB51'!I:I),"")*-1</f>
        <v>#VALUE!</v>
      </c>
      <c r="S179" s="18" t="str">
        <f>IFERROR(_xlfn.XLOOKUP(Cost[[#This Row],[Unique]],'MB51'!U:U,'MB51'!L:L),"")</f>
        <v/>
      </c>
      <c r="T179" s="18">
        <f>_xlfn.XLOOKUP(Cost[[#This Row],[Material ]],'mm60'!A:A,'mm60'!N:N)</f>
        <v>5.04</v>
      </c>
      <c r="U179" s="19">
        <f>IFERROR(Cost[[#This Row],[Unit Price MM60]]*Cost[[#This Row],[ Requirement QTY]],"")</f>
        <v>10.08</v>
      </c>
      <c r="V179" s="20">
        <f>IFERROR(Cost[[#This Row],[Unit Price MM60]]*Cost[[#This Row],[Withdrawn QTY]],"")</f>
        <v>0</v>
      </c>
      <c r="W179" s="21">
        <f>IFERROR(Cost[[#This Row],[Remaining QTY]]*Cost[[#This Row],[Unit Price MM60]],"")</f>
        <v>10.08</v>
      </c>
      <c r="X179" s="10">
        <v>0</v>
      </c>
      <c r="Y179" s="10">
        <f>SUMIF('MB52 in transit'!A:A,WSheet!G:G,'MB52 in transit'!E:E)</f>
        <v>0</v>
      </c>
      <c r="Z179" s="10">
        <f>SUMIF('MB52 2001'!A:A,WSheet!G:G,'MB52 2001'!C:C)</f>
        <v>2</v>
      </c>
      <c r="AA179" s="10">
        <f>Cost[[#This Row],[AB50 SOH 5001 ]]-Cost[[#This Row],[Remaining QTY]]</f>
        <v>-2</v>
      </c>
      <c r="AB179" s="10">
        <f>SUMIF(G:G,G:G,O:O)</f>
        <v>26</v>
      </c>
      <c r="AC179" s="10">
        <f>Cost[[#This Row],[AB50 SOH 5001 ]]-Cost[[#This Row],[All Work Order Demand]]</f>
        <v>-26</v>
      </c>
      <c r="AD179" s="10" t="str">
        <f>_xlfn.CONCAT(Cost[[#This Row],[Material ]],"5001")</f>
        <v>102041175001</v>
      </c>
      <c r="AE179" s="22">
        <v>5001</v>
      </c>
    </row>
    <row r="180" spans="1:31">
      <c r="A180" s="24" t="s">
        <v>485</v>
      </c>
      <c r="B180" s="24" t="s">
        <v>571</v>
      </c>
      <c r="C180" s="24" t="s">
        <v>657</v>
      </c>
      <c r="D180" s="24" t="s">
        <v>821</v>
      </c>
      <c r="E180" s="24" t="s">
        <v>60</v>
      </c>
      <c r="F180" s="24" t="s">
        <v>64</v>
      </c>
      <c r="G180" s="24" t="s">
        <v>1171</v>
      </c>
      <c r="H180" s="24" t="s">
        <v>1172</v>
      </c>
      <c r="I180" s="24" t="s">
        <v>1173</v>
      </c>
      <c r="J180" s="24" t="s">
        <v>1686</v>
      </c>
      <c r="K180" s="24">
        <v>5</v>
      </c>
      <c r="L180" s="24" t="s">
        <v>1772</v>
      </c>
      <c r="M180" s="24">
        <v>16</v>
      </c>
      <c r="N180" s="24">
        <v>0</v>
      </c>
      <c r="O180" s="24">
        <v>16</v>
      </c>
      <c r="P180" s="24">
        <v>0</v>
      </c>
      <c r="Q180" s="24" t="str">
        <f t="shared" si="5"/>
        <v>10059406200188387</v>
      </c>
      <c r="R180" s="22" t="e">
        <f>IFERROR(_xlfn.XLOOKUP(Cost[[#This Row],[Unique]],'MB51'!U:U,'MB51'!I:I),"")*-1</f>
        <v>#VALUE!</v>
      </c>
      <c r="S180" s="18" t="str">
        <f>IFERROR(_xlfn.XLOOKUP(Cost[[#This Row],[Unique]],'MB51'!U:U,'MB51'!L:L),"")</f>
        <v/>
      </c>
      <c r="T180" s="18">
        <f>_xlfn.XLOOKUP(Cost[[#This Row],[Material ]],'mm60'!A:A,'mm60'!N:N)</f>
        <v>0.37</v>
      </c>
      <c r="U180" s="19">
        <f>IFERROR(Cost[[#This Row],[Unit Price MM60]]*Cost[[#This Row],[ Requirement QTY]],"")</f>
        <v>5.92</v>
      </c>
      <c r="V180" s="20">
        <f>IFERROR(Cost[[#This Row],[Unit Price MM60]]*Cost[[#This Row],[Withdrawn QTY]],"")</f>
        <v>0</v>
      </c>
      <c r="W180" s="21">
        <f>IFERROR(Cost[[#This Row],[Remaining QTY]]*Cost[[#This Row],[Unit Price MM60]],"")</f>
        <v>5.92</v>
      </c>
      <c r="X180" s="10">
        <v>0</v>
      </c>
      <c r="Y180" s="10">
        <f>SUMIF('MB52 in transit'!A:A,WSheet!G:G,'MB52 in transit'!E:E)</f>
        <v>0</v>
      </c>
      <c r="Z180" s="10">
        <f>SUMIF('MB52 2001'!A:A,WSheet!G:G,'MB52 2001'!C:C)</f>
        <v>0</v>
      </c>
      <c r="AA180" s="10">
        <f>Cost[[#This Row],[AB50 SOH 5001 ]]-Cost[[#This Row],[Remaining QTY]]</f>
        <v>-16</v>
      </c>
      <c r="AB180" s="10">
        <f>SUMIF(G:G,G:G,O:O)</f>
        <v>48</v>
      </c>
      <c r="AC180" s="10">
        <f>Cost[[#This Row],[AB50 SOH 5001 ]]-Cost[[#This Row],[All Work Order Demand]]</f>
        <v>-48</v>
      </c>
      <c r="AD180" s="10" t="str">
        <f>_xlfn.CONCAT(Cost[[#This Row],[Material ]],"5001")</f>
        <v>100594065001</v>
      </c>
      <c r="AE180" s="22">
        <v>5001</v>
      </c>
    </row>
    <row r="181" spans="1:31">
      <c r="A181" s="24" t="s">
        <v>485</v>
      </c>
      <c r="B181" s="24" t="s">
        <v>571</v>
      </c>
      <c r="C181" s="24" t="s">
        <v>611</v>
      </c>
      <c r="D181" s="24" t="s">
        <v>776</v>
      </c>
      <c r="E181" s="24" t="s">
        <v>132</v>
      </c>
      <c r="F181" s="24" t="s">
        <v>143</v>
      </c>
      <c r="G181" s="24" t="s">
        <v>982</v>
      </c>
      <c r="H181" s="24" t="s">
        <v>983</v>
      </c>
      <c r="I181" s="24" t="s">
        <v>1167</v>
      </c>
      <c r="J181" s="24" t="s">
        <v>1686</v>
      </c>
      <c r="K181" s="24">
        <v>17</v>
      </c>
      <c r="L181" s="24" t="s">
        <v>1726</v>
      </c>
      <c r="M181" s="24">
        <v>2</v>
      </c>
      <c r="N181" s="24">
        <v>0</v>
      </c>
      <c r="O181" s="24">
        <v>2</v>
      </c>
      <c r="P181" s="24">
        <v>0</v>
      </c>
      <c r="Q181" s="24" t="str">
        <f t="shared" si="5"/>
        <v>10060329200188392</v>
      </c>
      <c r="R181" s="22" t="e">
        <f>IFERROR(_xlfn.XLOOKUP(Cost[[#This Row],[Unique]],'MB51'!U:U,'MB51'!I:I),"")*-1</f>
        <v>#VALUE!</v>
      </c>
      <c r="S181" s="18" t="str">
        <f>IFERROR(_xlfn.XLOOKUP(Cost[[#This Row],[Unique]],'MB51'!U:U,'MB51'!L:L),"")</f>
        <v/>
      </c>
      <c r="T181" s="18">
        <f>_xlfn.XLOOKUP(Cost[[#This Row],[Material ]],'mm60'!A:A,'mm60'!N:N)</f>
        <v>35.1</v>
      </c>
      <c r="U181" s="19">
        <f>IFERROR(Cost[[#This Row],[Unit Price MM60]]*Cost[[#This Row],[ Requirement QTY]],"")</f>
        <v>70.2</v>
      </c>
      <c r="V181" s="20">
        <f>IFERROR(Cost[[#This Row],[Unit Price MM60]]*Cost[[#This Row],[Withdrawn QTY]],"")</f>
        <v>0</v>
      </c>
      <c r="W181" s="21">
        <f>IFERROR(Cost[[#This Row],[Remaining QTY]]*Cost[[#This Row],[Unit Price MM60]],"")</f>
        <v>70.2</v>
      </c>
      <c r="X181" s="10">
        <v>0</v>
      </c>
      <c r="Y181" s="10">
        <f>SUMIF('MB52 in transit'!A:A,WSheet!G:G,'MB52 in transit'!E:E)</f>
        <v>0</v>
      </c>
      <c r="Z181" s="10">
        <f>SUMIF('MB52 2001'!A:A,WSheet!G:G,'MB52 2001'!C:C)</f>
        <v>4</v>
      </c>
      <c r="AA181" s="10">
        <f>Cost[[#This Row],[AB50 SOH 5001 ]]-Cost[[#This Row],[Remaining QTY]]</f>
        <v>-2</v>
      </c>
      <c r="AB181" s="10">
        <f>SUMIF(G:G,G:G,O:O)</f>
        <v>12</v>
      </c>
      <c r="AC181" s="10">
        <f>Cost[[#This Row],[AB50 SOH 5001 ]]-Cost[[#This Row],[All Work Order Demand]]</f>
        <v>-12</v>
      </c>
      <c r="AD181" s="10" t="str">
        <f>_xlfn.CONCAT(Cost[[#This Row],[Material ]],"5001")</f>
        <v>100603295001</v>
      </c>
      <c r="AE181" s="22">
        <v>5001</v>
      </c>
    </row>
    <row r="182" spans="1:31">
      <c r="A182" s="24" t="s">
        <v>485</v>
      </c>
      <c r="B182" s="24" t="s">
        <v>571</v>
      </c>
      <c r="C182" s="24" t="s">
        <v>657</v>
      </c>
      <c r="D182" s="24" t="s">
        <v>821</v>
      </c>
      <c r="E182" s="24" t="s">
        <v>110</v>
      </c>
      <c r="F182" s="24" t="s">
        <v>80</v>
      </c>
      <c r="G182" s="24" t="s">
        <v>1156</v>
      </c>
      <c r="H182" s="24" t="s">
        <v>1157</v>
      </c>
      <c r="I182" s="24" t="s">
        <v>1159</v>
      </c>
      <c r="J182" s="24" t="s">
        <v>1686</v>
      </c>
      <c r="K182" s="24">
        <v>11</v>
      </c>
      <c r="L182" s="24" t="s">
        <v>1772</v>
      </c>
      <c r="M182" s="24">
        <v>2</v>
      </c>
      <c r="N182" s="24">
        <v>0</v>
      </c>
      <c r="O182" s="24">
        <v>2</v>
      </c>
      <c r="P182" s="24">
        <v>0</v>
      </c>
      <c r="Q182" s="24" t="str">
        <f t="shared" si="5"/>
        <v>10060891200188387</v>
      </c>
      <c r="R182" s="22" t="e">
        <f>IFERROR(_xlfn.XLOOKUP(Cost[[#This Row],[Unique]],'MB51'!U:U,'MB51'!I:I),"")*-1</f>
        <v>#VALUE!</v>
      </c>
      <c r="S182" s="18" t="str">
        <f>IFERROR(_xlfn.XLOOKUP(Cost[[#This Row],[Unique]],'MB51'!U:U,'MB51'!L:L),"")</f>
        <v/>
      </c>
      <c r="T182" s="18">
        <f>_xlfn.XLOOKUP(Cost[[#This Row],[Material ]],'mm60'!A:A,'mm60'!N:N)</f>
        <v>25.36</v>
      </c>
      <c r="U182" s="19">
        <f>IFERROR(Cost[[#This Row],[Unit Price MM60]]*Cost[[#This Row],[ Requirement QTY]],"")</f>
        <v>50.72</v>
      </c>
      <c r="V182" s="20">
        <f>IFERROR(Cost[[#This Row],[Unit Price MM60]]*Cost[[#This Row],[Withdrawn QTY]],"")</f>
        <v>0</v>
      </c>
      <c r="W182" s="21">
        <f>IFERROR(Cost[[#This Row],[Remaining QTY]]*Cost[[#This Row],[Unit Price MM60]],"")</f>
        <v>50.72</v>
      </c>
      <c r="X182" s="10">
        <v>0</v>
      </c>
      <c r="Y182" s="10">
        <f>SUMIF('MB52 in transit'!A:A,WSheet!G:G,'MB52 in transit'!E:E)</f>
        <v>0</v>
      </c>
      <c r="Z182" s="10">
        <f>SUMIF('MB52 2001'!A:A,WSheet!G:G,'MB52 2001'!C:C)</f>
        <v>0</v>
      </c>
      <c r="AA182" s="10">
        <f>Cost[[#This Row],[AB50 SOH 5001 ]]-Cost[[#This Row],[Remaining QTY]]</f>
        <v>-2</v>
      </c>
      <c r="AB182" s="10">
        <f>SUMIF(G:G,G:G,O:O)</f>
        <v>21</v>
      </c>
      <c r="AC182" s="10">
        <f>Cost[[#This Row],[AB50 SOH 5001 ]]-Cost[[#This Row],[All Work Order Demand]]</f>
        <v>-21</v>
      </c>
      <c r="AD182" s="10" t="str">
        <f>_xlfn.CONCAT(Cost[[#This Row],[Material ]],"5001")</f>
        <v>100608915001</v>
      </c>
      <c r="AE182" s="22">
        <v>5001</v>
      </c>
    </row>
    <row r="183" spans="1:31">
      <c r="A183" s="24" t="s">
        <v>485</v>
      </c>
      <c r="B183" s="24" t="s">
        <v>571</v>
      </c>
      <c r="C183" s="24" t="s">
        <v>611</v>
      </c>
      <c r="D183" s="24" t="s">
        <v>776</v>
      </c>
      <c r="E183" s="24" t="s">
        <v>110</v>
      </c>
      <c r="F183" s="24" t="s">
        <v>80</v>
      </c>
      <c r="G183" s="24" t="s">
        <v>1162</v>
      </c>
      <c r="H183" s="24" t="s">
        <v>1163</v>
      </c>
      <c r="I183" s="24" t="s">
        <v>1164</v>
      </c>
      <c r="J183" s="24" t="s">
        <v>1686</v>
      </c>
      <c r="K183" s="24">
        <v>11</v>
      </c>
      <c r="L183" s="24" t="s">
        <v>1726</v>
      </c>
      <c r="M183" s="24">
        <v>2</v>
      </c>
      <c r="N183" s="24">
        <v>0</v>
      </c>
      <c r="O183" s="24">
        <v>2</v>
      </c>
      <c r="P183" s="24">
        <v>0</v>
      </c>
      <c r="Q183" s="24" t="str">
        <f t="shared" si="5"/>
        <v>10206303200188392</v>
      </c>
      <c r="R183" s="22" t="e">
        <f>IFERROR(_xlfn.XLOOKUP(Cost[[#This Row],[Unique]],'MB51'!U:U,'MB51'!I:I),"")*-1</f>
        <v>#VALUE!</v>
      </c>
      <c r="S183" s="18" t="str">
        <f>IFERROR(_xlfn.XLOOKUP(Cost[[#This Row],[Unique]],'MB51'!U:U,'MB51'!L:L),"")</f>
        <v/>
      </c>
      <c r="T183" s="18">
        <f>_xlfn.XLOOKUP(Cost[[#This Row],[Material ]],'mm60'!A:A,'mm60'!N:N)</f>
        <v>25.7</v>
      </c>
      <c r="U183" s="19">
        <f>IFERROR(Cost[[#This Row],[Unit Price MM60]]*Cost[[#This Row],[ Requirement QTY]],"")</f>
        <v>51.4</v>
      </c>
      <c r="V183" s="20">
        <f>IFERROR(Cost[[#This Row],[Unit Price MM60]]*Cost[[#This Row],[Withdrawn QTY]],"")</f>
        <v>0</v>
      </c>
      <c r="W183" s="21">
        <f>IFERROR(Cost[[#This Row],[Remaining QTY]]*Cost[[#This Row],[Unit Price MM60]],"")</f>
        <v>51.4</v>
      </c>
      <c r="X183" s="10">
        <v>0</v>
      </c>
      <c r="Y183" s="10">
        <f>SUMIF('MB52 in transit'!A:A,WSheet!G:G,'MB52 in transit'!E:E)</f>
        <v>0</v>
      </c>
      <c r="Z183" s="10">
        <f>SUMIF('MB52 2001'!A:A,WSheet!G:G,'MB52 2001'!C:C)</f>
        <v>2</v>
      </c>
      <c r="AA183" s="10">
        <f>Cost[[#This Row],[AB50 SOH 5001 ]]-Cost[[#This Row],[Remaining QTY]]</f>
        <v>-2</v>
      </c>
      <c r="AB183" s="10">
        <f>SUMIF(G:G,G:G,O:O)</f>
        <v>4</v>
      </c>
      <c r="AC183" s="10">
        <f>Cost[[#This Row],[AB50 SOH 5001 ]]-Cost[[#This Row],[All Work Order Demand]]</f>
        <v>-4</v>
      </c>
      <c r="AD183" s="10" t="str">
        <f>_xlfn.CONCAT(Cost[[#This Row],[Material ]],"5001")</f>
        <v>102063035001</v>
      </c>
      <c r="AE183" s="22">
        <v>5001</v>
      </c>
    </row>
    <row r="184" spans="1:31">
      <c r="A184" s="24" t="s">
        <v>485</v>
      </c>
      <c r="B184" s="24" t="s">
        <v>571</v>
      </c>
      <c r="C184" s="24" t="s">
        <v>611</v>
      </c>
      <c r="D184" s="24" t="s">
        <v>776</v>
      </c>
      <c r="E184" s="24" t="s">
        <v>143</v>
      </c>
      <c r="F184" s="24" t="s">
        <v>91</v>
      </c>
      <c r="G184" s="24" t="s">
        <v>982</v>
      </c>
      <c r="H184" s="24" t="s">
        <v>983</v>
      </c>
      <c r="I184" s="24" t="s">
        <v>1167</v>
      </c>
      <c r="J184" s="24" t="s">
        <v>1686</v>
      </c>
      <c r="K184" s="24">
        <v>19</v>
      </c>
      <c r="L184" s="24" t="s">
        <v>1726</v>
      </c>
      <c r="M184" s="24">
        <v>2</v>
      </c>
      <c r="N184" s="24">
        <v>0</v>
      </c>
      <c r="O184" s="24">
        <v>2</v>
      </c>
      <c r="P184" s="24">
        <v>0</v>
      </c>
      <c r="Q184" s="24" t="str">
        <f t="shared" si="5"/>
        <v>10060329200188392</v>
      </c>
      <c r="R184" s="22" t="e">
        <f>IFERROR(_xlfn.XLOOKUP(Cost[[#This Row],[Unique]],'MB51'!U:U,'MB51'!I:I),"")*-1</f>
        <v>#VALUE!</v>
      </c>
      <c r="S184" s="18" t="str">
        <f>IFERROR(_xlfn.XLOOKUP(Cost[[#This Row],[Unique]],'MB51'!U:U,'MB51'!L:L),"")</f>
        <v/>
      </c>
      <c r="T184" s="18">
        <f>_xlfn.XLOOKUP(Cost[[#This Row],[Material ]],'mm60'!A:A,'mm60'!N:N)</f>
        <v>35.1</v>
      </c>
      <c r="U184" s="19">
        <f>IFERROR(Cost[[#This Row],[Unit Price MM60]]*Cost[[#This Row],[ Requirement QTY]],"")</f>
        <v>70.2</v>
      </c>
      <c r="V184" s="20">
        <f>IFERROR(Cost[[#This Row],[Unit Price MM60]]*Cost[[#This Row],[Withdrawn QTY]],"")</f>
        <v>0</v>
      </c>
      <c r="W184" s="21">
        <f>IFERROR(Cost[[#This Row],[Remaining QTY]]*Cost[[#This Row],[Unit Price MM60]],"")</f>
        <v>70.2</v>
      </c>
      <c r="X184" s="10">
        <v>0</v>
      </c>
      <c r="Y184" s="10">
        <f>SUMIF('MB52 in transit'!A:A,WSheet!G:G,'MB52 in transit'!E:E)</f>
        <v>0</v>
      </c>
      <c r="Z184" s="10">
        <f>SUMIF('MB52 2001'!A:A,WSheet!G:G,'MB52 2001'!C:C)</f>
        <v>4</v>
      </c>
      <c r="AA184" s="10">
        <f>Cost[[#This Row],[AB50 SOH 5001 ]]-Cost[[#This Row],[Remaining QTY]]</f>
        <v>-2</v>
      </c>
      <c r="AB184" s="10">
        <f>SUMIF(G:G,G:G,O:O)</f>
        <v>12</v>
      </c>
      <c r="AC184" s="10">
        <f>Cost[[#This Row],[AB50 SOH 5001 ]]-Cost[[#This Row],[All Work Order Demand]]</f>
        <v>-12</v>
      </c>
      <c r="AD184" s="10" t="str">
        <f>_xlfn.CONCAT(Cost[[#This Row],[Material ]],"5001")</f>
        <v>100603295001</v>
      </c>
      <c r="AE184" s="22">
        <v>5001</v>
      </c>
    </row>
    <row r="185" spans="1:31">
      <c r="A185" s="24" t="s">
        <v>485</v>
      </c>
      <c r="B185" s="24" t="s">
        <v>569</v>
      </c>
      <c r="C185" s="24" t="s">
        <v>658</v>
      </c>
      <c r="D185" s="24" t="s">
        <v>822</v>
      </c>
      <c r="E185" s="24" t="s">
        <v>56</v>
      </c>
      <c r="F185" s="24" t="s">
        <v>43</v>
      </c>
      <c r="G185" s="24" t="s">
        <v>1153</v>
      </c>
      <c r="H185" s="24" t="s">
        <v>1154</v>
      </c>
      <c r="I185" s="24" t="s">
        <v>1174</v>
      </c>
      <c r="J185" s="24" t="s">
        <v>1686</v>
      </c>
      <c r="K185" s="24">
        <v>1</v>
      </c>
      <c r="L185" s="24" t="s">
        <v>1773</v>
      </c>
      <c r="M185" s="24">
        <v>5</v>
      </c>
      <c r="N185" s="24">
        <v>0</v>
      </c>
      <c r="O185" s="24">
        <v>5</v>
      </c>
      <c r="P185" s="24">
        <v>0</v>
      </c>
      <c r="Q185" s="24" t="str">
        <f t="shared" si="5"/>
        <v>10334479100043621</v>
      </c>
      <c r="R185" s="22" t="e">
        <f>IFERROR(_xlfn.XLOOKUP(Cost[[#This Row],[Unique]],'MB51'!U:U,'MB51'!I:I),"")*-1</f>
        <v>#VALUE!</v>
      </c>
      <c r="S185" s="18" t="str">
        <f>IFERROR(_xlfn.XLOOKUP(Cost[[#This Row],[Unique]],'MB51'!U:U,'MB51'!L:L),"")</f>
        <v/>
      </c>
      <c r="T185" s="18">
        <f>_xlfn.XLOOKUP(Cost[[#This Row],[Material ]],'mm60'!A:A,'mm60'!N:N)</f>
        <v>9.6999999999999993</v>
      </c>
      <c r="U185" s="19">
        <f>IFERROR(Cost[[#This Row],[Unit Price MM60]]*Cost[[#This Row],[ Requirement QTY]],"")</f>
        <v>48.5</v>
      </c>
      <c r="V185" s="20">
        <f>IFERROR(Cost[[#This Row],[Unit Price MM60]]*Cost[[#This Row],[Withdrawn QTY]],"")</f>
        <v>0</v>
      </c>
      <c r="W185" s="21">
        <f>IFERROR(Cost[[#This Row],[Remaining QTY]]*Cost[[#This Row],[Unit Price MM60]],"")</f>
        <v>48.5</v>
      </c>
      <c r="X185" s="10">
        <v>0</v>
      </c>
      <c r="Y185" s="10">
        <f>SUMIF('MB52 in transit'!A:A,WSheet!G:G,'MB52 in transit'!E:E)</f>
        <v>0</v>
      </c>
      <c r="Z185" s="10">
        <f>SUMIF('MB52 2001'!A:A,WSheet!G:G,'MB52 2001'!C:C)</f>
        <v>0</v>
      </c>
      <c r="AA185" s="10">
        <f>Cost[[#This Row],[AB50 SOH 5001 ]]-Cost[[#This Row],[Remaining QTY]]</f>
        <v>-5</v>
      </c>
      <c r="AB185" s="10">
        <f>SUMIF(G:G,G:G,O:O)</f>
        <v>9</v>
      </c>
      <c r="AC185" s="10">
        <f>Cost[[#This Row],[AB50 SOH 5001 ]]-Cost[[#This Row],[All Work Order Demand]]</f>
        <v>-9</v>
      </c>
      <c r="AD185" s="10" t="str">
        <f>_xlfn.CONCAT(Cost[[#This Row],[Material ]],"5001")</f>
        <v>103344795001</v>
      </c>
      <c r="AE185" s="22">
        <v>5001</v>
      </c>
    </row>
    <row r="186" spans="1:31">
      <c r="A186" s="24" t="s">
        <v>485</v>
      </c>
      <c r="B186" s="24" t="s">
        <v>570</v>
      </c>
      <c r="C186" s="24" t="s">
        <v>659</v>
      </c>
      <c r="D186" s="24" t="s">
        <v>823</v>
      </c>
      <c r="E186" s="24" t="s">
        <v>47</v>
      </c>
      <c r="F186" s="24" t="s">
        <v>80</v>
      </c>
      <c r="G186" s="24" t="s">
        <v>1175</v>
      </c>
      <c r="H186" s="24" t="s">
        <v>1176</v>
      </c>
      <c r="I186" s="24" t="s">
        <v>1177</v>
      </c>
      <c r="J186" s="24" t="s">
        <v>1686</v>
      </c>
      <c r="K186" s="24">
        <v>11</v>
      </c>
      <c r="L186" s="24" t="s">
        <v>1774</v>
      </c>
      <c r="M186" s="24">
        <v>1</v>
      </c>
      <c r="N186" s="24">
        <v>0</v>
      </c>
      <c r="O186" s="24">
        <v>1</v>
      </c>
      <c r="P186" s="24">
        <v>0</v>
      </c>
      <c r="Q186" s="24" t="str">
        <f t="shared" si="5"/>
        <v>30000078100037172</v>
      </c>
      <c r="R186" s="22" t="e">
        <f>IFERROR(_xlfn.XLOOKUP(Cost[[#This Row],[Unique]],'MB51'!U:U,'MB51'!I:I),"")*-1</f>
        <v>#VALUE!</v>
      </c>
      <c r="S186" s="18" t="str">
        <f>IFERROR(_xlfn.XLOOKUP(Cost[[#This Row],[Unique]],'MB51'!U:U,'MB51'!L:L),"")</f>
        <v/>
      </c>
      <c r="T186" s="18" t="e">
        <f>_xlfn.XLOOKUP(Cost[[#This Row],[Material ]],'mm60'!A:A,'mm60'!N:N)</f>
        <v>#N/A</v>
      </c>
      <c r="U186" s="19" t="str">
        <f>IFERROR(Cost[[#This Row],[Unit Price MM60]]*Cost[[#This Row],[ Requirement QTY]],"")</f>
        <v/>
      </c>
      <c r="V186" s="20" t="str">
        <f>IFERROR(Cost[[#This Row],[Unit Price MM60]]*Cost[[#This Row],[Withdrawn QTY]],"")</f>
        <v/>
      </c>
      <c r="W186" s="21" t="str">
        <f>IFERROR(Cost[[#This Row],[Remaining QTY]]*Cost[[#This Row],[Unit Price MM60]],"")</f>
        <v/>
      </c>
      <c r="X186" s="10">
        <v>0</v>
      </c>
      <c r="Y186" s="10">
        <f>SUMIF('MB52 in transit'!A:A,WSheet!G:G,'MB52 in transit'!E:E)</f>
        <v>0</v>
      </c>
      <c r="Z186" s="10">
        <f>SUMIF('MB52 2001'!A:A,WSheet!G:G,'MB52 2001'!C:C)</f>
        <v>0</v>
      </c>
      <c r="AA186" s="10">
        <f>Cost[[#This Row],[AB50 SOH 5001 ]]-Cost[[#This Row],[Remaining QTY]]</f>
        <v>-1</v>
      </c>
      <c r="AB186" s="10">
        <f>SUMIF(G:G,G:G,O:O)</f>
        <v>1</v>
      </c>
      <c r="AC186" s="10">
        <f>Cost[[#This Row],[AB50 SOH 5001 ]]-Cost[[#This Row],[All Work Order Demand]]</f>
        <v>-1</v>
      </c>
      <c r="AD186" s="10" t="str">
        <f>_xlfn.CONCAT(Cost[[#This Row],[Material ]],"5001")</f>
        <v>300000785001</v>
      </c>
      <c r="AE186" s="22">
        <v>5001</v>
      </c>
    </row>
    <row r="187" spans="1:31">
      <c r="A187" s="24" t="s">
        <v>31</v>
      </c>
      <c r="B187" s="24" t="s">
        <v>569</v>
      </c>
      <c r="C187" s="24" t="s">
        <v>660</v>
      </c>
      <c r="D187" s="24" t="s">
        <v>824</v>
      </c>
      <c r="E187" s="24" t="s">
        <v>56</v>
      </c>
      <c r="F187" s="24" t="s">
        <v>748</v>
      </c>
      <c r="G187" s="24" t="s">
        <v>1178</v>
      </c>
      <c r="H187" s="24" t="s">
        <v>1179</v>
      </c>
      <c r="I187" s="24" t="s">
        <v>54</v>
      </c>
      <c r="J187" s="24" t="s">
        <v>1686</v>
      </c>
      <c r="K187" s="24">
        <v>1</v>
      </c>
      <c r="L187" s="24" t="s">
        <v>1775</v>
      </c>
      <c r="M187" s="24">
        <v>1</v>
      </c>
      <c r="N187" s="24">
        <v>0</v>
      </c>
      <c r="O187" s="24">
        <v>1</v>
      </c>
      <c r="P187" s="24">
        <v>0</v>
      </c>
      <c r="Q187" s="24" t="str">
        <f t="shared" si="5"/>
        <v>10612817100041159</v>
      </c>
      <c r="R187" s="22" t="e">
        <f>IFERROR(_xlfn.XLOOKUP(Cost[[#This Row],[Unique]],'MB51'!U:U,'MB51'!I:I),"")*-1</f>
        <v>#VALUE!</v>
      </c>
      <c r="S187" s="18" t="str">
        <f>IFERROR(_xlfn.XLOOKUP(Cost[[#This Row],[Unique]],'MB51'!U:U,'MB51'!L:L),"")</f>
        <v/>
      </c>
      <c r="T187" s="18">
        <f>_xlfn.XLOOKUP(Cost[[#This Row],[Material ]],'mm60'!A:A,'mm60'!N:N)</f>
        <v>1426.57</v>
      </c>
      <c r="U187" s="19">
        <f>IFERROR(Cost[[#This Row],[Unit Price MM60]]*Cost[[#This Row],[ Requirement QTY]],"")</f>
        <v>1426.57</v>
      </c>
      <c r="V187" s="20">
        <f>IFERROR(Cost[[#This Row],[Unit Price MM60]]*Cost[[#This Row],[Withdrawn QTY]],"")</f>
        <v>0</v>
      </c>
      <c r="W187" s="21">
        <f>IFERROR(Cost[[#This Row],[Remaining QTY]]*Cost[[#This Row],[Unit Price MM60]],"")</f>
        <v>1426.57</v>
      </c>
      <c r="X187" s="10">
        <v>0</v>
      </c>
      <c r="Y187" s="10">
        <f>SUMIF('MB52 in transit'!A:A,WSheet!G:G,'MB52 in transit'!E:E)</f>
        <v>0</v>
      </c>
      <c r="Z187" s="10">
        <f>SUMIF('MB52 2001'!A:A,WSheet!G:G,'MB52 2001'!C:C)</f>
        <v>0</v>
      </c>
      <c r="AA187" s="10">
        <f>Cost[[#This Row],[AB50 SOH 5001 ]]-Cost[[#This Row],[Remaining QTY]]</f>
        <v>-1</v>
      </c>
      <c r="AB187" s="10">
        <f>SUMIF(G:G,G:G,O:O)</f>
        <v>1</v>
      </c>
      <c r="AC187" s="10">
        <f>Cost[[#This Row],[AB50 SOH 5001 ]]-Cost[[#This Row],[All Work Order Demand]]</f>
        <v>-1</v>
      </c>
      <c r="AD187" s="10" t="str">
        <f>_xlfn.CONCAT(Cost[[#This Row],[Material ]],"5001")</f>
        <v>106128175001</v>
      </c>
      <c r="AE187" s="22">
        <v>5001</v>
      </c>
    </row>
    <row r="188" spans="1:31">
      <c r="A188" s="24" t="s">
        <v>485</v>
      </c>
      <c r="B188" s="24" t="s">
        <v>569</v>
      </c>
      <c r="C188" s="24" t="s">
        <v>622</v>
      </c>
      <c r="D188" s="24" t="s">
        <v>787</v>
      </c>
      <c r="E188" s="24" t="s">
        <v>735</v>
      </c>
      <c r="F188" s="24" t="s">
        <v>64</v>
      </c>
      <c r="G188" s="24" t="s">
        <v>1180</v>
      </c>
      <c r="H188" s="24" t="s">
        <v>1181</v>
      </c>
      <c r="I188" s="24" t="s">
        <v>1182</v>
      </c>
      <c r="J188" s="24" t="s">
        <v>1686</v>
      </c>
      <c r="K188" s="24">
        <v>5</v>
      </c>
      <c r="L188" s="24" t="s">
        <v>1737</v>
      </c>
      <c r="M188" s="24">
        <v>108</v>
      </c>
      <c r="N188" s="24">
        <v>0</v>
      </c>
      <c r="O188" s="24">
        <v>108</v>
      </c>
      <c r="P188" s="24">
        <v>0</v>
      </c>
      <c r="Q188" s="24" t="str">
        <f t="shared" si="5"/>
        <v>10584357200142223</v>
      </c>
      <c r="R188" s="22" t="e">
        <f>IFERROR(_xlfn.XLOOKUP(Cost[[#This Row],[Unique]],'MB51'!U:U,'MB51'!I:I),"")*-1</f>
        <v>#VALUE!</v>
      </c>
      <c r="S188" s="18" t="str">
        <f>IFERROR(_xlfn.XLOOKUP(Cost[[#This Row],[Unique]],'MB51'!U:U,'MB51'!L:L),"")</f>
        <v/>
      </c>
      <c r="T188" s="18">
        <f>_xlfn.XLOOKUP(Cost[[#This Row],[Material ]],'mm60'!A:A,'mm60'!N:N)</f>
        <v>251.6</v>
      </c>
      <c r="U188" s="19">
        <f>IFERROR(Cost[[#This Row],[Unit Price MM60]]*Cost[[#This Row],[ Requirement QTY]],"")</f>
        <v>27172.799999999999</v>
      </c>
      <c r="V188" s="20">
        <f>IFERROR(Cost[[#This Row],[Unit Price MM60]]*Cost[[#This Row],[Withdrawn QTY]],"")</f>
        <v>0</v>
      </c>
      <c r="W188" s="21">
        <f>IFERROR(Cost[[#This Row],[Remaining QTY]]*Cost[[#This Row],[Unit Price MM60]],"")</f>
        <v>27172.799999999999</v>
      </c>
      <c r="X188" s="10">
        <v>0</v>
      </c>
      <c r="Y188" s="10">
        <f>SUMIF('MB52 in transit'!A:A,WSheet!G:G,'MB52 in transit'!E:E)</f>
        <v>0</v>
      </c>
      <c r="Z188" s="10">
        <f>SUMIF('MB52 2001'!A:A,WSheet!G:G,'MB52 2001'!C:C)</f>
        <v>14</v>
      </c>
      <c r="AA188" s="10">
        <f>Cost[[#This Row],[AB50 SOH 5001 ]]-Cost[[#This Row],[Remaining QTY]]</f>
        <v>-108</v>
      </c>
      <c r="AB188" s="10">
        <f>SUMIF(G:G,G:G,O:O)</f>
        <v>108</v>
      </c>
      <c r="AC188" s="10">
        <f>Cost[[#This Row],[AB50 SOH 5001 ]]-Cost[[#This Row],[All Work Order Demand]]</f>
        <v>-108</v>
      </c>
      <c r="AD188" s="10" t="str">
        <f>_xlfn.CONCAT(Cost[[#This Row],[Material ]],"5001")</f>
        <v>105843575001</v>
      </c>
      <c r="AE188" s="22">
        <v>5001</v>
      </c>
    </row>
    <row r="189" spans="1:31">
      <c r="A189" s="24" t="s">
        <v>485</v>
      </c>
      <c r="B189" s="24" t="s">
        <v>569</v>
      </c>
      <c r="C189" s="24" t="s">
        <v>622</v>
      </c>
      <c r="D189" s="24" t="s">
        <v>787</v>
      </c>
      <c r="E189" s="24" t="s">
        <v>735</v>
      </c>
      <c r="F189" s="24" t="s">
        <v>68</v>
      </c>
      <c r="G189" s="24" t="s">
        <v>1183</v>
      </c>
      <c r="H189" s="24" t="s">
        <v>1184</v>
      </c>
      <c r="I189" s="24" t="s">
        <v>1185</v>
      </c>
      <c r="J189" s="24" t="s">
        <v>1686</v>
      </c>
      <c r="K189" s="24">
        <v>6</v>
      </c>
      <c r="L189" s="24" t="s">
        <v>1737</v>
      </c>
      <c r="M189" s="24">
        <v>108</v>
      </c>
      <c r="N189" s="24">
        <v>0</v>
      </c>
      <c r="O189" s="24">
        <v>108</v>
      </c>
      <c r="P189" s="24">
        <v>0</v>
      </c>
      <c r="Q189" s="24" t="str">
        <f t="shared" si="5"/>
        <v>10584358200142223</v>
      </c>
      <c r="R189" s="22" t="e">
        <f>IFERROR(_xlfn.XLOOKUP(Cost[[#This Row],[Unique]],'MB51'!U:U,'MB51'!I:I),"")*-1</f>
        <v>#VALUE!</v>
      </c>
      <c r="S189" s="18" t="str">
        <f>IFERROR(_xlfn.XLOOKUP(Cost[[#This Row],[Unique]],'MB51'!U:U,'MB51'!L:L),"")</f>
        <v/>
      </c>
      <c r="T189" s="18">
        <f>_xlfn.XLOOKUP(Cost[[#This Row],[Material ]],'mm60'!A:A,'mm60'!N:N)</f>
        <v>251.6</v>
      </c>
      <c r="U189" s="19">
        <f>IFERROR(Cost[[#This Row],[Unit Price MM60]]*Cost[[#This Row],[ Requirement QTY]],"")</f>
        <v>27172.799999999999</v>
      </c>
      <c r="V189" s="20">
        <f>IFERROR(Cost[[#This Row],[Unit Price MM60]]*Cost[[#This Row],[Withdrawn QTY]],"")</f>
        <v>0</v>
      </c>
      <c r="W189" s="21">
        <f>IFERROR(Cost[[#This Row],[Remaining QTY]]*Cost[[#This Row],[Unit Price MM60]],"")</f>
        <v>27172.799999999999</v>
      </c>
      <c r="X189" s="10">
        <v>0</v>
      </c>
      <c r="Y189" s="10">
        <f>SUMIF('MB52 in transit'!A:A,WSheet!G:G,'MB52 in transit'!E:E)</f>
        <v>0</v>
      </c>
      <c r="Z189" s="10">
        <f>SUMIF('MB52 2001'!A:A,WSheet!G:G,'MB52 2001'!C:C)</f>
        <v>14</v>
      </c>
      <c r="AA189" s="10">
        <f>Cost[[#This Row],[AB50 SOH 5001 ]]-Cost[[#This Row],[Remaining QTY]]</f>
        <v>-108</v>
      </c>
      <c r="AB189" s="10">
        <f>SUMIF(G:G,G:G,O:O)</f>
        <v>108</v>
      </c>
      <c r="AC189" s="10">
        <f>Cost[[#This Row],[AB50 SOH 5001 ]]-Cost[[#This Row],[All Work Order Demand]]</f>
        <v>-108</v>
      </c>
      <c r="AD189" s="10" t="str">
        <f>_xlfn.CONCAT(Cost[[#This Row],[Material ]],"5001")</f>
        <v>105843585001</v>
      </c>
      <c r="AE189" s="22">
        <v>5001</v>
      </c>
    </row>
    <row r="190" spans="1:31">
      <c r="A190" s="24" t="s">
        <v>485</v>
      </c>
      <c r="B190" s="24" t="s">
        <v>569</v>
      </c>
      <c r="C190" s="24" t="s">
        <v>622</v>
      </c>
      <c r="D190" s="24" t="s">
        <v>787</v>
      </c>
      <c r="E190" s="24" t="s">
        <v>735</v>
      </c>
      <c r="F190" s="24" t="s">
        <v>28</v>
      </c>
      <c r="G190" s="24" t="s">
        <v>1186</v>
      </c>
      <c r="H190" s="24" t="s">
        <v>1187</v>
      </c>
      <c r="I190" s="24" t="s">
        <v>1188</v>
      </c>
      <c r="J190" s="24" t="s">
        <v>1686</v>
      </c>
      <c r="K190" s="24">
        <v>7</v>
      </c>
      <c r="L190" s="24" t="s">
        <v>1737</v>
      </c>
      <c r="M190" s="24">
        <v>216</v>
      </c>
      <c r="N190" s="24">
        <v>0</v>
      </c>
      <c r="O190" s="24">
        <v>216</v>
      </c>
      <c r="P190" s="24">
        <v>0</v>
      </c>
      <c r="Q190" s="24" t="str">
        <f t="shared" si="5"/>
        <v>10584359200142223</v>
      </c>
      <c r="R190" s="22" t="e">
        <f>IFERROR(_xlfn.XLOOKUP(Cost[[#This Row],[Unique]],'MB51'!U:U,'MB51'!I:I),"")*-1</f>
        <v>#VALUE!</v>
      </c>
      <c r="S190" s="18" t="str">
        <f>IFERROR(_xlfn.XLOOKUP(Cost[[#This Row],[Unique]],'MB51'!U:U,'MB51'!L:L),"")</f>
        <v/>
      </c>
      <c r="T190" s="18">
        <f>_xlfn.XLOOKUP(Cost[[#This Row],[Material ]],'mm60'!A:A,'mm60'!N:N)</f>
        <v>80.989999999999995</v>
      </c>
      <c r="U190" s="19">
        <f>IFERROR(Cost[[#This Row],[Unit Price MM60]]*Cost[[#This Row],[ Requirement QTY]],"")</f>
        <v>17493.84</v>
      </c>
      <c r="V190" s="20">
        <f>IFERROR(Cost[[#This Row],[Unit Price MM60]]*Cost[[#This Row],[Withdrawn QTY]],"")</f>
        <v>0</v>
      </c>
      <c r="W190" s="21">
        <f>IFERROR(Cost[[#This Row],[Remaining QTY]]*Cost[[#This Row],[Unit Price MM60]],"")</f>
        <v>17493.84</v>
      </c>
      <c r="X190" s="10">
        <v>0</v>
      </c>
      <c r="Y190" s="10">
        <f>SUMIF('MB52 in transit'!A:A,WSheet!G:G,'MB52 in transit'!E:E)</f>
        <v>0</v>
      </c>
      <c r="Z190" s="10">
        <f>SUMIF('MB52 2001'!A:A,WSheet!G:G,'MB52 2001'!C:C)</f>
        <v>0</v>
      </c>
      <c r="AA190" s="10">
        <f>Cost[[#This Row],[AB50 SOH 5001 ]]-Cost[[#This Row],[Remaining QTY]]</f>
        <v>-216</v>
      </c>
      <c r="AB190" s="10">
        <f>SUMIF(G:G,G:G,O:O)</f>
        <v>216</v>
      </c>
      <c r="AC190" s="10">
        <f>Cost[[#This Row],[AB50 SOH 5001 ]]-Cost[[#This Row],[All Work Order Demand]]</f>
        <v>-216</v>
      </c>
      <c r="AD190" s="10" t="str">
        <f>_xlfn.CONCAT(Cost[[#This Row],[Material ]],"5001")</f>
        <v>105843595001</v>
      </c>
      <c r="AE190" s="22">
        <v>5001</v>
      </c>
    </row>
    <row r="191" spans="1:31">
      <c r="A191" s="24" t="s">
        <v>485</v>
      </c>
      <c r="B191" s="24" t="s">
        <v>569</v>
      </c>
      <c r="C191" s="24" t="s">
        <v>572</v>
      </c>
      <c r="D191" s="24" t="s">
        <v>726</v>
      </c>
      <c r="E191" s="24" t="s">
        <v>43</v>
      </c>
      <c r="F191" s="24" t="s">
        <v>68</v>
      </c>
      <c r="G191" s="24" t="s">
        <v>1189</v>
      </c>
      <c r="H191" s="24" t="s">
        <v>1190</v>
      </c>
      <c r="I191" s="24" t="s">
        <v>1191</v>
      </c>
      <c r="J191" s="24" t="s">
        <v>1686</v>
      </c>
      <c r="K191" s="24">
        <v>6</v>
      </c>
      <c r="L191" s="24" t="s">
        <v>1687</v>
      </c>
      <c r="M191" s="24">
        <v>18</v>
      </c>
      <c r="N191" s="24">
        <v>0</v>
      </c>
      <c r="O191" s="24">
        <v>18</v>
      </c>
      <c r="P191" s="24">
        <v>0</v>
      </c>
      <c r="Q191" s="24" t="str">
        <f t="shared" si="5"/>
        <v>10433979200134815</v>
      </c>
      <c r="R191" s="22" t="e">
        <f>IFERROR(_xlfn.XLOOKUP(Cost[[#This Row],[Unique]],'MB51'!U:U,'MB51'!I:I),"")*-1</f>
        <v>#VALUE!</v>
      </c>
      <c r="S191" s="18" t="str">
        <f>IFERROR(_xlfn.XLOOKUP(Cost[[#This Row],[Unique]],'MB51'!U:U,'MB51'!L:L),"")</f>
        <v/>
      </c>
      <c r="T191" s="18">
        <f>_xlfn.XLOOKUP(Cost[[#This Row],[Material ]],'mm60'!A:A,'mm60'!N:N)</f>
        <v>0.01</v>
      </c>
      <c r="U191" s="19">
        <f>IFERROR(Cost[[#This Row],[Unit Price MM60]]*Cost[[#This Row],[ Requirement QTY]],"")</f>
        <v>0.18</v>
      </c>
      <c r="V191" s="20">
        <f>IFERROR(Cost[[#This Row],[Unit Price MM60]]*Cost[[#This Row],[Withdrawn QTY]],"")</f>
        <v>0</v>
      </c>
      <c r="W191" s="21">
        <f>IFERROR(Cost[[#This Row],[Remaining QTY]]*Cost[[#This Row],[Unit Price MM60]],"")</f>
        <v>0.18</v>
      </c>
      <c r="X191" s="10">
        <v>0</v>
      </c>
      <c r="Y191" s="10">
        <f>SUMIF('MB52 in transit'!A:A,WSheet!G:G,'MB52 in transit'!E:E)</f>
        <v>0</v>
      </c>
      <c r="Z191" s="10">
        <f>SUMIF('MB52 2001'!A:A,WSheet!G:G,'MB52 2001'!C:C)</f>
        <v>0</v>
      </c>
      <c r="AA191" s="10">
        <f>Cost[[#This Row],[AB50 SOH 5001 ]]-Cost[[#This Row],[Remaining QTY]]</f>
        <v>-18</v>
      </c>
      <c r="AB191" s="10">
        <f>SUMIF(G:G,G:G,O:O)</f>
        <v>23</v>
      </c>
      <c r="AC191" s="10">
        <f>Cost[[#This Row],[AB50 SOH 5001 ]]-Cost[[#This Row],[All Work Order Demand]]</f>
        <v>-23</v>
      </c>
      <c r="AD191" s="10" t="str">
        <f>_xlfn.CONCAT(Cost[[#This Row],[Material ]],"5001")</f>
        <v>104339795001</v>
      </c>
      <c r="AE191" s="22">
        <v>5001</v>
      </c>
    </row>
    <row r="192" spans="1:31">
      <c r="A192" s="24" t="s">
        <v>485</v>
      </c>
      <c r="B192" s="24" t="s">
        <v>569</v>
      </c>
      <c r="C192" s="24" t="s">
        <v>661</v>
      </c>
      <c r="D192" s="24" t="s">
        <v>825</v>
      </c>
      <c r="E192" s="24" t="s">
        <v>47</v>
      </c>
      <c r="F192" s="24" t="s">
        <v>43</v>
      </c>
      <c r="G192" s="24" t="s">
        <v>1192</v>
      </c>
      <c r="H192" s="24" t="s">
        <v>1193</v>
      </c>
      <c r="I192" s="24" t="s">
        <v>1194</v>
      </c>
      <c r="J192" s="24" t="s">
        <v>1686</v>
      </c>
      <c r="K192" s="24">
        <v>1</v>
      </c>
      <c r="L192" s="24" t="s">
        <v>1776</v>
      </c>
      <c r="M192" s="24">
        <v>4</v>
      </c>
      <c r="N192" s="24">
        <v>0</v>
      </c>
      <c r="O192" s="24">
        <v>4</v>
      </c>
      <c r="P192" s="24">
        <v>0</v>
      </c>
      <c r="Q192" s="24" t="str">
        <f t="shared" si="5"/>
        <v>10058879100073238</v>
      </c>
      <c r="R192" s="22" t="e">
        <f>IFERROR(_xlfn.XLOOKUP(Cost[[#This Row],[Unique]],'MB51'!U:U,'MB51'!I:I),"")*-1</f>
        <v>#VALUE!</v>
      </c>
      <c r="S192" s="18" t="str">
        <f>IFERROR(_xlfn.XLOOKUP(Cost[[#This Row],[Unique]],'MB51'!U:U,'MB51'!L:L),"")</f>
        <v/>
      </c>
      <c r="T192" s="18">
        <f>_xlfn.XLOOKUP(Cost[[#This Row],[Material ]],'mm60'!A:A,'mm60'!N:N)</f>
        <v>2.2400000000000002</v>
      </c>
      <c r="U192" s="19">
        <f>IFERROR(Cost[[#This Row],[Unit Price MM60]]*Cost[[#This Row],[ Requirement QTY]],"")</f>
        <v>8.9600000000000009</v>
      </c>
      <c r="V192" s="20">
        <f>IFERROR(Cost[[#This Row],[Unit Price MM60]]*Cost[[#This Row],[Withdrawn QTY]],"")</f>
        <v>0</v>
      </c>
      <c r="W192" s="21">
        <f>IFERROR(Cost[[#This Row],[Remaining QTY]]*Cost[[#This Row],[Unit Price MM60]],"")</f>
        <v>8.9600000000000009</v>
      </c>
      <c r="X192" s="10">
        <v>0</v>
      </c>
      <c r="Y192" s="10">
        <f>SUMIF('MB52 in transit'!A:A,WSheet!G:G,'MB52 in transit'!E:E)</f>
        <v>0</v>
      </c>
      <c r="Z192" s="10">
        <f>SUMIF('MB52 2001'!A:A,WSheet!G:G,'MB52 2001'!C:C)</f>
        <v>0</v>
      </c>
      <c r="AA192" s="10">
        <f>Cost[[#This Row],[AB50 SOH 5001 ]]-Cost[[#This Row],[Remaining QTY]]</f>
        <v>-4</v>
      </c>
      <c r="AB192" s="10">
        <f>SUMIF(G:G,G:G,O:O)</f>
        <v>76</v>
      </c>
      <c r="AC192" s="10">
        <f>Cost[[#This Row],[AB50 SOH 5001 ]]-Cost[[#This Row],[All Work Order Demand]]</f>
        <v>-76</v>
      </c>
      <c r="AD192" s="10" t="str">
        <f>_xlfn.CONCAT(Cost[[#This Row],[Material ]],"5001")</f>
        <v>100588795001</v>
      </c>
      <c r="AE192" s="22">
        <v>5001</v>
      </c>
    </row>
    <row r="193" spans="1:31">
      <c r="A193" s="24" t="s">
        <v>485</v>
      </c>
      <c r="B193" s="24" t="s">
        <v>569</v>
      </c>
      <c r="C193" s="24" t="s">
        <v>628</v>
      </c>
      <c r="D193" s="24" t="s">
        <v>794</v>
      </c>
      <c r="E193" s="24" t="s">
        <v>110</v>
      </c>
      <c r="F193" s="24" t="s">
        <v>136</v>
      </c>
      <c r="G193" s="24" t="s">
        <v>1195</v>
      </c>
      <c r="H193" s="24" t="s">
        <v>1196</v>
      </c>
      <c r="I193" s="24" t="s">
        <v>1197</v>
      </c>
      <c r="J193" s="24" t="s">
        <v>1686</v>
      </c>
      <c r="K193" s="24">
        <v>19</v>
      </c>
      <c r="L193" s="24" t="s">
        <v>1743</v>
      </c>
      <c r="M193" s="24">
        <v>2</v>
      </c>
      <c r="N193" s="24">
        <v>0</v>
      </c>
      <c r="O193" s="24">
        <v>2</v>
      </c>
      <c r="P193" s="24">
        <v>0</v>
      </c>
      <c r="Q193" s="24" t="str">
        <f t="shared" si="5"/>
        <v>10433202200091179</v>
      </c>
      <c r="R193" s="22" t="e">
        <f>IFERROR(_xlfn.XLOOKUP(Cost[[#This Row],[Unique]],'MB51'!U:U,'MB51'!I:I),"")*-1</f>
        <v>#VALUE!</v>
      </c>
      <c r="S193" s="18" t="str">
        <f>IFERROR(_xlfn.XLOOKUP(Cost[[#This Row],[Unique]],'MB51'!U:U,'MB51'!L:L),"")</f>
        <v/>
      </c>
      <c r="T193" s="18">
        <f>_xlfn.XLOOKUP(Cost[[#This Row],[Material ]],'mm60'!A:A,'mm60'!N:N)</f>
        <v>1009.13</v>
      </c>
      <c r="U193" s="19">
        <f>IFERROR(Cost[[#This Row],[Unit Price MM60]]*Cost[[#This Row],[ Requirement QTY]],"")</f>
        <v>2018.26</v>
      </c>
      <c r="V193" s="20">
        <f>IFERROR(Cost[[#This Row],[Unit Price MM60]]*Cost[[#This Row],[Withdrawn QTY]],"")</f>
        <v>0</v>
      </c>
      <c r="W193" s="21">
        <f>IFERROR(Cost[[#This Row],[Remaining QTY]]*Cost[[#This Row],[Unit Price MM60]],"")</f>
        <v>2018.26</v>
      </c>
      <c r="X193" s="10">
        <v>0</v>
      </c>
      <c r="Y193" s="10">
        <f>SUMIF('MB52 in transit'!A:A,WSheet!G:G,'MB52 in transit'!E:E)</f>
        <v>0</v>
      </c>
      <c r="Z193" s="10">
        <f>SUMIF('MB52 2001'!A:A,WSheet!G:G,'MB52 2001'!C:C)</f>
        <v>0</v>
      </c>
      <c r="AA193" s="10">
        <f>Cost[[#This Row],[AB50 SOH 5001 ]]-Cost[[#This Row],[Remaining QTY]]</f>
        <v>-2</v>
      </c>
      <c r="AB193" s="10">
        <f>SUMIF(G:G,G:G,O:O)</f>
        <v>2</v>
      </c>
      <c r="AC193" s="10">
        <f>Cost[[#This Row],[AB50 SOH 5001 ]]-Cost[[#This Row],[All Work Order Demand]]</f>
        <v>-2</v>
      </c>
      <c r="AD193" s="10" t="str">
        <f>_xlfn.CONCAT(Cost[[#This Row],[Material ]],"5001")</f>
        <v>104332025001</v>
      </c>
      <c r="AE193" s="22">
        <v>5001</v>
      </c>
    </row>
    <row r="194" spans="1:31">
      <c r="A194" s="24" t="s">
        <v>485</v>
      </c>
      <c r="B194" s="24" t="s">
        <v>569</v>
      </c>
      <c r="C194" s="24" t="s">
        <v>629</v>
      </c>
      <c r="D194" s="24" t="s">
        <v>795</v>
      </c>
      <c r="E194" s="24" t="s">
        <v>764</v>
      </c>
      <c r="F194" s="24" t="s">
        <v>39</v>
      </c>
      <c r="G194" s="24" t="s">
        <v>1198</v>
      </c>
      <c r="H194" s="24" t="s">
        <v>1199</v>
      </c>
      <c r="I194" s="24" t="s">
        <v>1200</v>
      </c>
      <c r="J194" s="24" t="s">
        <v>1686</v>
      </c>
      <c r="K194" s="24">
        <v>17</v>
      </c>
      <c r="L194" s="24" t="s">
        <v>1744</v>
      </c>
      <c r="M194" s="24">
        <v>4</v>
      </c>
      <c r="N194" s="24">
        <v>0</v>
      </c>
      <c r="O194" s="24">
        <v>4</v>
      </c>
      <c r="P194" s="24">
        <v>0</v>
      </c>
      <c r="Q194" s="24" t="str">
        <f t="shared" si="5"/>
        <v>10433205200087545</v>
      </c>
      <c r="R194" s="22" t="e">
        <f>IFERROR(_xlfn.XLOOKUP(Cost[[#This Row],[Unique]],'MB51'!U:U,'MB51'!I:I),"")*-1</f>
        <v>#VALUE!</v>
      </c>
      <c r="S194" s="18" t="str">
        <f>IFERROR(_xlfn.XLOOKUP(Cost[[#This Row],[Unique]],'MB51'!U:U,'MB51'!L:L),"")</f>
        <v/>
      </c>
      <c r="T194" s="18">
        <f>_xlfn.XLOOKUP(Cost[[#This Row],[Material ]],'mm60'!A:A,'mm60'!N:N)</f>
        <v>1120.6500000000001</v>
      </c>
      <c r="U194" s="19">
        <f>IFERROR(Cost[[#This Row],[Unit Price MM60]]*Cost[[#This Row],[ Requirement QTY]],"")</f>
        <v>4482.6000000000004</v>
      </c>
      <c r="V194" s="20">
        <f>IFERROR(Cost[[#This Row],[Unit Price MM60]]*Cost[[#This Row],[Withdrawn QTY]],"")</f>
        <v>0</v>
      </c>
      <c r="W194" s="21">
        <f>IFERROR(Cost[[#This Row],[Remaining QTY]]*Cost[[#This Row],[Unit Price MM60]],"")</f>
        <v>4482.6000000000004</v>
      </c>
      <c r="X194" s="10">
        <v>0</v>
      </c>
      <c r="Y194" s="10">
        <f>SUMIF('MB52 in transit'!A:A,WSheet!G:G,'MB52 in transit'!E:E)</f>
        <v>0</v>
      </c>
      <c r="Z194" s="10">
        <f>SUMIF('MB52 2001'!A:A,WSheet!G:G,'MB52 2001'!C:C)</f>
        <v>0</v>
      </c>
      <c r="AA194" s="10">
        <f>Cost[[#This Row],[AB50 SOH 5001 ]]-Cost[[#This Row],[Remaining QTY]]</f>
        <v>-4</v>
      </c>
      <c r="AB194" s="10">
        <f>SUMIF(G:G,G:G,O:O)</f>
        <v>4</v>
      </c>
      <c r="AC194" s="10">
        <f>Cost[[#This Row],[AB50 SOH 5001 ]]-Cost[[#This Row],[All Work Order Demand]]</f>
        <v>-4</v>
      </c>
      <c r="AD194" s="10" t="str">
        <f>_xlfn.CONCAT(Cost[[#This Row],[Material ]],"5001")</f>
        <v>104332055001</v>
      </c>
      <c r="AE194" s="22">
        <v>5001</v>
      </c>
    </row>
    <row r="195" spans="1:31">
      <c r="A195" s="24" t="s">
        <v>485</v>
      </c>
      <c r="B195" s="24" t="s">
        <v>569</v>
      </c>
      <c r="C195" s="24" t="s">
        <v>626</v>
      </c>
      <c r="D195" s="24" t="s">
        <v>791</v>
      </c>
      <c r="E195" s="24" t="s">
        <v>120</v>
      </c>
      <c r="F195" s="24" t="s">
        <v>132</v>
      </c>
      <c r="G195" s="24" t="s">
        <v>1201</v>
      </c>
      <c r="H195" s="24" t="s">
        <v>1202</v>
      </c>
      <c r="I195" s="24" t="s">
        <v>1203</v>
      </c>
      <c r="J195" s="24" t="s">
        <v>1686</v>
      </c>
      <c r="K195" s="24">
        <v>18</v>
      </c>
      <c r="L195" s="24" t="s">
        <v>1741</v>
      </c>
      <c r="M195" s="24">
        <v>2</v>
      </c>
      <c r="N195" s="24">
        <v>0</v>
      </c>
      <c r="O195" s="24">
        <v>2</v>
      </c>
      <c r="P195" s="24">
        <v>0</v>
      </c>
      <c r="Q195" s="24" t="str">
        <f t="shared" si="5"/>
        <v>10204229200091178</v>
      </c>
      <c r="R195" s="22" t="e">
        <f>IFERROR(_xlfn.XLOOKUP(Cost[[#This Row],[Unique]],'MB51'!U:U,'MB51'!I:I),"")*-1</f>
        <v>#VALUE!</v>
      </c>
      <c r="S195" s="18" t="str">
        <f>IFERROR(_xlfn.XLOOKUP(Cost[[#This Row],[Unique]],'MB51'!U:U,'MB51'!L:L),"")</f>
        <v/>
      </c>
      <c r="T195" s="18">
        <f>_xlfn.XLOOKUP(Cost[[#This Row],[Material ]],'mm60'!A:A,'mm60'!N:N)</f>
        <v>207.65</v>
      </c>
      <c r="U195" s="19">
        <f>IFERROR(Cost[[#This Row],[Unit Price MM60]]*Cost[[#This Row],[ Requirement QTY]],"")</f>
        <v>415.3</v>
      </c>
      <c r="V195" s="20">
        <f>IFERROR(Cost[[#This Row],[Unit Price MM60]]*Cost[[#This Row],[Withdrawn QTY]],"")</f>
        <v>0</v>
      </c>
      <c r="W195" s="21">
        <f>IFERROR(Cost[[#This Row],[Remaining QTY]]*Cost[[#This Row],[Unit Price MM60]],"")</f>
        <v>415.3</v>
      </c>
      <c r="X195" s="10">
        <v>0</v>
      </c>
      <c r="Y195" s="10">
        <f>SUMIF('MB52 in transit'!A:A,WSheet!G:G,'MB52 in transit'!E:E)</f>
        <v>0</v>
      </c>
      <c r="Z195" s="10">
        <f>SUMIF('MB52 2001'!A:A,WSheet!G:G,'MB52 2001'!C:C)</f>
        <v>0</v>
      </c>
      <c r="AA195" s="10">
        <f>Cost[[#This Row],[AB50 SOH 5001 ]]-Cost[[#This Row],[Remaining QTY]]</f>
        <v>-2</v>
      </c>
      <c r="AB195" s="10">
        <f>SUMIF(G:G,G:G,O:O)</f>
        <v>2</v>
      </c>
      <c r="AC195" s="10">
        <f>Cost[[#This Row],[AB50 SOH 5001 ]]-Cost[[#This Row],[All Work Order Demand]]</f>
        <v>-2</v>
      </c>
      <c r="AD195" s="10" t="str">
        <f>_xlfn.CONCAT(Cost[[#This Row],[Material ]],"5001")</f>
        <v>102042295001</v>
      </c>
      <c r="AE195" s="22">
        <v>5001</v>
      </c>
    </row>
    <row r="196" spans="1:31">
      <c r="A196" s="24" t="s">
        <v>485</v>
      </c>
      <c r="B196" s="24" t="s">
        <v>569</v>
      </c>
      <c r="C196" s="24" t="s">
        <v>626</v>
      </c>
      <c r="D196" s="24" t="s">
        <v>791</v>
      </c>
      <c r="E196" s="24" t="s">
        <v>120</v>
      </c>
      <c r="F196" s="24" t="s">
        <v>128</v>
      </c>
      <c r="G196" s="24" t="s">
        <v>1204</v>
      </c>
      <c r="H196" s="24" t="s">
        <v>1205</v>
      </c>
      <c r="I196" s="24" t="s">
        <v>1206</v>
      </c>
      <c r="J196" s="24" t="s">
        <v>1686</v>
      </c>
      <c r="K196" s="24">
        <v>17</v>
      </c>
      <c r="L196" s="24" t="s">
        <v>1741</v>
      </c>
      <c r="M196" s="24">
        <v>2</v>
      </c>
      <c r="N196" s="24">
        <v>0</v>
      </c>
      <c r="O196" s="24">
        <v>2</v>
      </c>
      <c r="P196" s="24">
        <v>0</v>
      </c>
      <c r="Q196" s="24" t="str">
        <f t="shared" si="5"/>
        <v>10258215200091178</v>
      </c>
      <c r="R196" s="22" t="e">
        <f>IFERROR(_xlfn.XLOOKUP(Cost[[#This Row],[Unique]],'MB51'!U:U,'MB51'!I:I),"")*-1</f>
        <v>#VALUE!</v>
      </c>
      <c r="S196" s="18" t="str">
        <f>IFERROR(_xlfn.XLOOKUP(Cost[[#This Row],[Unique]],'MB51'!U:U,'MB51'!L:L),"")</f>
        <v/>
      </c>
      <c r="T196" s="18">
        <f>_xlfn.XLOOKUP(Cost[[#This Row],[Material ]],'mm60'!A:A,'mm60'!N:N)</f>
        <v>335.6</v>
      </c>
      <c r="U196" s="19">
        <f>IFERROR(Cost[[#This Row],[Unit Price MM60]]*Cost[[#This Row],[ Requirement QTY]],"")</f>
        <v>671.2</v>
      </c>
      <c r="V196" s="20">
        <f>IFERROR(Cost[[#This Row],[Unit Price MM60]]*Cost[[#This Row],[Withdrawn QTY]],"")</f>
        <v>0</v>
      </c>
      <c r="W196" s="21">
        <f>IFERROR(Cost[[#This Row],[Remaining QTY]]*Cost[[#This Row],[Unit Price MM60]],"")</f>
        <v>671.2</v>
      </c>
      <c r="X196" s="10">
        <v>0</v>
      </c>
      <c r="Y196" s="10">
        <f>SUMIF('MB52 in transit'!A:A,WSheet!G:G,'MB52 in transit'!E:E)</f>
        <v>0</v>
      </c>
      <c r="Z196" s="10">
        <f>SUMIF('MB52 2001'!A:A,WSheet!G:G,'MB52 2001'!C:C)</f>
        <v>0</v>
      </c>
      <c r="AA196" s="10">
        <f>Cost[[#This Row],[AB50 SOH 5001 ]]-Cost[[#This Row],[Remaining QTY]]</f>
        <v>-2</v>
      </c>
      <c r="AB196" s="10">
        <f>SUMIF(G:G,G:G,O:O)</f>
        <v>2</v>
      </c>
      <c r="AC196" s="10">
        <f>Cost[[#This Row],[AB50 SOH 5001 ]]-Cost[[#This Row],[All Work Order Demand]]</f>
        <v>-2</v>
      </c>
      <c r="AD196" s="10" t="str">
        <f>_xlfn.CONCAT(Cost[[#This Row],[Material ]],"5001")</f>
        <v>102582155001</v>
      </c>
      <c r="AE196" s="22">
        <v>5001</v>
      </c>
    </row>
    <row r="197" spans="1:31">
      <c r="A197" s="24" t="s">
        <v>485</v>
      </c>
      <c r="B197" s="24" t="s">
        <v>569</v>
      </c>
      <c r="C197" s="24" t="s">
        <v>605</v>
      </c>
      <c r="D197" s="24" t="s">
        <v>769</v>
      </c>
      <c r="E197" s="24" t="s">
        <v>56</v>
      </c>
      <c r="F197" s="24" t="s">
        <v>106</v>
      </c>
      <c r="G197" s="24" t="s">
        <v>958</v>
      </c>
      <c r="H197" s="24" t="s">
        <v>959</v>
      </c>
      <c r="I197" s="24" t="s">
        <v>1207</v>
      </c>
      <c r="J197" s="24" t="s">
        <v>1686</v>
      </c>
      <c r="K197" s="24">
        <v>8</v>
      </c>
      <c r="L197" s="24" t="s">
        <v>1720</v>
      </c>
      <c r="M197" s="24">
        <v>8</v>
      </c>
      <c r="N197" s="24">
        <v>0</v>
      </c>
      <c r="O197" s="24">
        <v>8</v>
      </c>
      <c r="P197" s="24">
        <v>0</v>
      </c>
      <c r="Q197" s="24" t="str">
        <f t="shared" si="5"/>
        <v>10588197100040146</v>
      </c>
      <c r="R197" s="22" t="e">
        <f>IFERROR(_xlfn.XLOOKUP(Cost[[#This Row],[Unique]],'MB51'!U:U,'MB51'!I:I),"")*-1</f>
        <v>#VALUE!</v>
      </c>
      <c r="S197" s="18" t="str">
        <f>IFERROR(_xlfn.XLOOKUP(Cost[[#This Row],[Unique]],'MB51'!U:U,'MB51'!L:L),"")</f>
        <v/>
      </c>
      <c r="T197" s="18">
        <f>_xlfn.XLOOKUP(Cost[[#This Row],[Material ]],'mm60'!A:A,'mm60'!N:N)</f>
        <v>6.1</v>
      </c>
      <c r="U197" s="19">
        <f>IFERROR(Cost[[#This Row],[Unit Price MM60]]*Cost[[#This Row],[ Requirement QTY]],"")</f>
        <v>48.8</v>
      </c>
      <c r="V197" s="20">
        <f>IFERROR(Cost[[#This Row],[Unit Price MM60]]*Cost[[#This Row],[Withdrawn QTY]],"")</f>
        <v>0</v>
      </c>
      <c r="W197" s="21">
        <f>IFERROR(Cost[[#This Row],[Remaining QTY]]*Cost[[#This Row],[Unit Price MM60]],"")</f>
        <v>48.8</v>
      </c>
      <c r="X197" s="10">
        <v>0</v>
      </c>
      <c r="Y197" s="10">
        <f>SUMIF('MB52 in transit'!A:A,WSheet!G:G,'MB52 in transit'!E:E)</f>
        <v>0</v>
      </c>
      <c r="Z197" s="10">
        <f>SUMIF('MB52 2001'!A:A,WSheet!G:G,'MB52 2001'!C:C)</f>
        <v>8</v>
      </c>
      <c r="AA197" s="10">
        <f>Cost[[#This Row],[AB50 SOH 5001 ]]-Cost[[#This Row],[Remaining QTY]]</f>
        <v>-8</v>
      </c>
      <c r="AB197" s="10">
        <f>SUMIF(G:G,G:G,O:O)</f>
        <v>162</v>
      </c>
      <c r="AC197" s="10">
        <f>Cost[[#This Row],[AB50 SOH 5001 ]]-Cost[[#This Row],[All Work Order Demand]]</f>
        <v>-162</v>
      </c>
      <c r="AD197" s="10" t="str">
        <f>_xlfn.CONCAT(Cost[[#This Row],[Material ]],"5001")</f>
        <v>105881975001</v>
      </c>
      <c r="AE197" s="22">
        <v>5001</v>
      </c>
    </row>
    <row r="198" spans="1:31">
      <c r="A198" s="24" t="s">
        <v>485</v>
      </c>
      <c r="B198" s="24" t="s">
        <v>569</v>
      </c>
      <c r="C198" s="24" t="s">
        <v>662</v>
      </c>
      <c r="D198" s="24" t="s">
        <v>826</v>
      </c>
      <c r="E198" s="24" t="s">
        <v>47</v>
      </c>
      <c r="F198" s="24" t="s">
        <v>43</v>
      </c>
      <c r="G198" s="24" t="s">
        <v>1208</v>
      </c>
      <c r="H198" s="24" t="s">
        <v>1209</v>
      </c>
      <c r="I198" s="24" t="s">
        <v>1210</v>
      </c>
      <c r="J198" s="24" t="s">
        <v>1686</v>
      </c>
      <c r="K198" s="24">
        <v>4</v>
      </c>
      <c r="L198" s="24" t="s">
        <v>1777</v>
      </c>
      <c r="M198" s="24">
        <v>1</v>
      </c>
      <c r="N198" s="24">
        <v>0</v>
      </c>
      <c r="O198" s="24">
        <v>1</v>
      </c>
      <c r="P198" s="24">
        <v>0</v>
      </c>
      <c r="Q198" s="24" t="str">
        <f t="shared" si="5"/>
        <v>30005493100043556</v>
      </c>
      <c r="R198" s="22" t="e">
        <f>IFERROR(_xlfn.XLOOKUP(Cost[[#This Row],[Unique]],'MB51'!U:U,'MB51'!I:I),"")*-1</f>
        <v>#VALUE!</v>
      </c>
      <c r="S198" s="18" t="str">
        <f>IFERROR(_xlfn.XLOOKUP(Cost[[#This Row],[Unique]],'MB51'!U:U,'MB51'!L:L),"")</f>
        <v/>
      </c>
      <c r="T198" s="18" t="e">
        <f>_xlfn.XLOOKUP(Cost[[#This Row],[Material ]],'mm60'!A:A,'mm60'!N:N)</f>
        <v>#N/A</v>
      </c>
      <c r="U198" s="19" t="str">
        <f>IFERROR(Cost[[#This Row],[Unit Price MM60]]*Cost[[#This Row],[ Requirement QTY]],"")</f>
        <v/>
      </c>
      <c r="V198" s="20" t="str">
        <f>IFERROR(Cost[[#This Row],[Unit Price MM60]]*Cost[[#This Row],[Withdrawn QTY]],"")</f>
        <v/>
      </c>
      <c r="W198" s="21" t="str">
        <f>IFERROR(Cost[[#This Row],[Remaining QTY]]*Cost[[#This Row],[Unit Price MM60]],"")</f>
        <v/>
      </c>
      <c r="X198" s="10">
        <v>0</v>
      </c>
      <c r="Y198" s="10">
        <f>SUMIF('MB52 in transit'!A:A,WSheet!G:G,'MB52 in transit'!E:E)</f>
        <v>0</v>
      </c>
      <c r="Z198" s="10">
        <f>SUMIF('MB52 2001'!A:A,WSheet!G:G,'MB52 2001'!C:C)</f>
        <v>0</v>
      </c>
      <c r="AA198" s="10">
        <f>Cost[[#This Row],[AB50 SOH 5001 ]]-Cost[[#This Row],[Remaining QTY]]</f>
        <v>-1</v>
      </c>
      <c r="AB198" s="10">
        <f>SUMIF(G:G,G:G,O:O)</f>
        <v>1</v>
      </c>
      <c r="AC198" s="10">
        <f>Cost[[#This Row],[AB50 SOH 5001 ]]-Cost[[#This Row],[All Work Order Demand]]</f>
        <v>-1</v>
      </c>
      <c r="AD198" s="10" t="str">
        <f>_xlfn.CONCAT(Cost[[#This Row],[Material ]],"5001")</f>
        <v>300054935001</v>
      </c>
      <c r="AE198" s="22">
        <v>5001</v>
      </c>
    </row>
    <row r="199" spans="1:31">
      <c r="A199" s="24" t="s">
        <v>485</v>
      </c>
      <c r="B199" s="24" t="s">
        <v>569</v>
      </c>
      <c r="C199" s="24" t="s">
        <v>663</v>
      </c>
      <c r="D199" s="24" t="s">
        <v>827</v>
      </c>
      <c r="E199" s="24" t="s">
        <v>47</v>
      </c>
      <c r="F199" s="24" t="s">
        <v>43</v>
      </c>
      <c r="G199" s="24" t="s">
        <v>1211</v>
      </c>
      <c r="H199" s="24" t="s">
        <v>1212</v>
      </c>
      <c r="I199" s="24" t="s">
        <v>1213</v>
      </c>
      <c r="J199" s="24" t="s">
        <v>1686</v>
      </c>
      <c r="K199" s="24">
        <v>1</v>
      </c>
      <c r="L199" s="24" t="s">
        <v>1778</v>
      </c>
      <c r="M199" s="24">
        <v>1</v>
      </c>
      <c r="N199" s="24">
        <v>0</v>
      </c>
      <c r="O199" s="24">
        <v>1</v>
      </c>
      <c r="P199" s="24">
        <v>0</v>
      </c>
      <c r="Q199" s="24" t="str">
        <f t="shared" ref="Q199:Q262" si="6">_xlfn.CONCAT(G199,C199)</f>
        <v>11417718100090171</v>
      </c>
      <c r="R199" s="22" t="e">
        <f>IFERROR(_xlfn.XLOOKUP(Cost[[#This Row],[Unique]],'MB51'!U:U,'MB51'!I:I),"")*-1</f>
        <v>#VALUE!</v>
      </c>
      <c r="S199" s="18" t="str">
        <f>IFERROR(_xlfn.XLOOKUP(Cost[[#This Row],[Unique]],'MB51'!U:U,'MB51'!L:L),"")</f>
        <v/>
      </c>
      <c r="T199" s="18">
        <f>_xlfn.XLOOKUP(Cost[[#This Row],[Material ]],'mm60'!A:A,'mm60'!N:N)</f>
        <v>47958</v>
      </c>
      <c r="U199" s="19">
        <f>IFERROR(Cost[[#This Row],[Unit Price MM60]]*Cost[[#This Row],[ Requirement QTY]],"")</f>
        <v>47958</v>
      </c>
      <c r="V199" s="20">
        <f>IFERROR(Cost[[#This Row],[Unit Price MM60]]*Cost[[#This Row],[Withdrawn QTY]],"")</f>
        <v>0</v>
      </c>
      <c r="W199" s="21">
        <f>IFERROR(Cost[[#This Row],[Remaining QTY]]*Cost[[#This Row],[Unit Price MM60]],"")</f>
        <v>47958</v>
      </c>
      <c r="X199" s="10">
        <v>0</v>
      </c>
      <c r="Y199" s="10">
        <f>SUMIF('MB52 in transit'!A:A,WSheet!G:G,'MB52 in transit'!E:E)</f>
        <v>0</v>
      </c>
      <c r="Z199" s="10">
        <f>SUMIF('MB52 2001'!A:A,WSheet!G:G,'MB52 2001'!C:C)</f>
        <v>0</v>
      </c>
      <c r="AA199" s="10">
        <f>Cost[[#This Row],[AB50 SOH 5001 ]]-Cost[[#This Row],[Remaining QTY]]</f>
        <v>-1</v>
      </c>
      <c r="AB199" s="10">
        <f>SUMIF(G:G,G:G,O:O)</f>
        <v>1</v>
      </c>
      <c r="AC199" s="10">
        <f>Cost[[#This Row],[AB50 SOH 5001 ]]-Cost[[#This Row],[All Work Order Demand]]</f>
        <v>-1</v>
      </c>
      <c r="AD199" s="10" t="str">
        <f>_xlfn.CONCAT(Cost[[#This Row],[Material ]],"5001")</f>
        <v>114177185001</v>
      </c>
      <c r="AE199" s="22">
        <v>5001</v>
      </c>
    </row>
    <row r="200" spans="1:31">
      <c r="A200" s="24" t="s">
        <v>485</v>
      </c>
      <c r="B200" s="24" t="s">
        <v>569</v>
      </c>
      <c r="C200" s="24" t="s">
        <v>664</v>
      </c>
      <c r="D200" s="24" t="s">
        <v>828</v>
      </c>
      <c r="E200" s="24" t="s">
        <v>47</v>
      </c>
      <c r="F200" s="24" t="s">
        <v>43</v>
      </c>
      <c r="G200" s="24" t="s">
        <v>1214</v>
      </c>
      <c r="H200" s="24" t="s">
        <v>1215</v>
      </c>
      <c r="I200" s="24" t="s">
        <v>1216</v>
      </c>
      <c r="J200" s="24" t="s">
        <v>1686</v>
      </c>
      <c r="K200" s="24">
        <v>3</v>
      </c>
      <c r="L200" s="24" t="s">
        <v>1779</v>
      </c>
      <c r="M200" s="24">
        <v>20</v>
      </c>
      <c r="N200" s="24">
        <v>0</v>
      </c>
      <c r="O200" s="24">
        <v>20</v>
      </c>
      <c r="P200" s="24">
        <v>0</v>
      </c>
      <c r="Q200" s="24" t="str">
        <f t="shared" si="6"/>
        <v>10223141100033248</v>
      </c>
      <c r="R200" s="22" t="e">
        <f>IFERROR(_xlfn.XLOOKUP(Cost[[#This Row],[Unique]],'MB51'!U:U,'MB51'!I:I),"")*-1</f>
        <v>#VALUE!</v>
      </c>
      <c r="S200" s="18" t="str">
        <f>IFERROR(_xlfn.XLOOKUP(Cost[[#This Row],[Unique]],'MB51'!U:U,'MB51'!L:L),"")</f>
        <v/>
      </c>
      <c r="T200" s="18">
        <f>_xlfn.XLOOKUP(Cost[[#This Row],[Material ]],'mm60'!A:A,'mm60'!N:N)</f>
        <v>164.7</v>
      </c>
      <c r="U200" s="19">
        <f>IFERROR(Cost[[#This Row],[Unit Price MM60]]*Cost[[#This Row],[ Requirement QTY]],"")</f>
        <v>3294</v>
      </c>
      <c r="V200" s="20">
        <f>IFERROR(Cost[[#This Row],[Unit Price MM60]]*Cost[[#This Row],[Withdrawn QTY]],"")</f>
        <v>0</v>
      </c>
      <c r="W200" s="21">
        <f>IFERROR(Cost[[#This Row],[Remaining QTY]]*Cost[[#This Row],[Unit Price MM60]],"")</f>
        <v>3294</v>
      </c>
      <c r="X200" s="10">
        <v>0</v>
      </c>
      <c r="Y200" s="10">
        <f>SUMIF('MB52 in transit'!A:A,WSheet!G:G,'MB52 in transit'!E:E)</f>
        <v>0</v>
      </c>
      <c r="Z200" s="10">
        <f>SUMIF('MB52 2001'!A:A,WSheet!G:G,'MB52 2001'!C:C)</f>
        <v>0</v>
      </c>
      <c r="AA200" s="10">
        <f>Cost[[#This Row],[AB50 SOH 5001 ]]-Cost[[#This Row],[Remaining QTY]]</f>
        <v>-20</v>
      </c>
      <c r="AB200" s="10">
        <f>SUMIF(G:G,G:G,O:O)</f>
        <v>20</v>
      </c>
      <c r="AC200" s="10">
        <f>Cost[[#This Row],[AB50 SOH 5001 ]]-Cost[[#This Row],[All Work Order Demand]]</f>
        <v>-20</v>
      </c>
      <c r="AD200" s="10" t="str">
        <f>_xlfn.CONCAT(Cost[[#This Row],[Material ]],"5001")</f>
        <v>102231415001</v>
      </c>
      <c r="AE200" s="22">
        <v>5001</v>
      </c>
    </row>
    <row r="201" spans="1:31">
      <c r="A201" s="24" t="s">
        <v>485</v>
      </c>
      <c r="B201" s="24" t="s">
        <v>569</v>
      </c>
      <c r="C201" s="24" t="s">
        <v>620</v>
      </c>
      <c r="D201" s="24" t="s">
        <v>785</v>
      </c>
      <c r="E201" s="24" t="s">
        <v>47</v>
      </c>
      <c r="F201" s="24" t="s">
        <v>68</v>
      </c>
      <c r="G201" s="24" t="s">
        <v>1005</v>
      </c>
      <c r="H201" s="24" t="s">
        <v>1006</v>
      </c>
      <c r="I201" s="24" t="s">
        <v>1217</v>
      </c>
      <c r="J201" s="24" t="s">
        <v>1686</v>
      </c>
      <c r="K201" s="24">
        <v>8</v>
      </c>
      <c r="L201" s="24" t="s">
        <v>1735</v>
      </c>
      <c r="M201" s="24">
        <v>1</v>
      </c>
      <c r="N201" s="24">
        <v>0</v>
      </c>
      <c r="O201" s="24">
        <v>1</v>
      </c>
      <c r="P201" s="24">
        <v>0</v>
      </c>
      <c r="Q201" s="24" t="str">
        <f t="shared" si="6"/>
        <v>10339530100080224</v>
      </c>
      <c r="R201" s="22" t="e">
        <f>IFERROR(_xlfn.XLOOKUP(Cost[[#This Row],[Unique]],'MB51'!U:U,'MB51'!I:I),"")*-1</f>
        <v>#VALUE!</v>
      </c>
      <c r="S201" s="18" t="str">
        <f>IFERROR(_xlfn.XLOOKUP(Cost[[#This Row],[Unique]],'MB51'!U:U,'MB51'!L:L),"")</f>
        <v/>
      </c>
      <c r="T201" s="18">
        <f>_xlfn.XLOOKUP(Cost[[#This Row],[Material ]],'mm60'!A:A,'mm60'!N:N)</f>
        <v>7330.8</v>
      </c>
      <c r="U201" s="19">
        <f>IFERROR(Cost[[#This Row],[Unit Price MM60]]*Cost[[#This Row],[ Requirement QTY]],"")</f>
        <v>7330.8</v>
      </c>
      <c r="V201" s="20">
        <f>IFERROR(Cost[[#This Row],[Unit Price MM60]]*Cost[[#This Row],[Withdrawn QTY]],"")</f>
        <v>0</v>
      </c>
      <c r="W201" s="21">
        <f>IFERROR(Cost[[#This Row],[Remaining QTY]]*Cost[[#This Row],[Unit Price MM60]],"")</f>
        <v>7330.8</v>
      </c>
      <c r="X201" s="10">
        <v>0</v>
      </c>
      <c r="Y201" s="10">
        <f>SUMIF('MB52 in transit'!A:A,WSheet!G:G,'MB52 in transit'!E:E)</f>
        <v>0</v>
      </c>
      <c r="Z201" s="10">
        <f>SUMIF('MB52 2001'!A:A,WSheet!G:G,'MB52 2001'!C:C)</f>
        <v>0</v>
      </c>
      <c r="AA201" s="10">
        <f>Cost[[#This Row],[AB50 SOH 5001 ]]-Cost[[#This Row],[Remaining QTY]]</f>
        <v>-1</v>
      </c>
      <c r="AB201" s="10">
        <f>SUMIF(G:G,G:G,O:O)</f>
        <v>2</v>
      </c>
      <c r="AC201" s="10">
        <f>Cost[[#This Row],[AB50 SOH 5001 ]]-Cost[[#This Row],[All Work Order Demand]]</f>
        <v>-2</v>
      </c>
      <c r="AD201" s="10" t="str">
        <f>_xlfn.CONCAT(Cost[[#This Row],[Material ]],"5001")</f>
        <v>103395305001</v>
      </c>
      <c r="AE201" s="22">
        <v>5001</v>
      </c>
    </row>
    <row r="202" spans="1:31">
      <c r="A202" s="24" t="s">
        <v>485</v>
      </c>
      <c r="B202" s="24" t="s">
        <v>569</v>
      </c>
      <c r="C202" s="24" t="s">
        <v>649</v>
      </c>
      <c r="D202" s="24" t="s">
        <v>813</v>
      </c>
      <c r="E202" s="24" t="s">
        <v>47</v>
      </c>
      <c r="F202" s="24" t="s">
        <v>56</v>
      </c>
      <c r="G202" s="24" t="s">
        <v>1218</v>
      </c>
      <c r="H202" s="24" t="s">
        <v>1219</v>
      </c>
      <c r="I202" s="24" t="s">
        <v>1220</v>
      </c>
      <c r="J202" s="24" t="s">
        <v>1686</v>
      </c>
      <c r="K202" s="24">
        <v>4</v>
      </c>
      <c r="L202" s="24" t="s">
        <v>1764</v>
      </c>
      <c r="M202" s="24">
        <v>2</v>
      </c>
      <c r="N202" s="24">
        <v>0</v>
      </c>
      <c r="O202" s="24">
        <v>2</v>
      </c>
      <c r="P202" s="24">
        <v>0</v>
      </c>
      <c r="Q202" s="24" t="str">
        <f t="shared" si="6"/>
        <v>10227580100088518</v>
      </c>
      <c r="R202" s="22" t="e">
        <f>IFERROR(_xlfn.XLOOKUP(Cost[[#This Row],[Unique]],'MB51'!U:U,'MB51'!I:I),"")*-1</f>
        <v>#VALUE!</v>
      </c>
      <c r="S202" s="18" t="str">
        <f>IFERROR(_xlfn.XLOOKUP(Cost[[#This Row],[Unique]],'MB51'!U:U,'MB51'!L:L),"")</f>
        <v/>
      </c>
      <c r="T202" s="18">
        <f>_xlfn.XLOOKUP(Cost[[#This Row],[Material ]],'mm60'!A:A,'mm60'!N:N)</f>
        <v>1</v>
      </c>
      <c r="U202" s="19">
        <f>IFERROR(Cost[[#This Row],[Unit Price MM60]]*Cost[[#This Row],[ Requirement QTY]],"")</f>
        <v>2</v>
      </c>
      <c r="V202" s="20">
        <f>IFERROR(Cost[[#This Row],[Unit Price MM60]]*Cost[[#This Row],[Withdrawn QTY]],"")</f>
        <v>0</v>
      </c>
      <c r="W202" s="21">
        <f>IFERROR(Cost[[#This Row],[Remaining QTY]]*Cost[[#This Row],[Unit Price MM60]],"")</f>
        <v>2</v>
      </c>
      <c r="X202" s="10">
        <v>0</v>
      </c>
      <c r="Y202" s="10">
        <f>SUMIF('MB52 in transit'!A:A,WSheet!G:G,'MB52 in transit'!E:E)</f>
        <v>0</v>
      </c>
      <c r="Z202" s="10">
        <f>SUMIF('MB52 2001'!A:A,WSheet!G:G,'MB52 2001'!C:C)</f>
        <v>0</v>
      </c>
      <c r="AA202" s="10">
        <f>Cost[[#This Row],[AB50 SOH 5001 ]]-Cost[[#This Row],[Remaining QTY]]</f>
        <v>-2</v>
      </c>
      <c r="AB202" s="10">
        <f>SUMIF(G:G,G:G,O:O)</f>
        <v>2</v>
      </c>
      <c r="AC202" s="10">
        <f>Cost[[#This Row],[AB50 SOH 5001 ]]-Cost[[#This Row],[All Work Order Demand]]</f>
        <v>-2</v>
      </c>
      <c r="AD202" s="10" t="str">
        <f>_xlfn.CONCAT(Cost[[#This Row],[Material ]],"5001")</f>
        <v>102275805001</v>
      </c>
      <c r="AE202" s="22">
        <v>5001</v>
      </c>
    </row>
    <row r="203" spans="1:31">
      <c r="A203" s="24" t="s">
        <v>485</v>
      </c>
      <c r="B203" s="24" t="s">
        <v>569</v>
      </c>
      <c r="C203" s="24" t="s">
        <v>613</v>
      </c>
      <c r="D203" s="24" t="s">
        <v>778</v>
      </c>
      <c r="E203" s="24" t="s">
        <v>56</v>
      </c>
      <c r="F203" s="24" t="s">
        <v>110</v>
      </c>
      <c r="G203" s="24" t="s">
        <v>1192</v>
      </c>
      <c r="H203" s="24" t="s">
        <v>1193</v>
      </c>
      <c r="I203" s="24" t="s">
        <v>1194</v>
      </c>
      <c r="J203" s="24" t="s">
        <v>1686</v>
      </c>
      <c r="K203" s="24">
        <v>8</v>
      </c>
      <c r="L203" s="24" t="s">
        <v>1728</v>
      </c>
      <c r="M203" s="24">
        <v>4</v>
      </c>
      <c r="N203" s="24">
        <v>0</v>
      </c>
      <c r="O203" s="24">
        <v>4</v>
      </c>
      <c r="P203" s="24">
        <v>0</v>
      </c>
      <c r="Q203" s="24" t="str">
        <f t="shared" si="6"/>
        <v>10058879100044005</v>
      </c>
      <c r="R203" s="22" t="e">
        <f>IFERROR(_xlfn.XLOOKUP(Cost[[#This Row],[Unique]],'MB51'!U:U,'MB51'!I:I),"")*-1</f>
        <v>#VALUE!</v>
      </c>
      <c r="S203" s="18" t="str">
        <f>IFERROR(_xlfn.XLOOKUP(Cost[[#This Row],[Unique]],'MB51'!U:U,'MB51'!L:L),"")</f>
        <v/>
      </c>
      <c r="T203" s="18">
        <f>_xlfn.XLOOKUP(Cost[[#This Row],[Material ]],'mm60'!A:A,'mm60'!N:N)</f>
        <v>2.2400000000000002</v>
      </c>
      <c r="U203" s="19">
        <f>IFERROR(Cost[[#This Row],[Unit Price MM60]]*Cost[[#This Row],[ Requirement QTY]],"")</f>
        <v>8.9600000000000009</v>
      </c>
      <c r="V203" s="20">
        <f>IFERROR(Cost[[#This Row],[Unit Price MM60]]*Cost[[#This Row],[Withdrawn QTY]],"")</f>
        <v>0</v>
      </c>
      <c r="W203" s="21">
        <f>IFERROR(Cost[[#This Row],[Remaining QTY]]*Cost[[#This Row],[Unit Price MM60]],"")</f>
        <v>8.9600000000000009</v>
      </c>
      <c r="X203" s="10">
        <v>0</v>
      </c>
      <c r="Y203" s="10">
        <f>SUMIF('MB52 in transit'!A:A,WSheet!G:G,'MB52 in transit'!E:E)</f>
        <v>0</v>
      </c>
      <c r="Z203" s="10">
        <f>SUMIF('MB52 2001'!A:A,WSheet!G:G,'MB52 2001'!C:C)</f>
        <v>0</v>
      </c>
      <c r="AA203" s="10">
        <f>Cost[[#This Row],[AB50 SOH 5001 ]]-Cost[[#This Row],[Remaining QTY]]</f>
        <v>-4</v>
      </c>
      <c r="AB203" s="10">
        <f>SUMIF(G:G,G:G,O:O)</f>
        <v>76</v>
      </c>
      <c r="AC203" s="10">
        <f>Cost[[#This Row],[AB50 SOH 5001 ]]-Cost[[#This Row],[All Work Order Demand]]</f>
        <v>-76</v>
      </c>
      <c r="AD203" s="10" t="str">
        <f>_xlfn.CONCAT(Cost[[#This Row],[Material ]],"5001")</f>
        <v>100588795001</v>
      </c>
      <c r="AE203" s="22">
        <v>5001</v>
      </c>
    </row>
    <row r="204" spans="1:31">
      <c r="A204" s="24" t="s">
        <v>485</v>
      </c>
      <c r="B204" s="24" t="s">
        <v>569</v>
      </c>
      <c r="C204" s="24" t="s">
        <v>597</v>
      </c>
      <c r="D204" s="24" t="s">
        <v>758</v>
      </c>
      <c r="E204" s="24" t="s">
        <v>47</v>
      </c>
      <c r="F204" s="24" t="s">
        <v>56</v>
      </c>
      <c r="G204" s="24" t="s">
        <v>1221</v>
      </c>
      <c r="H204" s="24" t="s">
        <v>1222</v>
      </c>
      <c r="I204" s="24" t="s">
        <v>1223</v>
      </c>
      <c r="J204" s="24" t="s">
        <v>1686</v>
      </c>
      <c r="K204" s="24">
        <v>4</v>
      </c>
      <c r="L204" s="24" t="s">
        <v>1712</v>
      </c>
      <c r="M204" s="24">
        <v>1</v>
      </c>
      <c r="N204" s="24">
        <v>0</v>
      </c>
      <c r="O204" s="24">
        <v>1</v>
      </c>
      <c r="P204" s="24">
        <v>0</v>
      </c>
      <c r="Q204" s="24" t="str">
        <f t="shared" si="6"/>
        <v>10464964100087661</v>
      </c>
      <c r="R204" s="22" t="e">
        <f>IFERROR(_xlfn.XLOOKUP(Cost[[#This Row],[Unique]],'MB51'!U:U,'MB51'!I:I),"")*-1</f>
        <v>#VALUE!</v>
      </c>
      <c r="S204" s="18" t="str">
        <f>IFERROR(_xlfn.XLOOKUP(Cost[[#This Row],[Unique]],'MB51'!U:U,'MB51'!L:L),"")</f>
        <v/>
      </c>
      <c r="T204" s="18">
        <f>_xlfn.XLOOKUP(Cost[[#This Row],[Material ]],'mm60'!A:A,'mm60'!N:N)</f>
        <v>82.38</v>
      </c>
      <c r="U204" s="19">
        <f>IFERROR(Cost[[#This Row],[Unit Price MM60]]*Cost[[#This Row],[ Requirement QTY]],"")</f>
        <v>82.38</v>
      </c>
      <c r="V204" s="20">
        <f>IFERROR(Cost[[#This Row],[Unit Price MM60]]*Cost[[#This Row],[Withdrawn QTY]],"")</f>
        <v>0</v>
      </c>
      <c r="W204" s="21">
        <f>IFERROR(Cost[[#This Row],[Remaining QTY]]*Cost[[#This Row],[Unit Price MM60]],"")</f>
        <v>82.38</v>
      </c>
      <c r="X204" s="10">
        <v>0</v>
      </c>
      <c r="Y204" s="10">
        <f>SUMIF('MB52 in transit'!A:A,WSheet!G:G,'MB52 in transit'!E:E)</f>
        <v>0</v>
      </c>
      <c r="Z204" s="10">
        <f>SUMIF('MB52 2001'!A:A,WSheet!G:G,'MB52 2001'!C:C)</f>
        <v>0</v>
      </c>
      <c r="AA204" s="10">
        <f>Cost[[#This Row],[AB50 SOH 5001 ]]-Cost[[#This Row],[Remaining QTY]]</f>
        <v>-1</v>
      </c>
      <c r="AB204" s="10">
        <f>SUMIF(G:G,G:G,O:O)</f>
        <v>1</v>
      </c>
      <c r="AC204" s="10">
        <f>Cost[[#This Row],[AB50 SOH 5001 ]]-Cost[[#This Row],[All Work Order Demand]]</f>
        <v>-1</v>
      </c>
      <c r="AD204" s="10" t="str">
        <f>_xlfn.CONCAT(Cost[[#This Row],[Material ]],"5001")</f>
        <v>104649645001</v>
      </c>
      <c r="AE204" s="22">
        <v>5001</v>
      </c>
    </row>
    <row r="205" spans="1:31">
      <c r="A205" s="24" t="s">
        <v>485</v>
      </c>
      <c r="B205" s="24" t="s">
        <v>569</v>
      </c>
      <c r="C205" s="24" t="s">
        <v>665</v>
      </c>
      <c r="D205" s="24" t="s">
        <v>829</v>
      </c>
      <c r="E205" s="24" t="s">
        <v>47</v>
      </c>
      <c r="F205" s="24" t="s">
        <v>43</v>
      </c>
      <c r="G205" s="24" t="s">
        <v>1224</v>
      </c>
      <c r="H205" s="24" t="s">
        <v>1225</v>
      </c>
      <c r="I205" s="24" t="s">
        <v>1226</v>
      </c>
      <c r="J205" s="24" t="s">
        <v>1686</v>
      </c>
      <c r="K205" s="24">
        <v>1</v>
      </c>
      <c r="L205" s="24" t="s">
        <v>1780</v>
      </c>
      <c r="M205" s="24">
        <v>1</v>
      </c>
      <c r="N205" s="24">
        <v>0</v>
      </c>
      <c r="O205" s="24">
        <v>1</v>
      </c>
      <c r="P205" s="24">
        <v>0</v>
      </c>
      <c r="Q205" s="24" t="str">
        <f t="shared" si="6"/>
        <v>10580128100075438</v>
      </c>
      <c r="R205" s="22" t="e">
        <f>IFERROR(_xlfn.XLOOKUP(Cost[[#This Row],[Unique]],'MB51'!U:U,'MB51'!I:I),"")*-1</f>
        <v>#VALUE!</v>
      </c>
      <c r="S205" s="18" t="str">
        <f>IFERROR(_xlfn.XLOOKUP(Cost[[#This Row],[Unique]],'MB51'!U:U,'MB51'!L:L),"")</f>
        <v/>
      </c>
      <c r="T205" s="18">
        <f>_xlfn.XLOOKUP(Cost[[#This Row],[Material ]],'mm60'!A:A,'mm60'!N:N)</f>
        <v>0.01</v>
      </c>
      <c r="U205" s="19">
        <f>IFERROR(Cost[[#This Row],[Unit Price MM60]]*Cost[[#This Row],[ Requirement QTY]],"")</f>
        <v>0.01</v>
      </c>
      <c r="V205" s="20">
        <f>IFERROR(Cost[[#This Row],[Unit Price MM60]]*Cost[[#This Row],[Withdrawn QTY]],"")</f>
        <v>0</v>
      </c>
      <c r="W205" s="21">
        <f>IFERROR(Cost[[#This Row],[Remaining QTY]]*Cost[[#This Row],[Unit Price MM60]],"")</f>
        <v>0.01</v>
      </c>
      <c r="X205" s="10">
        <v>0</v>
      </c>
      <c r="Y205" s="10">
        <f>SUMIF('MB52 in transit'!A:A,WSheet!G:G,'MB52 in transit'!E:E)</f>
        <v>0</v>
      </c>
      <c r="Z205" s="10">
        <f>SUMIF('MB52 2001'!A:A,WSheet!G:G,'MB52 2001'!C:C)</f>
        <v>0</v>
      </c>
      <c r="AA205" s="10">
        <f>Cost[[#This Row],[AB50 SOH 5001 ]]-Cost[[#This Row],[Remaining QTY]]</f>
        <v>-1</v>
      </c>
      <c r="AB205" s="10">
        <f>SUMIF(G:G,G:G,O:O)</f>
        <v>1</v>
      </c>
      <c r="AC205" s="10">
        <f>Cost[[#This Row],[AB50 SOH 5001 ]]-Cost[[#This Row],[All Work Order Demand]]</f>
        <v>-1</v>
      </c>
      <c r="AD205" s="10" t="str">
        <f>_xlfn.CONCAT(Cost[[#This Row],[Material ]],"5001")</f>
        <v>105801285001</v>
      </c>
      <c r="AE205" s="22">
        <v>5001</v>
      </c>
    </row>
    <row r="206" spans="1:31">
      <c r="A206" s="24" t="s">
        <v>485</v>
      </c>
      <c r="B206" s="24" t="s">
        <v>569</v>
      </c>
      <c r="C206" s="24" t="s">
        <v>653</v>
      </c>
      <c r="D206" s="24" t="s">
        <v>817</v>
      </c>
      <c r="E206" s="24" t="s">
        <v>60</v>
      </c>
      <c r="F206" s="24" t="s">
        <v>60</v>
      </c>
      <c r="G206" s="24" t="s">
        <v>1227</v>
      </c>
      <c r="H206" s="24" t="s">
        <v>1228</v>
      </c>
      <c r="I206" s="24" t="s">
        <v>1229</v>
      </c>
      <c r="J206" s="24" t="s">
        <v>1686</v>
      </c>
      <c r="K206" s="24">
        <v>4</v>
      </c>
      <c r="L206" s="24" t="s">
        <v>1768</v>
      </c>
      <c r="M206" s="24">
        <v>1</v>
      </c>
      <c r="N206" s="24">
        <v>0</v>
      </c>
      <c r="O206" s="24">
        <v>1</v>
      </c>
      <c r="P206" s="24">
        <v>0</v>
      </c>
      <c r="Q206" s="24" t="str">
        <f t="shared" si="6"/>
        <v>10245443100074645</v>
      </c>
      <c r="R206" s="22" t="e">
        <f>IFERROR(_xlfn.XLOOKUP(Cost[[#This Row],[Unique]],'MB51'!U:U,'MB51'!I:I),"")*-1</f>
        <v>#VALUE!</v>
      </c>
      <c r="S206" s="18" t="str">
        <f>IFERROR(_xlfn.XLOOKUP(Cost[[#This Row],[Unique]],'MB51'!U:U,'MB51'!L:L),"")</f>
        <v/>
      </c>
      <c r="T206" s="18">
        <f>_xlfn.XLOOKUP(Cost[[#This Row],[Material ]],'mm60'!A:A,'mm60'!N:N)</f>
        <v>21.3</v>
      </c>
      <c r="U206" s="19">
        <f>IFERROR(Cost[[#This Row],[Unit Price MM60]]*Cost[[#This Row],[ Requirement QTY]],"")</f>
        <v>21.3</v>
      </c>
      <c r="V206" s="20">
        <f>IFERROR(Cost[[#This Row],[Unit Price MM60]]*Cost[[#This Row],[Withdrawn QTY]],"")</f>
        <v>0</v>
      </c>
      <c r="W206" s="21">
        <f>IFERROR(Cost[[#This Row],[Remaining QTY]]*Cost[[#This Row],[Unit Price MM60]],"")</f>
        <v>21.3</v>
      </c>
      <c r="X206" s="10">
        <v>0</v>
      </c>
      <c r="Y206" s="10">
        <f>SUMIF('MB52 in transit'!A:A,WSheet!G:G,'MB52 in transit'!E:E)</f>
        <v>0</v>
      </c>
      <c r="Z206" s="10">
        <f>SUMIF('MB52 2001'!A:A,WSheet!G:G,'MB52 2001'!C:C)</f>
        <v>0</v>
      </c>
      <c r="AA206" s="10">
        <f>Cost[[#This Row],[AB50 SOH 5001 ]]-Cost[[#This Row],[Remaining QTY]]</f>
        <v>-1</v>
      </c>
      <c r="AB206" s="10">
        <f>SUMIF(G:G,G:G,O:O)</f>
        <v>1</v>
      </c>
      <c r="AC206" s="10">
        <f>Cost[[#This Row],[AB50 SOH 5001 ]]-Cost[[#This Row],[All Work Order Demand]]</f>
        <v>-1</v>
      </c>
      <c r="AD206" s="10" t="str">
        <f>_xlfn.CONCAT(Cost[[#This Row],[Material ]],"5001")</f>
        <v>102454435001</v>
      </c>
      <c r="AE206" s="22">
        <v>5001</v>
      </c>
    </row>
    <row r="207" spans="1:31">
      <c r="A207" s="24" t="s">
        <v>485</v>
      </c>
      <c r="B207" s="24" t="s">
        <v>569</v>
      </c>
      <c r="C207" s="24" t="s">
        <v>653</v>
      </c>
      <c r="D207" s="24" t="s">
        <v>817</v>
      </c>
      <c r="E207" s="24" t="s">
        <v>60</v>
      </c>
      <c r="F207" s="24" t="s">
        <v>64</v>
      </c>
      <c r="G207" s="24" t="s">
        <v>1230</v>
      </c>
      <c r="H207" s="24" t="s">
        <v>1231</v>
      </c>
      <c r="I207" s="24" t="s">
        <v>1232</v>
      </c>
      <c r="J207" s="24" t="s">
        <v>1686</v>
      </c>
      <c r="K207" s="24">
        <v>5</v>
      </c>
      <c r="L207" s="24" t="s">
        <v>1768</v>
      </c>
      <c r="M207" s="24">
        <v>1</v>
      </c>
      <c r="N207" s="24">
        <v>0</v>
      </c>
      <c r="O207" s="24">
        <v>1</v>
      </c>
      <c r="P207" s="24">
        <v>0</v>
      </c>
      <c r="Q207" s="24" t="str">
        <f t="shared" si="6"/>
        <v>10245454100074645</v>
      </c>
      <c r="R207" s="22" t="e">
        <f>IFERROR(_xlfn.XLOOKUP(Cost[[#This Row],[Unique]],'MB51'!U:U,'MB51'!I:I),"")*-1</f>
        <v>#VALUE!</v>
      </c>
      <c r="S207" s="18" t="str">
        <f>IFERROR(_xlfn.XLOOKUP(Cost[[#This Row],[Unique]],'MB51'!U:U,'MB51'!L:L),"")</f>
        <v/>
      </c>
      <c r="T207" s="18">
        <f>_xlfn.XLOOKUP(Cost[[#This Row],[Material ]],'mm60'!A:A,'mm60'!N:N)</f>
        <v>23.79</v>
      </c>
      <c r="U207" s="19">
        <f>IFERROR(Cost[[#This Row],[Unit Price MM60]]*Cost[[#This Row],[ Requirement QTY]],"")</f>
        <v>23.79</v>
      </c>
      <c r="V207" s="20">
        <f>IFERROR(Cost[[#This Row],[Unit Price MM60]]*Cost[[#This Row],[Withdrawn QTY]],"")</f>
        <v>0</v>
      </c>
      <c r="W207" s="21">
        <f>IFERROR(Cost[[#This Row],[Remaining QTY]]*Cost[[#This Row],[Unit Price MM60]],"")</f>
        <v>23.79</v>
      </c>
      <c r="X207" s="10">
        <v>0</v>
      </c>
      <c r="Y207" s="10">
        <f>SUMIF('MB52 in transit'!A:A,WSheet!G:G,'MB52 in transit'!E:E)</f>
        <v>0</v>
      </c>
      <c r="Z207" s="10">
        <f>SUMIF('MB52 2001'!A:A,WSheet!G:G,'MB52 2001'!C:C)</f>
        <v>0</v>
      </c>
      <c r="AA207" s="10">
        <f>Cost[[#This Row],[AB50 SOH 5001 ]]-Cost[[#This Row],[Remaining QTY]]</f>
        <v>-1</v>
      </c>
      <c r="AB207" s="10">
        <f>SUMIF(G:G,G:G,O:O)</f>
        <v>1</v>
      </c>
      <c r="AC207" s="10">
        <f>Cost[[#This Row],[AB50 SOH 5001 ]]-Cost[[#This Row],[All Work Order Demand]]</f>
        <v>-1</v>
      </c>
      <c r="AD207" s="10" t="str">
        <f>_xlfn.CONCAT(Cost[[#This Row],[Material ]],"5001")</f>
        <v>102454545001</v>
      </c>
      <c r="AE207" s="22">
        <v>5001</v>
      </c>
    </row>
    <row r="208" spans="1:31">
      <c r="A208" s="24" t="s">
        <v>485</v>
      </c>
      <c r="B208" s="24" t="s">
        <v>569</v>
      </c>
      <c r="C208" s="24" t="s">
        <v>653</v>
      </c>
      <c r="D208" s="24" t="s">
        <v>817</v>
      </c>
      <c r="E208" s="24" t="s">
        <v>60</v>
      </c>
      <c r="F208" s="24" t="s">
        <v>68</v>
      </c>
      <c r="G208" s="24" t="s">
        <v>1233</v>
      </c>
      <c r="H208" s="24" t="s">
        <v>1234</v>
      </c>
      <c r="I208" s="24" t="s">
        <v>1235</v>
      </c>
      <c r="J208" s="24" t="s">
        <v>1686</v>
      </c>
      <c r="K208" s="24">
        <v>6</v>
      </c>
      <c r="L208" s="24" t="s">
        <v>1768</v>
      </c>
      <c r="M208" s="24">
        <v>2</v>
      </c>
      <c r="N208" s="24">
        <v>0</v>
      </c>
      <c r="O208" s="24">
        <v>2</v>
      </c>
      <c r="P208" s="24">
        <v>0</v>
      </c>
      <c r="Q208" s="24" t="str">
        <f t="shared" si="6"/>
        <v>10446908100074645</v>
      </c>
      <c r="R208" s="22" t="e">
        <f>IFERROR(_xlfn.XLOOKUP(Cost[[#This Row],[Unique]],'MB51'!U:U,'MB51'!I:I),"")*-1</f>
        <v>#VALUE!</v>
      </c>
      <c r="S208" s="18" t="str">
        <f>IFERROR(_xlfn.XLOOKUP(Cost[[#This Row],[Unique]],'MB51'!U:U,'MB51'!L:L),"")</f>
        <v/>
      </c>
      <c r="T208" s="18">
        <f>_xlfn.XLOOKUP(Cost[[#This Row],[Material ]],'mm60'!A:A,'mm60'!N:N)</f>
        <v>97</v>
      </c>
      <c r="U208" s="19">
        <f>IFERROR(Cost[[#This Row],[Unit Price MM60]]*Cost[[#This Row],[ Requirement QTY]],"")</f>
        <v>194</v>
      </c>
      <c r="V208" s="20">
        <f>IFERROR(Cost[[#This Row],[Unit Price MM60]]*Cost[[#This Row],[Withdrawn QTY]],"")</f>
        <v>0</v>
      </c>
      <c r="W208" s="21">
        <f>IFERROR(Cost[[#This Row],[Remaining QTY]]*Cost[[#This Row],[Unit Price MM60]],"")</f>
        <v>194</v>
      </c>
      <c r="X208" s="10">
        <v>0</v>
      </c>
      <c r="Y208" s="10">
        <f>SUMIF('MB52 in transit'!A:A,WSheet!G:G,'MB52 in transit'!E:E)</f>
        <v>0</v>
      </c>
      <c r="Z208" s="10">
        <f>SUMIF('MB52 2001'!A:A,WSheet!G:G,'MB52 2001'!C:C)</f>
        <v>0</v>
      </c>
      <c r="AA208" s="10">
        <f>Cost[[#This Row],[AB50 SOH 5001 ]]-Cost[[#This Row],[Remaining QTY]]</f>
        <v>-2</v>
      </c>
      <c r="AB208" s="10">
        <f>SUMIF(G:G,G:G,O:O)</f>
        <v>2</v>
      </c>
      <c r="AC208" s="10">
        <f>Cost[[#This Row],[AB50 SOH 5001 ]]-Cost[[#This Row],[All Work Order Demand]]</f>
        <v>-2</v>
      </c>
      <c r="AD208" s="10" t="str">
        <f>_xlfn.CONCAT(Cost[[#This Row],[Material ]],"5001")</f>
        <v>104469085001</v>
      </c>
      <c r="AE208" s="22">
        <v>5001</v>
      </c>
    </row>
    <row r="209" spans="1:31">
      <c r="A209" s="24" t="s">
        <v>485</v>
      </c>
      <c r="B209" s="24" t="s">
        <v>569</v>
      </c>
      <c r="C209" s="24" t="s">
        <v>653</v>
      </c>
      <c r="D209" s="24" t="s">
        <v>817</v>
      </c>
      <c r="E209" s="24" t="s">
        <v>60</v>
      </c>
      <c r="F209" s="24" t="s">
        <v>43</v>
      </c>
      <c r="G209" s="24" t="s">
        <v>1236</v>
      </c>
      <c r="H209" s="24" t="s">
        <v>1237</v>
      </c>
      <c r="I209" s="24" t="s">
        <v>1238</v>
      </c>
      <c r="J209" s="24" t="s">
        <v>1686</v>
      </c>
      <c r="K209" s="24">
        <v>7</v>
      </c>
      <c r="L209" s="24" t="s">
        <v>1768</v>
      </c>
      <c r="M209" s="24">
        <v>1</v>
      </c>
      <c r="N209" s="24">
        <v>0</v>
      </c>
      <c r="O209" s="24">
        <v>1</v>
      </c>
      <c r="P209" s="24">
        <v>0</v>
      </c>
      <c r="Q209" s="24" t="str">
        <f t="shared" si="6"/>
        <v>70008838100074645</v>
      </c>
      <c r="R209" s="22" t="e">
        <f>IFERROR(_xlfn.XLOOKUP(Cost[[#This Row],[Unique]],'MB51'!U:U,'MB51'!I:I),"")*-1</f>
        <v>#VALUE!</v>
      </c>
      <c r="S209" s="18" t="str">
        <f>IFERROR(_xlfn.XLOOKUP(Cost[[#This Row],[Unique]],'MB51'!U:U,'MB51'!L:L),"")</f>
        <v/>
      </c>
      <c r="T209" s="18">
        <f>_xlfn.XLOOKUP(Cost[[#This Row],[Material ]],'mm60'!A:A,'mm60'!N:N)</f>
        <v>13021.07</v>
      </c>
      <c r="U209" s="19">
        <f>IFERROR(Cost[[#This Row],[Unit Price MM60]]*Cost[[#This Row],[ Requirement QTY]],"")</f>
        <v>13021.07</v>
      </c>
      <c r="V209" s="20">
        <f>IFERROR(Cost[[#This Row],[Unit Price MM60]]*Cost[[#This Row],[Withdrawn QTY]],"")</f>
        <v>0</v>
      </c>
      <c r="W209" s="21">
        <f>IFERROR(Cost[[#This Row],[Remaining QTY]]*Cost[[#This Row],[Unit Price MM60]],"")</f>
        <v>13021.07</v>
      </c>
      <c r="X209" s="10">
        <v>0</v>
      </c>
      <c r="Y209" s="10">
        <f>SUMIF('MB52 in transit'!A:A,WSheet!G:G,'MB52 in transit'!E:E)</f>
        <v>0</v>
      </c>
      <c r="Z209" s="10">
        <f>SUMIF('MB52 2001'!A:A,WSheet!G:G,'MB52 2001'!C:C)</f>
        <v>0</v>
      </c>
      <c r="AA209" s="10">
        <f>Cost[[#This Row],[AB50 SOH 5001 ]]-Cost[[#This Row],[Remaining QTY]]</f>
        <v>-1</v>
      </c>
      <c r="AB209" s="10">
        <f>SUMIF(G:G,G:G,O:O)</f>
        <v>1</v>
      </c>
      <c r="AC209" s="10">
        <f>Cost[[#This Row],[AB50 SOH 5001 ]]-Cost[[#This Row],[All Work Order Demand]]</f>
        <v>-1</v>
      </c>
      <c r="AD209" s="10" t="str">
        <f>_xlfn.CONCAT(Cost[[#This Row],[Material ]],"5001")</f>
        <v>700088385001</v>
      </c>
      <c r="AE209" s="22">
        <v>5001</v>
      </c>
    </row>
    <row r="210" spans="1:31">
      <c r="A210" s="24" t="s">
        <v>485</v>
      </c>
      <c r="B210" s="24" t="s">
        <v>570</v>
      </c>
      <c r="C210" s="24" t="s">
        <v>655</v>
      </c>
      <c r="D210" s="24" t="s">
        <v>819</v>
      </c>
      <c r="E210" s="24" t="s">
        <v>33</v>
      </c>
      <c r="F210" s="24" t="s">
        <v>68</v>
      </c>
      <c r="G210" s="24" t="s">
        <v>925</v>
      </c>
      <c r="H210" s="24" t="s">
        <v>926</v>
      </c>
      <c r="I210" s="24" t="s">
        <v>1239</v>
      </c>
      <c r="J210" s="24" t="s">
        <v>1686</v>
      </c>
      <c r="K210" s="24">
        <v>6</v>
      </c>
      <c r="L210" s="24" t="s">
        <v>1770</v>
      </c>
      <c r="M210" s="24">
        <v>24</v>
      </c>
      <c r="N210" s="24">
        <v>0</v>
      </c>
      <c r="O210" s="24">
        <v>24</v>
      </c>
      <c r="P210" s="24">
        <v>0</v>
      </c>
      <c r="Q210" s="24" t="str">
        <f t="shared" si="6"/>
        <v>10503901200188318</v>
      </c>
      <c r="R210" s="22" t="e">
        <f>IFERROR(_xlfn.XLOOKUP(Cost[[#This Row],[Unique]],'MB51'!U:U,'MB51'!I:I),"")*-1</f>
        <v>#VALUE!</v>
      </c>
      <c r="S210" s="18" t="str">
        <f>IFERROR(_xlfn.XLOOKUP(Cost[[#This Row],[Unique]],'MB51'!U:U,'MB51'!L:L),"")</f>
        <v/>
      </c>
      <c r="T210" s="18">
        <f>_xlfn.XLOOKUP(Cost[[#This Row],[Material ]],'mm60'!A:A,'mm60'!N:N)</f>
        <v>60.08</v>
      </c>
      <c r="U210" s="19">
        <f>IFERROR(Cost[[#This Row],[Unit Price MM60]]*Cost[[#This Row],[ Requirement QTY]],"")</f>
        <v>1441.92</v>
      </c>
      <c r="V210" s="20">
        <f>IFERROR(Cost[[#This Row],[Unit Price MM60]]*Cost[[#This Row],[Withdrawn QTY]],"")</f>
        <v>0</v>
      </c>
      <c r="W210" s="21">
        <f>IFERROR(Cost[[#This Row],[Remaining QTY]]*Cost[[#This Row],[Unit Price MM60]],"")</f>
        <v>1441.92</v>
      </c>
      <c r="X210" s="10">
        <v>0</v>
      </c>
      <c r="Y210" s="10">
        <f>SUMIF('MB52 in transit'!A:A,WSheet!G:G,'MB52 in transit'!E:E)</f>
        <v>0</v>
      </c>
      <c r="Z210" s="10">
        <f>SUMIF('MB52 2001'!A:A,WSheet!G:G,'MB52 2001'!C:C)</f>
        <v>12</v>
      </c>
      <c r="AA210" s="10">
        <f>Cost[[#This Row],[AB50 SOH 5001 ]]-Cost[[#This Row],[Remaining QTY]]</f>
        <v>-24</v>
      </c>
      <c r="AB210" s="10">
        <f>SUMIF(G:G,G:G,O:O)</f>
        <v>60</v>
      </c>
      <c r="AC210" s="10">
        <f>Cost[[#This Row],[AB50 SOH 5001 ]]-Cost[[#This Row],[All Work Order Demand]]</f>
        <v>-60</v>
      </c>
      <c r="AD210" s="10" t="str">
        <f>_xlfn.CONCAT(Cost[[#This Row],[Material ]],"5001")</f>
        <v>105039015001</v>
      </c>
      <c r="AE210" s="22">
        <v>5001</v>
      </c>
    </row>
    <row r="211" spans="1:31">
      <c r="A211" s="24" t="s">
        <v>485</v>
      </c>
      <c r="B211" s="24" t="s">
        <v>570</v>
      </c>
      <c r="C211" s="24" t="s">
        <v>655</v>
      </c>
      <c r="D211" s="24" t="s">
        <v>819</v>
      </c>
      <c r="E211" s="24" t="s">
        <v>80</v>
      </c>
      <c r="F211" s="24" t="s">
        <v>28</v>
      </c>
      <c r="G211" s="24" t="s">
        <v>923</v>
      </c>
      <c r="H211" s="24" t="s">
        <v>924</v>
      </c>
      <c r="I211" s="24" t="s">
        <v>1240</v>
      </c>
      <c r="J211" s="24" t="s">
        <v>1686</v>
      </c>
      <c r="K211" s="24">
        <v>7</v>
      </c>
      <c r="L211" s="24" t="s">
        <v>1770</v>
      </c>
      <c r="M211" s="24">
        <v>32</v>
      </c>
      <c r="N211" s="24">
        <v>0</v>
      </c>
      <c r="O211" s="24">
        <v>32</v>
      </c>
      <c r="P211" s="24">
        <v>0</v>
      </c>
      <c r="Q211" s="24" t="str">
        <f t="shared" si="6"/>
        <v>10058535200188318</v>
      </c>
      <c r="R211" s="22" t="e">
        <f>IFERROR(_xlfn.XLOOKUP(Cost[[#This Row],[Unique]],'MB51'!U:U,'MB51'!I:I),"")*-1</f>
        <v>#VALUE!</v>
      </c>
      <c r="S211" s="18" t="str">
        <f>IFERROR(_xlfn.XLOOKUP(Cost[[#This Row],[Unique]],'MB51'!U:U,'MB51'!L:L),"")</f>
        <v/>
      </c>
      <c r="T211" s="18">
        <f>_xlfn.XLOOKUP(Cost[[#This Row],[Material ]],'mm60'!A:A,'mm60'!N:N)</f>
        <v>9.09</v>
      </c>
      <c r="U211" s="19">
        <f>IFERROR(Cost[[#This Row],[Unit Price MM60]]*Cost[[#This Row],[ Requirement QTY]],"")</f>
        <v>290.88</v>
      </c>
      <c r="V211" s="20">
        <f>IFERROR(Cost[[#This Row],[Unit Price MM60]]*Cost[[#This Row],[Withdrawn QTY]],"")</f>
        <v>0</v>
      </c>
      <c r="W211" s="21">
        <f>IFERROR(Cost[[#This Row],[Remaining QTY]]*Cost[[#This Row],[Unit Price MM60]],"")</f>
        <v>290.88</v>
      </c>
      <c r="X211" s="10">
        <v>0</v>
      </c>
      <c r="Y211" s="10">
        <f>SUMIF('MB52 in transit'!A:A,WSheet!G:G,'MB52 in transit'!E:E)</f>
        <v>0</v>
      </c>
      <c r="Z211" s="10">
        <f>SUMIF('MB52 2001'!A:A,WSheet!G:G,'MB52 2001'!C:C)</f>
        <v>0</v>
      </c>
      <c r="AA211" s="10">
        <f>Cost[[#This Row],[AB50 SOH 5001 ]]-Cost[[#This Row],[Remaining QTY]]</f>
        <v>-32</v>
      </c>
      <c r="AB211" s="10">
        <f>SUMIF(G:G,G:G,O:O)</f>
        <v>112</v>
      </c>
      <c r="AC211" s="10">
        <f>Cost[[#This Row],[AB50 SOH 5001 ]]-Cost[[#This Row],[All Work Order Demand]]</f>
        <v>-112</v>
      </c>
      <c r="AD211" s="10" t="str">
        <f>_xlfn.CONCAT(Cost[[#This Row],[Material ]],"5001")</f>
        <v>100585355001</v>
      </c>
      <c r="AE211" s="22">
        <v>5001</v>
      </c>
    </row>
    <row r="212" spans="1:31">
      <c r="A212" s="24" t="s">
        <v>485</v>
      </c>
      <c r="B212" s="24" t="s">
        <v>570</v>
      </c>
      <c r="C212" s="24" t="s">
        <v>654</v>
      </c>
      <c r="D212" s="24" t="s">
        <v>818</v>
      </c>
      <c r="E212" s="24" t="s">
        <v>136</v>
      </c>
      <c r="F212" s="24" t="s">
        <v>143</v>
      </c>
      <c r="G212" s="24" t="s">
        <v>1241</v>
      </c>
      <c r="H212" s="24" t="s">
        <v>1242</v>
      </c>
      <c r="I212" s="24" t="s">
        <v>1243</v>
      </c>
      <c r="J212" s="24" t="s">
        <v>1686</v>
      </c>
      <c r="K212" s="24">
        <v>17</v>
      </c>
      <c r="L212" s="24" t="s">
        <v>1769</v>
      </c>
      <c r="M212" s="24">
        <v>1</v>
      </c>
      <c r="N212" s="24">
        <v>0</v>
      </c>
      <c r="O212" s="24">
        <v>1</v>
      </c>
      <c r="P212" s="24">
        <v>0</v>
      </c>
      <c r="Q212" s="24" t="str">
        <f t="shared" si="6"/>
        <v>10048582200188385</v>
      </c>
      <c r="R212" s="22" t="e">
        <f>IFERROR(_xlfn.XLOOKUP(Cost[[#This Row],[Unique]],'MB51'!U:U,'MB51'!I:I),"")*-1</f>
        <v>#VALUE!</v>
      </c>
      <c r="S212" s="18" t="str">
        <f>IFERROR(_xlfn.XLOOKUP(Cost[[#This Row],[Unique]],'MB51'!U:U,'MB51'!L:L),"")</f>
        <v/>
      </c>
      <c r="T212" s="18">
        <f>_xlfn.XLOOKUP(Cost[[#This Row],[Material ]],'mm60'!A:A,'mm60'!N:N)</f>
        <v>53.27</v>
      </c>
      <c r="U212" s="19">
        <f>IFERROR(Cost[[#This Row],[Unit Price MM60]]*Cost[[#This Row],[ Requirement QTY]],"")</f>
        <v>53.27</v>
      </c>
      <c r="V212" s="20">
        <f>IFERROR(Cost[[#This Row],[Unit Price MM60]]*Cost[[#This Row],[Withdrawn QTY]],"")</f>
        <v>0</v>
      </c>
      <c r="W212" s="21">
        <f>IFERROR(Cost[[#This Row],[Remaining QTY]]*Cost[[#This Row],[Unit Price MM60]],"")</f>
        <v>53.27</v>
      </c>
      <c r="X212" s="10">
        <v>0</v>
      </c>
      <c r="Y212" s="10">
        <f>SUMIF('MB52 in transit'!A:A,WSheet!G:G,'MB52 in transit'!E:E)</f>
        <v>0</v>
      </c>
      <c r="Z212" s="10">
        <f>SUMIF('MB52 2001'!A:A,WSheet!G:G,'MB52 2001'!C:C)</f>
        <v>1</v>
      </c>
      <c r="AA212" s="10">
        <f>Cost[[#This Row],[AB50 SOH 5001 ]]-Cost[[#This Row],[Remaining QTY]]</f>
        <v>-1</v>
      </c>
      <c r="AB212" s="10">
        <f>SUMIF(G:G,G:G,O:O)</f>
        <v>2</v>
      </c>
      <c r="AC212" s="10">
        <f>Cost[[#This Row],[AB50 SOH 5001 ]]-Cost[[#This Row],[All Work Order Demand]]</f>
        <v>-2</v>
      </c>
      <c r="AD212" s="10" t="str">
        <f>_xlfn.CONCAT(Cost[[#This Row],[Material ]],"5001")</f>
        <v>100485825001</v>
      </c>
      <c r="AE212" s="22">
        <v>5001</v>
      </c>
    </row>
    <row r="213" spans="1:31">
      <c r="A213" s="24" t="s">
        <v>485</v>
      </c>
      <c r="B213" s="24" t="s">
        <v>570</v>
      </c>
      <c r="C213" s="24" t="s">
        <v>623</v>
      </c>
      <c r="D213" s="24" t="s">
        <v>788</v>
      </c>
      <c r="E213" s="24" t="s">
        <v>120</v>
      </c>
      <c r="F213" s="24" t="s">
        <v>80</v>
      </c>
      <c r="G213" s="24" t="s">
        <v>1241</v>
      </c>
      <c r="H213" s="24" t="s">
        <v>1242</v>
      </c>
      <c r="I213" s="24" t="s">
        <v>1243</v>
      </c>
      <c r="J213" s="24" t="s">
        <v>1686</v>
      </c>
      <c r="K213" s="24">
        <v>11</v>
      </c>
      <c r="L213" s="24" t="s">
        <v>1738</v>
      </c>
      <c r="M213" s="24">
        <v>1</v>
      </c>
      <c r="N213" s="24">
        <v>0</v>
      </c>
      <c r="O213" s="24">
        <v>1</v>
      </c>
      <c r="P213" s="24">
        <v>0</v>
      </c>
      <c r="Q213" s="24" t="str">
        <f t="shared" si="6"/>
        <v>10048582200188390</v>
      </c>
      <c r="R213" s="22" t="e">
        <f>IFERROR(_xlfn.XLOOKUP(Cost[[#This Row],[Unique]],'MB51'!U:U,'MB51'!I:I),"")*-1</f>
        <v>#VALUE!</v>
      </c>
      <c r="S213" s="18" t="str">
        <f>IFERROR(_xlfn.XLOOKUP(Cost[[#This Row],[Unique]],'MB51'!U:U,'MB51'!L:L),"")</f>
        <v/>
      </c>
      <c r="T213" s="18">
        <f>_xlfn.XLOOKUP(Cost[[#This Row],[Material ]],'mm60'!A:A,'mm60'!N:N)</f>
        <v>53.27</v>
      </c>
      <c r="U213" s="19">
        <f>IFERROR(Cost[[#This Row],[Unit Price MM60]]*Cost[[#This Row],[ Requirement QTY]],"")</f>
        <v>53.27</v>
      </c>
      <c r="V213" s="20">
        <f>IFERROR(Cost[[#This Row],[Unit Price MM60]]*Cost[[#This Row],[Withdrawn QTY]],"")</f>
        <v>0</v>
      </c>
      <c r="W213" s="21">
        <f>IFERROR(Cost[[#This Row],[Remaining QTY]]*Cost[[#This Row],[Unit Price MM60]],"")</f>
        <v>53.27</v>
      </c>
      <c r="X213" s="10">
        <v>0</v>
      </c>
      <c r="Y213" s="10">
        <f>SUMIF('MB52 in transit'!A:A,WSheet!G:G,'MB52 in transit'!E:E)</f>
        <v>0</v>
      </c>
      <c r="Z213" s="10">
        <f>SUMIF('MB52 2001'!A:A,WSheet!G:G,'MB52 2001'!C:C)</f>
        <v>1</v>
      </c>
      <c r="AA213" s="10">
        <f>Cost[[#This Row],[AB50 SOH 5001 ]]-Cost[[#This Row],[Remaining QTY]]</f>
        <v>-1</v>
      </c>
      <c r="AB213" s="10">
        <f>SUMIF(G:G,G:G,O:O)</f>
        <v>2</v>
      </c>
      <c r="AC213" s="10">
        <f>Cost[[#This Row],[AB50 SOH 5001 ]]-Cost[[#This Row],[All Work Order Demand]]</f>
        <v>-2</v>
      </c>
      <c r="AD213" s="10" t="str">
        <f>_xlfn.CONCAT(Cost[[#This Row],[Material ]],"5001")</f>
        <v>100485825001</v>
      </c>
      <c r="AE213" s="22">
        <v>5001</v>
      </c>
    </row>
    <row r="214" spans="1:31">
      <c r="A214" s="24" t="s">
        <v>485</v>
      </c>
      <c r="B214" s="24" t="s">
        <v>570</v>
      </c>
      <c r="C214" s="24" t="s">
        <v>623</v>
      </c>
      <c r="D214" s="24" t="s">
        <v>788</v>
      </c>
      <c r="E214" s="24" t="s">
        <v>128</v>
      </c>
      <c r="F214" s="24" t="s">
        <v>128</v>
      </c>
      <c r="G214" s="24" t="s">
        <v>1244</v>
      </c>
      <c r="H214" s="24" t="s">
        <v>1245</v>
      </c>
      <c r="I214" s="24" t="s">
        <v>1246</v>
      </c>
      <c r="J214" s="24" t="s">
        <v>1686</v>
      </c>
      <c r="K214" s="24">
        <v>14</v>
      </c>
      <c r="L214" s="24" t="s">
        <v>1738</v>
      </c>
      <c r="M214" s="24">
        <v>2</v>
      </c>
      <c r="N214" s="24">
        <v>0</v>
      </c>
      <c r="O214" s="24">
        <v>2</v>
      </c>
      <c r="P214" s="24">
        <v>0</v>
      </c>
      <c r="Q214" s="24" t="str">
        <f t="shared" si="6"/>
        <v>10206299200188390</v>
      </c>
      <c r="R214" s="22" t="e">
        <f>IFERROR(_xlfn.XLOOKUP(Cost[[#This Row],[Unique]],'MB51'!U:U,'MB51'!I:I),"")*-1</f>
        <v>#VALUE!</v>
      </c>
      <c r="S214" s="18" t="str">
        <f>IFERROR(_xlfn.XLOOKUP(Cost[[#This Row],[Unique]],'MB51'!U:U,'MB51'!L:L),"")</f>
        <v/>
      </c>
      <c r="T214" s="18">
        <f>_xlfn.XLOOKUP(Cost[[#This Row],[Material ]],'mm60'!A:A,'mm60'!N:N)</f>
        <v>35.700000000000003</v>
      </c>
      <c r="U214" s="19">
        <f>IFERROR(Cost[[#This Row],[Unit Price MM60]]*Cost[[#This Row],[ Requirement QTY]],"")</f>
        <v>71.400000000000006</v>
      </c>
      <c r="V214" s="20">
        <f>IFERROR(Cost[[#This Row],[Unit Price MM60]]*Cost[[#This Row],[Withdrawn QTY]],"")</f>
        <v>0</v>
      </c>
      <c r="W214" s="21">
        <f>IFERROR(Cost[[#This Row],[Remaining QTY]]*Cost[[#This Row],[Unit Price MM60]],"")</f>
        <v>71.400000000000006</v>
      </c>
      <c r="X214" s="10">
        <v>0</v>
      </c>
      <c r="Y214" s="10">
        <f>SUMIF('MB52 in transit'!A:A,WSheet!G:G,'MB52 in transit'!E:E)</f>
        <v>0</v>
      </c>
      <c r="Z214" s="10">
        <f>SUMIF('MB52 2001'!A:A,WSheet!G:G,'MB52 2001'!C:C)</f>
        <v>0</v>
      </c>
      <c r="AA214" s="10">
        <f>Cost[[#This Row],[AB50 SOH 5001 ]]-Cost[[#This Row],[Remaining QTY]]</f>
        <v>-2</v>
      </c>
      <c r="AB214" s="10">
        <f>SUMIF(G:G,G:G,O:O)</f>
        <v>4</v>
      </c>
      <c r="AC214" s="10">
        <f>Cost[[#This Row],[AB50 SOH 5001 ]]-Cost[[#This Row],[All Work Order Demand]]</f>
        <v>-4</v>
      </c>
      <c r="AD214" s="10" t="str">
        <f>_xlfn.CONCAT(Cost[[#This Row],[Material ]],"5001")</f>
        <v>102062995001</v>
      </c>
      <c r="AE214" s="22">
        <v>5001</v>
      </c>
    </row>
    <row r="215" spans="1:31">
      <c r="A215" s="24" t="s">
        <v>485</v>
      </c>
      <c r="B215" s="24" t="s">
        <v>570</v>
      </c>
      <c r="C215" s="24" t="s">
        <v>655</v>
      </c>
      <c r="D215" s="24" t="s">
        <v>819</v>
      </c>
      <c r="E215" s="24" t="s">
        <v>110</v>
      </c>
      <c r="F215" s="24" t="s">
        <v>56</v>
      </c>
      <c r="G215" s="24" t="s">
        <v>1247</v>
      </c>
      <c r="H215" s="24" t="s">
        <v>1248</v>
      </c>
      <c r="I215" s="24" t="s">
        <v>1249</v>
      </c>
      <c r="J215" s="24" t="s">
        <v>1686</v>
      </c>
      <c r="K215" s="24">
        <v>3</v>
      </c>
      <c r="L215" s="24" t="s">
        <v>1770</v>
      </c>
      <c r="M215" s="24">
        <v>32</v>
      </c>
      <c r="N215" s="24">
        <v>0</v>
      </c>
      <c r="O215" s="24">
        <v>32</v>
      </c>
      <c r="P215" s="24">
        <v>0</v>
      </c>
      <c r="Q215" s="24" t="str">
        <f t="shared" si="6"/>
        <v>10058077200188318</v>
      </c>
      <c r="R215" s="22" t="e">
        <f>IFERROR(_xlfn.XLOOKUP(Cost[[#This Row],[Unique]],'MB51'!U:U,'MB51'!I:I),"")*-1</f>
        <v>#VALUE!</v>
      </c>
      <c r="S215" s="18" t="str">
        <f>IFERROR(_xlfn.XLOOKUP(Cost[[#This Row],[Unique]],'MB51'!U:U,'MB51'!L:L),"")</f>
        <v/>
      </c>
      <c r="T215" s="18">
        <f>_xlfn.XLOOKUP(Cost[[#This Row],[Material ]],'mm60'!A:A,'mm60'!N:N)</f>
        <v>72.06</v>
      </c>
      <c r="U215" s="19">
        <f>IFERROR(Cost[[#This Row],[Unit Price MM60]]*Cost[[#This Row],[ Requirement QTY]],"")</f>
        <v>2305.92</v>
      </c>
      <c r="V215" s="20">
        <f>IFERROR(Cost[[#This Row],[Unit Price MM60]]*Cost[[#This Row],[Withdrawn QTY]],"")</f>
        <v>0</v>
      </c>
      <c r="W215" s="21">
        <f>IFERROR(Cost[[#This Row],[Remaining QTY]]*Cost[[#This Row],[Unit Price MM60]],"")</f>
        <v>2305.92</v>
      </c>
      <c r="X215" s="10">
        <v>0</v>
      </c>
      <c r="Y215" s="10">
        <f>SUMIF('MB52 in transit'!A:A,WSheet!G:G,'MB52 in transit'!E:E)</f>
        <v>0</v>
      </c>
      <c r="Z215" s="10">
        <f>SUMIF('MB52 2001'!A:A,WSheet!G:G,'MB52 2001'!C:C)</f>
        <v>32</v>
      </c>
      <c r="AA215" s="10">
        <f>Cost[[#This Row],[AB50 SOH 5001 ]]-Cost[[#This Row],[Remaining QTY]]</f>
        <v>-32</v>
      </c>
      <c r="AB215" s="10">
        <f>SUMIF(G:G,G:G,O:O)</f>
        <v>80</v>
      </c>
      <c r="AC215" s="10">
        <f>Cost[[#This Row],[AB50 SOH 5001 ]]-Cost[[#This Row],[All Work Order Demand]]</f>
        <v>-80</v>
      </c>
      <c r="AD215" s="10" t="str">
        <f>_xlfn.CONCAT(Cost[[#This Row],[Material ]],"5001")</f>
        <v>100580775001</v>
      </c>
      <c r="AE215" s="22">
        <v>5001</v>
      </c>
    </row>
    <row r="216" spans="1:31">
      <c r="A216" s="24" t="s">
        <v>485</v>
      </c>
      <c r="B216" s="24" t="s">
        <v>570</v>
      </c>
      <c r="C216" s="24" t="s">
        <v>654</v>
      </c>
      <c r="D216" s="24" t="s">
        <v>818</v>
      </c>
      <c r="E216" s="24" t="s">
        <v>124</v>
      </c>
      <c r="F216" s="24" t="s">
        <v>120</v>
      </c>
      <c r="G216" s="24" t="s">
        <v>1250</v>
      </c>
      <c r="H216" s="24" t="s">
        <v>1251</v>
      </c>
      <c r="I216" s="24" t="s">
        <v>1252</v>
      </c>
      <c r="J216" s="24" t="s">
        <v>1686</v>
      </c>
      <c r="K216" s="24">
        <v>12</v>
      </c>
      <c r="L216" s="24" t="s">
        <v>1769</v>
      </c>
      <c r="M216" s="24">
        <v>8</v>
      </c>
      <c r="N216" s="24">
        <v>0</v>
      </c>
      <c r="O216" s="24">
        <v>8</v>
      </c>
      <c r="P216" s="24">
        <v>0</v>
      </c>
      <c r="Q216" s="24" t="str">
        <f t="shared" si="6"/>
        <v>10541360200188385</v>
      </c>
      <c r="R216" s="22" t="e">
        <f>IFERROR(_xlfn.XLOOKUP(Cost[[#This Row],[Unique]],'MB51'!U:U,'MB51'!I:I),"")*-1</f>
        <v>#VALUE!</v>
      </c>
      <c r="S216" s="18" t="str">
        <f>IFERROR(_xlfn.XLOOKUP(Cost[[#This Row],[Unique]],'MB51'!U:U,'MB51'!L:L),"")</f>
        <v/>
      </c>
      <c r="T216" s="18">
        <f>_xlfn.XLOOKUP(Cost[[#This Row],[Material ]],'mm60'!A:A,'mm60'!N:N)</f>
        <v>52.4</v>
      </c>
      <c r="U216" s="19">
        <f>IFERROR(Cost[[#This Row],[Unit Price MM60]]*Cost[[#This Row],[ Requirement QTY]],"")</f>
        <v>419.2</v>
      </c>
      <c r="V216" s="20">
        <f>IFERROR(Cost[[#This Row],[Unit Price MM60]]*Cost[[#This Row],[Withdrawn QTY]],"")</f>
        <v>0</v>
      </c>
      <c r="W216" s="21">
        <f>IFERROR(Cost[[#This Row],[Remaining QTY]]*Cost[[#This Row],[Unit Price MM60]],"")</f>
        <v>419.2</v>
      </c>
      <c r="X216" s="10">
        <v>0</v>
      </c>
      <c r="Y216" s="10">
        <f>SUMIF('MB52 in transit'!A:A,WSheet!G:G,'MB52 in transit'!E:E)</f>
        <v>0</v>
      </c>
      <c r="Z216" s="10">
        <f>SUMIF('MB52 2001'!A:A,WSheet!G:G,'MB52 2001'!C:C)</f>
        <v>0</v>
      </c>
      <c r="AA216" s="10">
        <f>Cost[[#This Row],[AB50 SOH 5001 ]]-Cost[[#This Row],[Remaining QTY]]</f>
        <v>-8</v>
      </c>
      <c r="AB216" s="10">
        <f>SUMIF(G:G,G:G,O:O)</f>
        <v>8</v>
      </c>
      <c r="AC216" s="10">
        <f>Cost[[#This Row],[AB50 SOH 5001 ]]-Cost[[#This Row],[All Work Order Demand]]</f>
        <v>-8</v>
      </c>
      <c r="AD216" s="10" t="str">
        <f>_xlfn.CONCAT(Cost[[#This Row],[Material ]],"5001")</f>
        <v>105413605001</v>
      </c>
      <c r="AE216" s="22">
        <v>5001</v>
      </c>
    </row>
    <row r="217" spans="1:31">
      <c r="A217" s="24" t="s">
        <v>485</v>
      </c>
      <c r="B217" s="24" t="s">
        <v>570</v>
      </c>
      <c r="C217" s="24" t="s">
        <v>654</v>
      </c>
      <c r="D217" s="24" t="s">
        <v>818</v>
      </c>
      <c r="E217" s="24" t="s">
        <v>128</v>
      </c>
      <c r="F217" s="24" t="s">
        <v>128</v>
      </c>
      <c r="G217" s="24" t="s">
        <v>1253</v>
      </c>
      <c r="H217" s="24" t="s">
        <v>1254</v>
      </c>
      <c r="I217" s="24" t="s">
        <v>1255</v>
      </c>
      <c r="J217" s="24" t="s">
        <v>1686</v>
      </c>
      <c r="K217" s="24">
        <v>14</v>
      </c>
      <c r="L217" s="24" t="s">
        <v>1769</v>
      </c>
      <c r="M217" s="24">
        <v>12</v>
      </c>
      <c r="N217" s="24">
        <v>0</v>
      </c>
      <c r="O217" s="24">
        <v>12</v>
      </c>
      <c r="P217" s="24">
        <v>0</v>
      </c>
      <c r="Q217" s="24" t="str">
        <f t="shared" si="6"/>
        <v>10541445200188385</v>
      </c>
      <c r="R217" s="22" t="e">
        <f>IFERROR(_xlfn.XLOOKUP(Cost[[#This Row],[Unique]],'MB51'!U:U,'MB51'!I:I),"")*-1</f>
        <v>#VALUE!</v>
      </c>
      <c r="S217" s="18" t="str">
        <f>IFERROR(_xlfn.XLOOKUP(Cost[[#This Row],[Unique]],'MB51'!U:U,'MB51'!L:L),"")</f>
        <v/>
      </c>
      <c r="T217" s="18">
        <f>_xlfn.XLOOKUP(Cost[[#This Row],[Material ]],'mm60'!A:A,'mm60'!N:N)</f>
        <v>79.150000000000006</v>
      </c>
      <c r="U217" s="19">
        <f>IFERROR(Cost[[#This Row],[Unit Price MM60]]*Cost[[#This Row],[ Requirement QTY]],"")</f>
        <v>949.80000000000007</v>
      </c>
      <c r="V217" s="20">
        <f>IFERROR(Cost[[#This Row],[Unit Price MM60]]*Cost[[#This Row],[Withdrawn QTY]],"")</f>
        <v>0</v>
      </c>
      <c r="W217" s="21">
        <f>IFERROR(Cost[[#This Row],[Remaining QTY]]*Cost[[#This Row],[Unit Price MM60]],"")</f>
        <v>949.80000000000007</v>
      </c>
      <c r="X217" s="10">
        <v>0</v>
      </c>
      <c r="Y217" s="10">
        <f>SUMIF('MB52 in transit'!A:A,WSheet!G:G,'MB52 in transit'!E:E)</f>
        <v>0</v>
      </c>
      <c r="Z217" s="10">
        <f>SUMIF('MB52 2001'!A:A,WSheet!G:G,'MB52 2001'!C:C)</f>
        <v>0</v>
      </c>
      <c r="AA217" s="10">
        <f>Cost[[#This Row],[AB50 SOH 5001 ]]-Cost[[#This Row],[Remaining QTY]]</f>
        <v>-12</v>
      </c>
      <c r="AB217" s="10">
        <f>SUMIF(G:G,G:G,O:O)</f>
        <v>12</v>
      </c>
      <c r="AC217" s="10">
        <f>Cost[[#This Row],[AB50 SOH 5001 ]]-Cost[[#This Row],[All Work Order Demand]]</f>
        <v>-12</v>
      </c>
      <c r="AD217" s="10" t="str">
        <f>_xlfn.CONCAT(Cost[[#This Row],[Material ]],"5001")</f>
        <v>105414455001</v>
      </c>
      <c r="AE217" s="22">
        <v>5001</v>
      </c>
    </row>
    <row r="218" spans="1:31">
      <c r="A218" s="24" t="s">
        <v>485</v>
      </c>
      <c r="B218" s="24" t="s">
        <v>570</v>
      </c>
      <c r="C218" s="24" t="s">
        <v>623</v>
      </c>
      <c r="D218" s="24" t="s">
        <v>788</v>
      </c>
      <c r="E218" s="24" t="s">
        <v>106</v>
      </c>
      <c r="F218" s="24" t="s">
        <v>47</v>
      </c>
      <c r="G218" s="24" t="s">
        <v>1247</v>
      </c>
      <c r="H218" s="24" t="s">
        <v>1248</v>
      </c>
      <c r="I218" s="24" t="s">
        <v>1256</v>
      </c>
      <c r="J218" s="24" t="s">
        <v>1686</v>
      </c>
      <c r="K218" s="24">
        <v>2</v>
      </c>
      <c r="L218" s="24" t="s">
        <v>1738</v>
      </c>
      <c r="M218" s="24">
        <v>16</v>
      </c>
      <c r="N218" s="24">
        <v>0</v>
      </c>
      <c r="O218" s="24">
        <v>16</v>
      </c>
      <c r="P218" s="24">
        <v>0</v>
      </c>
      <c r="Q218" s="24" t="str">
        <f t="shared" si="6"/>
        <v>10058077200188390</v>
      </c>
      <c r="R218" s="22" t="e">
        <f>IFERROR(_xlfn.XLOOKUP(Cost[[#This Row],[Unique]],'MB51'!U:U,'MB51'!I:I),"")*-1</f>
        <v>#VALUE!</v>
      </c>
      <c r="S218" s="18" t="str">
        <f>IFERROR(_xlfn.XLOOKUP(Cost[[#This Row],[Unique]],'MB51'!U:U,'MB51'!L:L),"")</f>
        <v/>
      </c>
      <c r="T218" s="18">
        <f>_xlfn.XLOOKUP(Cost[[#This Row],[Material ]],'mm60'!A:A,'mm60'!N:N)</f>
        <v>72.06</v>
      </c>
      <c r="U218" s="19">
        <f>IFERROR(Cost[[#This Row],[Unit Price MM60]]*Cost[[#This Row],[ Requirement QTY]],"")</f>
        <v>1152.96</v>
      </c>
      <c r="V218" s="20">
        <f>IFERROR(Cost[[#This Row],[Unit Price MM60]]*Cost[[#This Row],[Withdrawn QTY]],"")</f>
        <v>0</v>
      </c>
      <c r="W218" s="21">
        <f>IFERROR(Cost[[#This Row],[Remaining QTY]]*Cost[[#This Row],[Unit Price MM60]],"")</f>
        <v>1152.96</v>
      </c>
      <c r="X218" s="10">
        <v>0</v>
      </c>
      <c r="Y218" s="10">
        <f>SUMIF('MB52 in transit'!A:A,WSheet!G:G,'MB52 in transit'!E:E)</f>
        <v>0</v>
      </c>
      <c r="Z218" s="10">
        <f>SUMIF('MB52 2001'!A:A,WSheet!G:G,'MB52 2001'!C:C)</f>
        <v>32</v>
      </c>
      <c r="AA218" s="10">
        <f>Cost[[#This Row],[AB50 SOH 5001 ]]-Cost[[#This Row],[Remaining QTY]]</f>
        <v>-16</v>
      </c>
      <c r="AB218" s="10">
        <f>SUMIF(G:G,G:G,O:O)</f>
        <v>80</v>
      </c>
      <c r="AC218" s="10">
        <f>Cost[[#This Row],[AB50 SOH 5001 ]]-Cost[[#This Row],[All Work Order Demand]]</f>
        <v>-80</v>
      </c>
      <c r="AD218" s="10" t="str">
        <f>_xlfn.CONCAT(Cost[[#This Row],[Material ]],"5001")</f>
        <v>100580775001</v>
      </c>
      <c r="AE218" s="22">
        <v>5001</v>
      </c>
    </row>
    <row r="219" spans="1:31">
      <c r="A219" s="24" t="s">
        <v>485</v>
      </c>
      <c r="B219" s="24" t="s">
        <v>570</v>
      </c>
      <c r="C219" s="24" t="s">
        <v>623</v>
      </c>
      <c r="D219" s="24" t="s">
        <v>788</v>
      </c>
      <c r="E219" s="24" t="s">
        <v>110</v>
      </c>
      <c r="F219" s="24" t="s">
        <v>56</v>
      </c>
      <c r="G219" s="24" t="s">
        <v>925</v>
      </c>
      <c r="H219" s="24" t="s">
        <v>926</v>
      </c>
      <c r="I219" s="24" t="s">
        <v>1239</v>
      </c>
      <c r="J219" s="24" t="s">
        <v>1686</v>
      </c>
      <c r="K219" s="24">
        <v>3</v>
      </c>
      <c r="L219" s="24" t="s">
        <v>1738</v>
      </c>
      <c r="M219" s="24">
        <v>12</v>
      </c>
      <c r="N219" s="24">
        <v>0</v>
      </c>
      <c r="O219" s="24">
        <v>12</v>
      </c>
      <c r="P219" s="24">
        <v>0</v>
      </c>
      <c r="Q219" s="24" t="str">
        <f t="shared" si="6"/>
        <v>10503901200188390</v>
      </c>
      <c r="R219" s="22" t="e">
        <f>IFERROR(_xlfn.XLOOKUP(Cost[[#This Row],[Unique]],'MB51'!U:U,'MB51'!I:I),"")*-1</f>
        <v>#VALUE!</v>
      </c>
      <c r="S219" s="18" t="str">
        <f>IFERROR(_xlfn.XLOOKUP(Cost[[#This Row],[Unique]],'MB51'!U:U,'MB51'!L:L),"")</f>
        <v/>
      </c>
      <c r="T219" s="18">
        <f>_xlfn.XLOOKUP(Cost[[#This Row],[Material ]],'mm60'!A:A,'mm60'!N:N)</f>
        <v>60.08</v>
      </c>
      <c r="U219" s="19">
        <f>IFERROR(Cost[[#This Row],[Unit Price MM60]]*Cost[[#This Row],[ Requirement QTY]],"")</f>
        <v>720.96</v>
      </c>
      <c r="V219" s="20">
        <f>IFERROR(Cost[[#This Row],[Unit Price MM60]]*Cost[[#This Row],[Withdrawn QTY]],"")</f>
        <v>0</v>
      </c>
      <c r="W219" s="21">
        <f>IFERROR(Cost[[#This Row],[Remaining QTY]]*Cost[[#This Row],[Unit Price MM60]],"")</f>
        <v>720.96</v>
      </c>
      <c r="X219" s="10">
        <v>0</v>
      </c>
      <c r="Y219" s="10">
        <f>SUMIF('MB52 in transit'!A:A,WSheet!G:G,'MB52 in transit'!E:E)</f>
        <v>0</v>
      </c>
      <c r="Z219" s="10">
        <f>SUMIF('MB52 2001'!A:A,WSheet!G:G,'MB52 2001'!C:C)</f>
        <v>12</v>
      </c>
      <c r="AA219" s="10">
        <f>Cost[[#This Row],[AB50 SOH 5001 ]]-Cost[[#This Row],[Remaining QTY]]</f>
        <v>-12</v>
      </c>
      <c r="AB219" s="10">
        <f>SUMIF(G:G,G:G,O:O)</f>
        <v>60</v>
      </c>
      <c r="AC219" s="10">
        <f>Cost[[#This Row],[AB50 SOH 5001 ]]-Cost[[#This Row],[All Work Order Demand]]</f>
        <v>-60</v>
      </c>
      <c r="AD219" s="10" t="str">
        <f>_xlfn.CONCAT(Cost[[#This Row],[Material ]],"5001")</f>
        <v>105039015001</v>
      </c>
      <c r="AE219" s="22">
        <v>5001</v>
      </c>
    </row>
    <row r="220" spans="1:31">
      <c r="A220" s="24" t="s">
        <v>485</v>
      </c>
      <c r="B220" s="24" t="s">
        <v>570</v>
      </c>
      <c r="C220" s="24" t="s">
        <v>623</v>
      </c>
      <c r="D220" s="24" t="s">
        <v>788</v>
      </c>
      <c r="E220" s="24" t="s">
        <v>33</v>
      </c>
      <c r="F220" s="24" t="s">
        <v>68</v>
      </c>
      <c r="G220" s="24" t="s">
        <v>923</v>
      </c>
      <c r="H220" s="24" t="s">
        <v>924</v>
      </c>
      <c r="I220" s="24" t="s">
        <v>1257</v>
      </c>
      <c r="J220" s="24" t="s">
        <v>1686</v>
      </c>
      <c r="K220" s="24">
        <v>6</v>
      </c>
      <c r="L220" s="24" t="s">
        <v>1738</v>
      </c>
      <c r="M220" s="24">
        <v>16</v>
      </c>
      <c r="N220" s="24">
        <v>0</v>
      </c>
      <c r="O220" s="24">
        <v>16</v>
      </c>
      <c r="P220" s="24">
        <v>0</v>
      </c>
      <c r="Q220" s="24" t="str">
        <f t="shared" si="6"/>
        <v>10058535200188390</v>
      </c>
      <c r="R220" s="22" t="e">
        <f>IFERROR(_xlfn.XLOOKUP(Cost[[#This Row],[Unique]],'MB51'!U:U,'MB51'!I:I),"")*-1</f>
        <v>#VALUE!</v>
      </c>
      <c r="S220" s="18" t="str">
        <f>IFERROR(_xlfn.XLOOKUP(Cost[[#This Row],[Unique]],'MB51'!U:U,'MB51'!L:L),"")</f>
        <v/>
      </c>
      <c r="T220" s="18">
        <f>_xlfn.XLOOKUP(Cost[[#This Row],[Material ]],'mm60'!A:A,'mm60'!N:N)</f>
        <v>9.09</v>
      </c>
      <c r="U220" s="19">
        <f>IFERROR(Cost[[#This Row],[Unit Price MM60]]*Cost[[#This Row],[ Requirement QTY]],"")</f>
        <v>145.44</v>
      </c>
      <c r="V220" s="20">
        <f>IFERROR(Cost[[#This Row],[Unit Price MM60]]*Cost[[#This Row],[Withdrawn QTY]],"")</f>
        <v>0</v>
      </c>
      <c r="W220" s="21">
        <f>IFERROR(Cost[[#This Row],[Remaining QTY]]*Cost[[#This Row],[Unit Price MM60]],"")</f>
        <v>145.44</v>
      </c>
      <c r="X220" s="10">
        <v>0</v>
      </c>
      <c r="Y220" s="10">
        <f>SUMIF('MB52 in transit'!A:A,WSheet!G:G,'MB52 in transit'!E:E)</f>
        <v>0</v>
      </c>
      <c r="Z220" s="10">
        <f>SUMIF('MB52 2001'!A:A,WSheet!G:G,'MB52 2001'!C:C)</f>
        <v>0</v>
      </c>
      <c r="AA220" s="10">
        <f>Cost[[#This Row],[AB50 SOH 5001 ]]-Cost[[#This Row],[Remaining QTY]]</f>
        <v>-16</v>
      </c>
      <c r="AB220" s="10">
        <f>SUMIF(G:G,G:G,O:O)</f>
        <v>112</v>
      </c>
      <c r="AC220" s="10">
        <f>Cost[[#This Row],[AB50 SOH 5001 ]]-Cost[[#This Row],[All Work Order Demand]]</f>
        <v>-112</v>
      </c>
      <c r="AD220" s="10" t="str">
        <f>_xlfn.CONCAT(Cost[[#This Row],[Material ]],"5001")</f>
        <v>100585355001</v>
      </c>
      <c r="AE220" s="22">
        <v>5001</v>
      </c>
    </row>
    <row r="221" spans="1:31">
      <c r="A221" s="24" t="s">
        <v>485</v>
      </c>
      <c r="B221" s="24" t="s">
        <v>570</v>
      </c>
      <c r="C221" s="24" t="s">
        <v>655</v>
      </c>
      <c r="D221" s="24" t="s">
        <v>819</v>
      </c>
      <c r="E221" s="24" t="s">
        <v>106</v>
      </c>
      <c r="F221" s="24" t="s">
        <v>47</v>
      </c>
      <c r="G221" s="24" t="s">
        <v>1258</v>
      </c>
      <c r="H221" s="24" t="s">
        <v>1259</v>
      </c>
      <c r="I221" s="24" t="s">
        <v>1260</v>
      </c>
      <c r="J221" s="24" t="s">
        <v>1686</v>
      </c>
      <c r="K221" s="24">
        <v>2</v>
      </c>
      <c r="L221" s="24" t="s">
        <v>1770</v>
      </c>
      <c r="M221" s="24">
        <v>24</v>
      </c>
      <c r="N221" s="24">
        <v>0</v>
      </c>
      <c r="O221" s="24">
        <v>24</v>
      </c>
      <c r="P221" s="24">
        <v>0</v>
      </c>
      <c r="Q221" s="24" t="str">
        <f t="shared" si="6"/>
        <v>10208071200188318</v>
      </c>
      <c r="R221" s="22" t="e">
        <f>IFERROR(_xlfn.XLOOKUP(Cost[[#This Row],[Unique]],'MB51'!U:U,'MB51'!I:I),"")*-1</f>
        <v>#VALUE!</v>
      </c>
      <c r="S221" s="18" t="str">
        <f>IFERROR(_xlfn.XLOOKUP(Cost[[#This Row],[Unique]],'MB51'!U:U,'MB51'!L:L),"")</f>
        <v/>
      </c>
      <c r="T221" s="18">
        <f>_xlfn.XLOOKUP(Cost[[#This Row],[Material ]],'mm60'!A:A,'mm60'!N:N)</f>
        <v>6.62</v>
      </c>
      <c r="U221" s="19">
        <f>IFERROR(Cost[[#This Row],[Unit Price MM60]]*Cost[[#This Row],[ Requirement QTY]],"")</f>
        <v>158.88</v>
      </c>
      <c r="V221" s="20">
        <f>IFERROR(Cost[[#This Row],[Unit Price MM60]]*Cost[[#This Row],[Withdrawn QTY]],"")</f>
        <v>0</v>
      </c>
      <c r="W221" s="21">
        <f>IFERROR(Cost[[#This Row],[Remaining QTY]]*Cost[[#This Row],[Unit Price MM60]],"")</f>
        <v>158.88</v>
      </c>
      <c r="X221" s="10">
        <v>0</v>
      </c>
      <c r="Y221" s="10">
        <f>SUMIF('MB52 in transit'!A:A,WSheet!G:G,'MB52 in transit'!E:E)</f>
        <v>0</v>
      </c>
      <c r="Z221" s="10">
        <f>SUMIF('MB52 2001'!A:A,WSheet!G:G,'MB52 2001'!C:C)</f>
        <v>24</v>
      </c>
      <c r="AA221" s="10">
        <f>Cost[[#This Row],[AB50 SOH 5001 ]]-Cost[[#This Row],[Remaining QTY]]</f>
        <v>-24</v>
      </c>
      <c r="AB221" s="10">
        <f>SUMIF(G:G,G:G,O:O)</f>
        <v>48</v>
      </c>
      <c r="AC221" s="10">
        <f>Cost[[#This Row],[AB50 SOH 5001 ]]-Cost[[#This Row],[All Work Order Demand]]</f>
        <v>-48</v>
      </c>
      <c r="AD221" s="10" t="str">
        <f>_xlfn.CONCAT(Cost[[#This Row],[Material ]],"5001")</f>
        <v>102080715001</v>
      </c>
      <c r="AE221" s="22">
        <v>5001</v>
      </c>
    </row>
    <row r="222" spans="1:31">
      <c r="A222" s="24" t="s">
        <v>485</v>
      </c>
      <c r="B222" s="24" t="s">
        <v>570</v>
      </c>
      <c r="C222" s="24" t="s">
        <v>654</v>
      </c>
      <c r="D222" s="24" t="s">
        <v>818</v>
      </c>
      <c r="E222" s="24" t="s">
        <v>106</v>
      </c>
      <c r="F222" s="24" t="s">
        <v>47</v>
      </c>
      <c r="G222" s="24" t="s">
        <v>1258</v>
      </c>
      <c r="H222" s="24" t="s">
        <v>1259</v>
      </c>
      <c r="I222" s="24" t="s">
        <v>1261</v>
      </c>
      <c r="J222" s="24" t="s">
        <v>1686</v>
      </c>
      <c r="K222" s="24">
        <v>2</v>
      </c>
      <c r="L222" s="24" t="s">
        <v>1769</v>
      </c>
      <c r="M222" s="24">
        <v>24</v>
      </c>
      <c r="N222" s="24">
        <v>0</v>
      </c>
      <c r="O222" s="24">
        <v>24</v>
      </c>
      <c r="P222" s="24">
        <v>0</v>
      </c>
      <c r="Q222" s="24" t="str">
        <f t="shared" si="6"/>
        <v>10208071200188385</v>
      </c>
      <c r="R222" s="22" t="e">
        <f>IFERROR(_xlfn.XLOOKUP(Cost[[#This Row],[Unique]],'MB51'!U:U,'MB51'!I:I),"")*-1</f>
        <v>#VALUE!</v>
      </c>
      <c r="S222" s="18" t="str">
        <f>IFERROR(_xlfn.XLOOKUP(Cost[[#This Row],[Unique]],'MB51'!U:U,'MB51'!L:L),"")</f>
        <v/>
      </c>
      <c r="T222" s="18">
        <f>_xlfn.XLOOKUP(Cost[[#This Row],[Material ]],'mm60'!A:A,'mm60'!N:N)</f>
        <v>6.62</v>
      </c>
      <c r="U222" s="19">
        <f>IFERROR(Cost[[#This Row],[Unit Price MM60]]*Cost[[#This Row],[ Requirement QTY]],"")</f>
        <v>158.88</v>
      </c>
      <c r="V222" s="20">
        <f>IFERROR(Cost[[#This Row],[Unit Price MM60]]*Cost[[#This Row],[Withdrawn QTY]],"")</f>
        <v>0</v>
      </c>
      <c r="W222" s="21">
        <f>IFERROR(Cost[[#This Row],[Remaining QTY]]*Cost[[#This Row],[Unit Price MM60]],"")</f>
        <v>158.88</v>
      </c>
      <c r="X222" s="10">
        <v>0</v>
      </c>
      <c r="Y222" s="10">
        <f>SUMIF('MB52 in transit'!A:A,WSheet!G:G,'MB52 in transit'!E:E)</f>
        <v>0</v>
      </c>
      <c r="Z222" s="10">
        <f>SUMIF('MB52 2001'!A:A,WSheet!G:G,'MB52 2001'!C:C)</f>
        <v>24</v>
      </c>
      <c r="AA222" s="10">
        <f>Cost[[#This Row],[AB50 SOH 5001 ]]-Cost[[#This Row],[Remaining QTY]]</f>
        <v>-24</v>
      </c>
      <c r="AB222" s="10">
        <f>SUMIF(G:G,G:G,O:O)</f>
        <v>48</v>
      </c>
      <c r="AC222" s="10">
        <f>Cost[[#This Row],[AB50 SOH 5001 ]]-Cost[[#This Row],[All Work Order Demand]]</f>
        <v>-48</v>
      </c>
      <c r="AD222" s="10" t="str">
        <f>_xlfn.CONCAT(Cost[[#This Row],[Material ]],"5001")</f>
        <v>102080715001</v>
      </c>
      <c r="AE222" s="22">
        <v>5001</v>
      </c>
    </row>
    <row r="223" spans="1:31">
      <c r="A223" s="24" t="s">
        <v>485</v>
      </c>
      <c r="B223" s="24" t="s">
        <v>570</v>
      </c>
      <c r="C223" s="24" t="s">
        <v>654</v>
      </c>
      <c r="D223" s="24" t="s">
        <v>818</v>
      </c>
      <c r="E223" s="24" t="s">
        <v>110</v>
      </c>
      <c r="F223" s="24" t="s">
        <v>56</v>
      </c>
      <c r="G223" s="24" t="s">
        <v>1247</v>
      </c>
      <c r="H223" s="24" t="s">
        <v>1248</v>
      </c>
      <c r="I223" s="24" t="s">
        <v>1256</v>
      </c>
      <c r="J223" s="24" t="s">
        <v>1686</v>
      </c>
      <c r="K223" s="24">
        <v>3</v>
      </c>
      <c r="L223" s="24" t="s">
        <v>1769</v>
      </c>
      <c r="M223" s="24">
        <v>32</v>
      </c>
      <c r="N223" s="24">
        <v>0</v>
      </c>
      <c r="O223" s="24">
        <v>32</v>
      </c>
      <c r="P223" s="24">
        <v>0</v>
      </c>
      <c r="Q223" s="24" t="str">
        <f t="shared" si="6"/>
        <v>10058077200188385</v>
      </c>
      <c r="R223" s="22" t="e">
        <f>IFERROR(_xlfn.XLOOKUP(Cost[[#This Row],[Unique]],'MB51'!U:U,'MB51'!I:I),"")*-1</f>
        <v>#VALUE!</v>
      </c>
      <c r="S223" s="18" t="str">
        <f>IFERROR(_xlfn.XLOOKUP(Cost[[#This Row],[Unique]],'MB51'!U:U,'MB51'!L:L),"")</f>
        <v/>
      </c>
      <c r="T223" s="18">
        <f>_xlfn.XLOOKUP(Cost[[#This Row],[Material ]],'mm60'!A:A,'mm60'!N:N)</f>
        <v>72.06</v>
      </c>
      <c r="U223" s="19">
        <f>IFERROR(Cost[[#This Row],[Unit Price MM60]]*Cost[[#This Row],[ Requirement QTY]],"")</f>
        <v>2305.92</v>
      </c>
      <c r="V223" s="20">
        <f>IFERROR(Cost[[#This Row],[Unit Price MM60]]*Cost[[#This Row],[Withdrawn QTY]],"")</f>
        <v>0</v>
      </c>
      <c r="W223" s="21">
        <f>IFERROR(Cost[[#This Row],[Remaining QTY]]*Cost[[#This Row],[Unit Price MM60]],"")</f>
        <v>2305.92</v>
      </c>
      <c r="X223" s="10">
        <v>0</v>
      </c>
      <c r="Y223" s="10">
        <f>SUMIF('MB52 in transit'!A:A,WSheet!G:G,'MB52 in transit'!E:E)</f>
        <v>0</v>
      </c>
      <c r="Z223" s="10">
        <f>SUMIF('MB52 2001'!A:A,WSheet!G:G,'MB52 2001'!C:C)</f>
        <v>32</v>
      </c>
      <c r="AA223" s="10">
        <f>Cost[[#This Row],[AB50 SOH 5001 ]]-Cost[[#This Row],[Remaining QTY]]</f>
        <v>-32</v>
      </c>
      <c r="AB223" s="10">
        <f>SUMIF(G:G,G:G,O:O)</f>
        <v>80</v>
      </c>
      <c r="AC223" s="10">
        <f>Cost[[#This Row],[AB50 SOH 5001 ]]-Cost[[#This Row],[All Work Order Demand]]</f>
        <v>-80</v>
      </c>
      <c r="AD223" s="10" t="str">
        <f>_xlfn.CONCAT(Cost[[#This Row],[Material ]],"5001")</f>
        <v>100580775001</v>
      </c>
      <c r="AE223" s="22">
        <v>5001</v>
      </c>
    </row>
    <row r="224" spans="1:31">
      <c r="A224" s="24" t="s">
        <v>485</v>
      </c>
      <c r="B224" s="24" t="s">
        <v>570</v>
      </c>
      <c r="C224" s="24" t="s">
        <v>654</v>
      </c>
      <c r="D224" s="24" t="s">
        <v>818</v>
      </c>
      <c r="E224" s="24" t="s">
        <v>33</v>
      </c>
      <c r="F224" s="24" t="s">
        <v>68</v>
      </c>
      <c r="G224" s="24" t="s">
        <v>925</v>
      </c>
      <c r="H224" s="24" t="s">
        <v>926</v>
      </c>
      <c r="I224" s="24" t="s">
        <v>1262</v>
      </c>
      <c r="J224" s="24" t="s">
        <v>1686</v>
      </c>
      <c r="K224" s="24">
        <v>6</v>
      </c>
      <c r="L224" s="24" t="s">
        <v>1769</v>
      </c>
      <c r="M224" s="24">
        <v>24</v>
      </c>
      <c r="N224" s="24">
        <v>0</v>
      </c>
      <c r="O224" s="24">
        <v>24</v>
      </c>
      <c r="P224" s="24">
        <v>0</v>
      </c>
      <c r="Q224" s="24" t="str">
        <f t="shared" si="6"/>
        <v>10503901200188385</v>
      </c>
      <c r="R224" s="22" t="e">
        <f>IFERROR(_xlfn.XLOOKUP(Cost[[#This Row],[Unique]],'MB51'!U:U,'MB51'!I:I),"")*-1</f>
        <v>#VALUE!</v>
      </c>
      <c r="S224" s="18" t="str">
        <f>IFERROR(_xlfn.XLOOKUP(Cost[[#This Row],[Unique]],'MB51'!U:U,'MB51'!L:L),"")</f>
        <v/>
      </c>
      <c r="T224" s="18">
        <f>_xlfn.XLOOKUP(Cost[[#This Row],[Material ]],'mm60'!A:A,'mm60'!N:N)</f>
        <v>60.08</v>
      </c>
      <c r="U224" s="19">
        <f>IFERROR(Cost[[#This Row],[Unit Price MM60]]*Cost[[#This Row],[ Requirement QTY]],"")</f>
        <v>1441.92</v>
      </c>
      <c r="V224" s="20">
        <f>IFERROR(Cost[[#This Row],[Unit Price MM60]]*Cost[[#This Row],[Withdrawn QTY]],"")</f>
        <v>0</v>
      </c>
      <c r="W224" s="21">
        <f>IFERROR(Cost[[#This Row],[Remaining QTY]]*Cost[[#This Row],[Unit Price MM60]],"")</f>
        <v>1441.92</v>
      </c>
      <c r="X224" s="10">
        <v>0</v>
      </c>
      <c r="Y224" s="10">
        <f>SUMIF('MB52 in transit'!A:A,WSheet!G:G,'MB52 in transit'!E:E)</f>
        <v>0</v>
      </c>
      <c r="Z224" s="10">
        <f>SUMIF('MB52 2001'!A:A,WSheet!G:G,'MB52 2001'!C:C)</f>
        <v>12</v>
      </c>
      <c r="AA224" s="10">
        <f>Cost[[#This Row],[AB50 SOH 5001 ]]-Cost[[#This Row],[Remaining QTY]]</f>
        <v>-24</v>
      </c>
      <c r="AB224" s="10">
        <f>SUMIF(G:G,G:G,O:O)</f>
        <v>60</v>
      </c>
      <c r="AC224" s="10">
        <f>Cost[[#This Row],[AB50 SOH 5001 ]]-Cost[[#This Row],[All Work Order Demand]]</f>
        <v>-60</v>
      </c>
      <c r="AD224" s="10" t="str">
        <f>_xlfn.CONCAT(Cost[[#This Row],[Material ]],"5001")</f>
        <v>105039015001</v>
      </c>
      <c r="AE224" s="22">
        <v>5001</v>
      </c>
    </row>
    <row r="225" spans="1:31">
      <c r="A225" s="24" t="s">
        <v>485</v>
      </c>
      <c r="B225" s="24" t="s">
        <v>570</v>
      </c>
      <c r="C225" s="24" t="s">
        <v>623</v>
      </c>
      <c r="D225" s="24" t="s">
        <v>788</v>
      </c>
      <c r="E225" s="24" t="s">
        <v>132</v>
      </c>
      <c r="F225" s="24" t="s">
        <v>136</v>
      </c>
      <c r="G225" s="24" t="s">
        <v>1263</v>
      </c>
      <c r="H225" s="24" t="s">
        <v>1264</v>
      </c>
      <c r="I225" s="24" t="s">
        <v>1265</v>
      </c>
      <c r="J225" s="24" t="s">
        <v>1686</v>
      </c>
      <c r="K225" s="24">
        <v>16</v>
      </c>
      <c r="L225" s="24" t="s">
        <v>1738</v>
      </c>
      <c r="M225" s="24">
        <v>4</v>
      </c>
      <c r="N225" s="24">
        <v>0</v>
      </c>
      <c r="O225" s="24">
        <v>4</v>
      </c>
      <c r="P225" s="24">
        <v>0</v>
      </c>
      <c r="Q225" s="24" t="str">
        <f t="shared" si="6"/>
        <v>10225330200188390</v>
      </c>
      <c r="R225" s="22" t="e">
        <f>IFERROR(_xlfn.XLOOKUP(Cost[[#This Row],[Unique]],'MB51'!U:U,'MB51'!I:I),"")*-1</f>
        <v>#VALUE!</v>
      </c>
      <c r="S225" s="18" t="str">
        <f>IFERROR(_xlfn.XLOOKUP(Cost[[#This Row],[Unique]],'MB51'!U:U,'MB51'!L:L),"")</f>
        <v/>
      </c>
      <c r="T225" s="18">
        <f>_xlfn.XLOOKUP(Cost[[#This Row],[Material ]],'mm60'!A:A,'mm60'!N:N)</f>
        <v>36.15</v>
      </c>
      <c r="U225" s="19">
        <f>IFERROR(Cost[[#This Row],[Unit Price MM60]]*Cost[[#This Row],[ Requirement QTY]],"")</f>
        <v>144.6</v>
      </c>
      <c r="V225" s="20">
        <f>IFERROR(Cost[[#This Row],[Unit Price MM60]]*Cost[[#This Row],[Withdrawn QTY]],"")</f>
        <v>0</v>
      </c>
      <c r="W225" s="21">
        <f>IFERROR(Cost[[#This Row],[Remaining QTY]]*Cost[[#This Row],[Unit Price MM60]],"")</f>
        <v>144.6</v>
      </c>
      <c r="X225" s="10">
        <v>0</v>
      </c>
      <c r="Y225" s="10">
        <f>SUMIF('MB52 in transit'!A:A,WSheet!G:G,'MB52 in transit'!E:E)</f>
        <v>0</v>
      </c>
      <c r="Z225" s="10">
        <f>SUMIF('MB52 2001'!A:A,WSheet!G:G,'MB52 2001'!C:C)</f>
        <v>0</v>
      </c>
      <c r="AA225" s="10">
        <f>Cost[[#This Row],[AB50 SOH 5001 ]]-Cost[[#This Row],[Remaining QTY]]</f>
        <v>-4</v>
      </c>
      <c r="AB225" s="10">
        <f>SUMIF(G:G,G:G,O:O)</f>
        <v>4</v>
      </c>
      <c r="AC225" s="10">
        <f>Cost[[#This Row],[AB50 SOH 5001 ]]-Cost[[#This Row],[All Work Order Demand]]</f>
        <v>-4</v>
      </c>
      <c r="AD225" s="10" t="str">
        <f>_xlfn.CONCAT(Cost[[#This Row],[Material ]],"5001")</f>
        <v>102253305001</v>
      </c>
      <c r="AE225" s="22">
        <v>5001</v>
      </c>
    </row>
    <row r="226" spans="1:31">
      <c r="A226" s="24" t="s">
        <v>485</v>
      </c>
      <c r="B226" s="24" t="s">
        <v>570</v>
      </c>
      <c r="C226" s="24" t="s">
        <v>623</v>
      </c>
      <c r="D226" s="24" t="s">
        <v>788</v>
      </c>
      <c r="E226" s="24" t="s">
        <v>143</v>
      </c>
      <c r="F226" s="24" t="s">
        <v>39</v>
      </c>
      <c r="G226" s="24" t="s">
        <v>1192</v>
      </c>
      <c r="H226" s="24" t="s">
        <v>1193</v>
      </c>
      <c r="I226" s="24" t="s">
        <v>1266</v>
      </c>
      <c r="J226" s="24" t="s">
        <v>1686</v>
      </c>
      <c r="K226" s="24">
        <v>20</v>
      </c>
      <c r="L226" s="24" t="s">
        <v>1738</v>
      </c>
      <c r="M226" s="24">
        <v>8</v>
      </c>
      <c r="N226" s="24">
        <v>0</v>
      </c>
      <c r="O226" s="24">
        <v>8</v>
      </c>
      <c r="P226" s="24">
        <v>0</v>
      </c>
      <c r="Q226" s="24" t="str">
        <f t="shared" si="6"/>
        <v>10058879200188390</v>
      </c>
      <c r="R226" s="22" t="e">
        <f>IFERROR(_xlfn.XLOOKUP(Cost[[#This Row],[Unique]],'MB51'!U:U,'MB51'!I:I),"")*-1</f>
        <v>#VALUE!</v>
      </c>
      <c r="S226" s="18" t="str">
        <f>IFERROR(_xlfn.XLOOKUP(Cost[[#This Row],[Unique]],'MB51'!U:U,'MB51'!L:L),"")</f>
        <v/>
      </c>
      <c r="T226" s="18">
        <f>_xlfn.XLOOKUP(Cost[[#This Row],[Material ]],'mm60'!A:A,'mm60'!N:N)</f>
        <v>2.2400000000000002</v>
      </c>
      <c r="U226" s="19">
        <f>IFERROR(Cost[[#This Row],[Unit Price MM60]]*Cost[[#This Row],[ Requirement QTY]],"")</f>
        <v>17.920000000000002</v>
      </c>
      <c r="V226" s="20">
        <f>IFERROR(Cost[[#This Row],[Unit Price MM60]]*Cost[[#This Row],[Withdrawn QTY]],"")</f>
        <v>0</v>
      </c>
      <c r="W226" s="21">
        <f>IFERROR(Cost[[#This Row],[Remaining QTY]]*Cost[[#This Row],[Unit Price MM60]],"")</f>
        <v>17.920000000000002</v>
      </c>
      <c r="X226" s="10">
        <v>0</v>
      </c>
      <c r="Y226" s="10">
        <f>SUMIF('MB52 in transit'!A:A,WSheet!G:G,'MB52 in transit'!E:E)</f>
        <v>0</v>
      </c>
      <c r="Z226" s="10">
        <f>SUMIF('MB52 2001'!A:A,WSheet!G:G,'MB52 2001'!C:C)</f>
        <v>0</v>
      </c>
      <c r="AA226" s="10">
        <f>Cost[[#This Row],[AB50 SOH 5001 ]]-Cost[[#This Row],[Remaining QTY]]</f>
        <v>-8</v>
      </c>
      <c r="AB226" s="10">
        <f>SUMIF(G:G,G:G,O:O)</f>
        <v>76</v>
      </c>
      <c r="AC226" s="10">
        <f>Cost[[#This Row],[AB50 SOH 5001 ]]-Cost[[#This Row],[All Work Order Demand]]</f>
        <v>-76</v>
      </c>
      <c r="AD226" s="10" t="str">
        <f>_xlfn.CONCAT(Cost[[#This Row],[Material ]],"5001")</f>
        <v>100588795001</v>
      </c>
      <c r="AE226" s="22">
        <v>5001</v>
      </c>
    </row>
    <row r="227" spans="1:31">
      <c r="A227" s="24" t="s">
        <v>485</v>
      </c>
      <c r="B227" s="24" t="s">
        <v>570</v>
      </c>
      <c r="C227" s="24" t="s">
        <v>655</v>
      </c>
      <c r="D227" s="24" t="s">
        <v>819</v>
      </c>
      <c r="E227" s="24" t="s">
        <v>120</v>
      </c>
      <c r="F227" s="24" t="s">
        <v>110</v>
      </c>
      <c r="G227" s="24" t="s">
        <v>1267</v>
      </c>
      <c r="H227" s="24" t="s">
        <v>1268</v>
      </c>
      <c r="I227" s="24" t="s">
        <v>1269</v>
      </c>
      <c r="J227" s="24" t="s">
        <v>1686</v>
      </c>
      <c r="K227" s="24">
        <v>9</v>
      </c>
      <c r="L227" s="24" t="s">
        <v>1770</v>
      </c>
      <c r="M227" s="24">
        <v>16</v>
      </c>
      <c r="N227" s="24">
        <v>0</v>
      </c>
      <c r="O227" s="24">
        <v>16</v>
      </c>
      <c r="P227" s="24">
        <v>0</v>
      </c>
      <c r="Q227" s="24" t="str">
        <f t="shared" si="6"/>
        <v>10058893200188318</v>
      </c>
      <c r="R227" s="22" t="e">
        <f>IFERROR(_xlfn.XLOOKUP(Cost[[#This Row],[Unique]],'MB51'!U:U,'MB51'!I:I),"")*-1</f>
        <v>#VALUE!</v>
      </c>
      <c r="S227" s="18" t="str">
        <f>IFERROR(_xlfn.XLOOKUP(Cost[[#This Row],[Unique]],'MB51'!U:U,'MB51'!L:L),"")</f>
        <v/>
      </c>
      <c r="T227" s="18">
        <f>_xlfn.XLOOKUP(Cost[[#This Row],[Material ]],'mm60'!A:A,'mm60'!N:N)</f>
        <v>4.26</v>
      </c>
      <c r="U227" s="19">
        <f>IFERROR(Cost[[#This Row],[Unit Price MM60]]*Cost[[#This Row],[ Requirement QTY]],"")</f>
        <v>68.16</v>
      </c>
      <c r="V227" s="20">
        <f>IFERROR(Cost[[#This Row],[Unit Price MM60]]*Cost[[#This Row],[Withdrawn QTY]],"")</f>
        <v>0</v>
      </c>
      <c r="W227" s="21">
        <f>IFERROR(Cost[[#This Row],[Remaining QTY]]*Cost[[#This Row],[Unit Price MM60]],"")</f>
        <v>68.16</v>
      </c>
      <c r="X227" s="10">
        <v>0</v>
      </c>
      <c r="Y227" s="10">
        <f>SUMIF('MB52 in transit'!A:A,WSheet!G:G,'MB52 in transit'!E:E)</f>
        <v>0</v>
      </c>
      <c r="Z227" s="10">
        <f>SUMIF('MB52 2001'!A:A,WSheet!G:G,'MB52 2001'!C:C)</f>
        <v>8</v>
      </c>
      <c r="AA227" s="10">
        <f>Cost[[#This Row],[AB50 SOH 5001 ]]-Cost[[#This Row],[Remaining QTY]]</f>
        <v>-16</v>
      </c>
      <c r="AB227" s="10">
        <f>SUMIF(G:G,G:G,O:O)</f>
        <v>56</v>
      </c>
      <c r="AC227" s="10">
        <f>Cost[[#This Row],[AB50 SOH 5001 ]]-Cost[[#This Row],[All Work Order Demand]]</f>
        <v>-56</v>
      </c>
      <c r="AD227" s="10" t="str">
        <f>_xlfn.CONCAT(Cost[[#This Row],[Material ]],"5001")</f>
        <v>100588935001</v>
      </c>
      <c r="AE227" s="22">
        <v>5001</v>
      </c>
    </row>
    <row r="228" spans="1:31">
      <c r="A228" s="24" t="s">
        <v>485</v>
      </c>
      <c r="B228" s="24" t="s">
        <v>570</v>
      </c>
      <c r="C228" s="24" t="s">
        <v>623</v>
      </c>
      <c r="D228" s="24" t="s">
        <v>788</v>
      </c>
      <c r="E228" s="24" t="s">
        <v>147</v>
      </c>
      <c r="F228" s="24" t="s">
        <v>157</v>
      </c>
      <c r="G228" s="24" t="s">
        <v>1270</v>
      </c>
      <c r="H228" s="24" t="s">
        <v>1271</v>
      </c>
      <c r="I228" s="24" t="s">
        <v>1272</v>
      </c>
      <c r="J228" s="24" t="s">
        <v>1686</v>
      </c>
      <c r="K228" s="24">
        <v>21</v>
      </c>
      <c r="L228" s="24" t="s">
        <v>1738</v>
      </c>
      <c r="M228" s="24">
        <v>12</v>
      </c>
      <c r="N228" s="24">
        <v>0</v>
      </c>
      <c r="O228" s="24">
        <v>12</v>
      </c>
      <c r="P228" s="24">
        <v>0</v>
      </c>
      <c r="Q228" s="24" t="str">
        <f t="shared" si="6"/>
        <v>10210030200188390</v>
      </c>
      <c r="R228" s="22" t="e">
        <f>IFERROR(_xlfn.XLOOKUP(Cost[[#This Row],[Unique]],'MB51'!U:U,'MB51'!I:I),"")*-1</f>
        <v>#VALUE!</v>
      </c>
      <c r="S228" s="18" t="str">
        <f>IFERROR(_xlfn.XLOOKUP(Cost[[#This Row],[Unique]],'MB51'!U:U,'MB51'!L:L),"")</f>
        <v/>
      </c>
      <c r="T228" s="18">
        <f>_xlfn.XLOOKUP(Cost[[#This Row],[Material ]],'mm60'!A:A,'mm60'!N:N)</f>
        <v>27</v>
      </c>
      <c r="U228" s="19">
        <f>IFERROR(Cost[[#This Row],[Unit Price MM60]]*Cost[[#This Row],[ Requirement QTY]],"")</f>
        <v>324</v>
      </c>
      <c r="V228" s="20">
        <f>IFERROR(Cost[[#This Row],[Unit Price MM60]]*Cost[[#This Row],[Withdrawn QTY]],"")</f>
        <v>0</v>
      </c>
      <c r="W228" s="21">
        <f>IFERROR(Cost[[#This Row],[Remaining QTY]]*Cost[[#This Row],[Unit Price MM60]],"")</f>
        <v>324</v>
      </c>
      <c r="X228" s="10">
        <v>0</v>
      </c>
      <c r="Y228" s="10">
        <f>SUMIF('MB52 in transit'!A:A,WSheet!G:G,'MB52 in transit'!E:E)</f>
        <v>0</v>
      </c>
      <c r="Z228" s="10">
        <f>SUMIF('MB52 2001'!A:A,WSheet!G:G,'MB52 2001'!C:C)</f>
        <v>44</v>
      </c>
      <c r="AA228" s="10">
        <f>Cost[[#This Row],[AB50 SOH 5001 ]]-Cost[[#This Row],[Remaining QTY]]</f>
        <v>-12</v>
      </c>
      <c r="AB228" s="10">
        <f>SUMIF(G:G,G:G,O:O)</f>
        <v>44</v>
      </c>
      <c r="AC228" s="10">
        <f>Cost[[#This Row],[AB50 SOH 5001 ]]-Cost[[#This Row],[All Work Order Demand]]</f>
        <v>-44</v>
      </c>
      <c r="AD228" s="10" t="str">
        <f>_xlfn.CONCAT(Cost[[#This Row],[Material ]],"5001")</f>
        <v>102100305001</v>
      </c>
      <c r="AE228" s="22">
        <v>5001</v>
      </c>
    </row>
    <row r="229" spans="1:31">
      <c r="A229" s="24" t="s">
        <v>485</v>
      </c>
      <c r="B229" s="24" t="s">
        <v>570</v>
      </c>
      <c r="C229" s="24" t="s">
        <v>623</v>
      </c>
      <c r="D229" s="24" t="s">
        <v>788</v>
      </c>
      <c r="E229" s="24" t="s">
        <v>147</v>
      </c>
      <c r="F229" s="24" t="s">
        <v>16</v>
      </c>
      <c r="G229" s="24" t="s">
        <v>1273</v>
      </c>
      <c r="H229" s="24" t="s">
        <v>1274</v>
      </c>
      <c r="I229" s="24" t="s">
        <v>1275</v>
      </c>
      <c r="J229" s="24" t="s">
        <v>1686</v>
      </c>
      <c r="K229" s="24">
        <v>22</v>
      </c>
      <c r="L229" s="24" t="s">
        <v>1738</v>
      </c>
      <c r="M229" s="24">
        <v>2</v>
      </c>
      <c r="N229" s="24">
        <v>0</v>
      </c>
      <c r="O229" s="24">
        <v>2</v>
      </c>
      <c r="P229" s="24">
        <v>0</v>
      </c>
      <c r="Q229" s="24" t="str">
        <f t="shared" si="6"/>
        <v>10204122200188390</v>
      </c>
      <c r="R229" s="22" t="e">
        <f>IFERROR(_xlfn.XLOOKUP(Cost[[#This Row],[Unique]],'MB51'!U:U,'MB51'!I:I),"")*-1</f>
        <v>#VALUE!</v>
      </c>
      <c r="S229" s="18" t="str">
        <f>IFERROR(_xlfn.XLOOKUP(Cost[[#This Row],[Unique]],'MB51'!U:U,'MB51'!L:L),"")</f>
        <v/>
      </c>
      <c r="T229" s="18">
        <f>_xlfn.XLOOKUP(Cost[[#This Row],[Material ]],'mm60'!A:A,'mm60'!N:N)</f>
        <v>10.23</v>
      </c>
      <c r="U229" s="19">
        <f>IFERROR(Cost[[#This Row],[Unit Price MM60]]*Cost[[#This Row],[ Requirement QTY]],"")</f>
        <v>20.46</v>
      </c>
      <c r="V229" s="20">
        <f>IFERROR(Cost[[#This Row],[Unit Price MM60]]*Cost[[#This Row],[Withdrawn QTY]],"")</f>
        <v>0</v>
      </c>
      <c r="W229" s="21">
        <f>IFERROR(Cost[[#This Row],[Remaining QTY]]*Cost[[#This Row],[Unit Price MM60]],"")</f>
        <v>20.46</v>
      </c>
      <c r="X229" s="10">
        <v>0</v>
      </c>
      <c r="Y229" s="10">
        <f>SUMIF('MB52 in transit'!A:A,WSheet!G:G,'MB52 in transit'!E:E)</f>
        <v>0</v>
      </c>
      <c r="Z229" s="10">
        <f>SUMIF('MB52 2001'!A:A,WSheet!G:G,'MB52 2001'!C:C)</f>
        <v>2</v>
      </c>
      <c r="AA229" s="10">
        <f>Cost[[#This Row],[AB50 SOH 5001 ]]-Cost[[#This Row],[Remaining QTY]]</f>
        <v>-2</v>
      </c>
      <c r="AB229" s="10">
        <f>SUMIF(G:G,G:G,O:O)</f>
        <v>6</v>
      </c>
      <c r="AC229" s="10">
        <f>Cost[[#This Row],[AB50 SOH 5001 ]]-Cost[[#This Row],[All Work Order Demand]]</f>
        <v>-6</v>
      </c>
      <c r="AD229" s="10" t="str">
        <f>_xlfn.CONCAT(Cost[[#This Row],[Material ]],"5001")</f>
        <v>102041225001</v>
      </c>
      <c r="AE229" s="22">
        <v>5001</v>
      </c>
    </row>
    <row r="230" spans="1:31">
      <c r="A230" s="24" t="s">
        <v>485</v>
      </c>
      <c r="B230" s="24" t="s">
        <v>570</v>
      </c>
      <c r="C230" s="24" t="s">
        <v>623</v>
      </c>
      <c r="D230" s="24" t="s">
        <v>788</v>
      </c>
      <c r="E230" s="24" t="s">
        <v>39</v>
      </c>
      <c r="F230" s="24" t="s">
        <v>171</v>
      </c>
      <c r="G230" s="24" t="s">
        <v>1276</v>
      </c>
      <c r="H230" s="24" t="s">
        <v>1277</v>
      </c>
      <c r="I230" s="24" t="s">
        <v>1278</v>
      </c>
      <c r="J230" s="24" t="s">
        <v>1686</v>
      </c>
      <c r="K230" s="24">
        <v>25</v>
      </c>
      <c r="L230" s="24" t="s">
        <v>1738</v>
      </c>
      <c r="M230" s="24">
        <v>2</v>
      </c>
      <c r="N230" s="24">
        <v>0</v>
      </c>
      <c r="O230" s="24">
        <v>2</v>
      </c>
      <c r="P230" s="24">
        <v>0</v>
      </c>
      <c r="Q230" s="24" t="str">
        <f t="shared" si="6"/>
        <v>10060331200188390</v>
      </c>
      <c r="R230" s="22" t="e">
        <f>IFERROR(_xlfn.XLOOKUP(Cost[[#This Row],[Unique]],'MB51'!U:U,'MB51'!I:I),"")*-1</f>
        <v>#VALUE!</v>
      </c>
      <c r="S230" s="18" t="str">
        <f>IFERROR(_xlfn.XLOOKUP(Cost[[#This Row],[Unique]],'MB51'!U:U,'MB51'!L:L),"")</f>
        <v/>
      </c>
      <c r="T230" s="18">
        <f>_xlfn.XLOOKUP(Cost[[#This Row],[Material ]],'mm60'!A:A,'mm60'!N:N)</f>
        <v>36.4</v>
      </c>
      <c r="U230" s="19">
        <f>IFERROR(Cost[[#This Row],[Unit Price MM60]]*Cost[[#This Row],[ Requirement QTY]],"")</f>
        <v>72.8</v>
      </c>
      <c r="V230" s="20">
        <f>IFERROR(Cost[[#This Row],[Unit Price MM60]]*Cost[[#This Row],[Withdrawn QTY]],"")</f>
        <v>0</v>
      </c>
      <c r="W230" s="21">
        <f>IFERROR(Cost[[#This Row],[Remaining QTY]]*Cost[[#This Row],[Unit Price MM60]],"")</f>
        <v>72.8</v>
      </c>
      <c r="X230" s="10">
        <v>0</v>
      </c>
      <c r="Y230" s="10">
        <f>SUMIF('MB52 in transit'!A:A,WSheet!G:G,'MB52 in transit'!E:E)</f>
        <v>0</v>
      </c>
      <c r="Z230" s="10">
        <f>SUMIF('MB52 2001'!A:A,WSheet!G:G,'MB52 2001'!C:C)</f>
        <v>0</v>
      </c>
      <c r="AA230" s="10">
        <f>Cost[[#This Row],[AB50 SOH 5001 ]]-Cost[[#This Row],[Remaining QTY]]</f>
        <v>-2</v>
      </c>
      <c r="AB230" s="10">
        <f>SUMIF(G:G,G:G,O:O)</f>
        <v>16</v>
      </c>
      <c r="AC230" s="10">
        <f>Cost[[#This Row],[AB50 SOH 5001 ]]-Cost[[#This Row],[All Work Order Demand]]</f>
        <v>-16</v>
      </c>
      <c r="AD230" s="10" t="str">
        <f>_xlfn.CONCAT(Cost[[#This Row],[Material ]],"5001")</f>
        <v>100603315001</v>
      </c>
      <c r="AE230" s="22">
        <v>5001</v>
      </c>
    </row>
    <row r="231" spans="1:31">
      <c r="A231" s="24" t="s">
        <v>485</v>
      </c>
      <c r="B231" s="24" t="s">
        <v>570</v>
      </c>
      <c r="C231" s="24" t="s">
        <v>623</v>
      </c>
      <c r="D231" s="24" t="s">
        <v>788</v>
      </c>
      <c r="E231" s="24" t="s">
        <v>39</v>
      </c>
      <c r="F231" s="24" t="s">
        <v>175</v>
      </c>
      <c r="G231" s="24" t="s">
        <v>1279</v>
      </c>
      <c r="H231" s="24" t="s">
        <v>1280</v>
      </c>
      <c r="I231" s="24" t="s">
        <v>1281</v>
      </c>
      <c r="J231" s="24" t="s">
        <v>1686</v>
      </c>
      <c r="K231" s="24">
        <v>26</v>
      </c>
      <c r="L231" s="24" t="s">
        <v>1738</v>
      </c>
      <c r="M231" s="24">
        <v>20</v>
      </c>
      <c r="N231" s="24">
        <v>0</v>
      </c>
      <c r="O231" s="24">
        <v>20</v>
      </c>
      <c r="P231" s="24">
        <v>0</v>
      </c>
      <c r="Q231" s="24" t="str">
        <f t="shared" si="6"/>
        <v>10058921200188390</v>
      </c>
      <c r="R231" s="22" t="e">
        <f>IFERROR(_xlfn.XLOOKUP(Cost[[#This Row],[Unique]],'MB51'!U:U,'MB51'!I:I),"")*-1</f>
        <v>#VALUE!</v>
      </c>
      <c r="S231" s="18" t="str">
        <f>IFERROR(_xlfn.XLOOKUP(Cost[[#This Row],[Unique]],'MB51'!U:U,'MB51'!L:L),"")</f>
        <v/>
      </c>
      <c r="T231" s="18">
        <f>_xlfn.XLOOKUP(Cost[[#This Row],[Material ]],'mm60'!A:A,'mm60'!N:N)</f>
        <v>12.8</v>
      </c>
      <c r="U231" s="19">
        <f>IFERROR(Cost[[#This Row],[Unit Price MM60]]*Cost[[#This Row],[ Requirement QTY]],"")</f>
        <v>256</v>
      </c>
      <c r="V231" s="20">
        <f>IFERROR(Cost[[#This Row],[Unit Price MM60]]*Cost[[#This Row],[Withdrawn QTY]],"")</f>
        <v>0</v>
      </c>
      <c r="W231" s="21">
        <f>IFERROR(Cost[[#This Row],[Remaining QTY]]*Cost[[#This Row],[Unit Price MM60]],"")</f>
        <v>256</v>
      </c>
      <c r="X231" s="10">
        <v>0</v>
      </c>
      <c r="Y231" s="10">
        <f>SUMIF('MB52 in transit'!A:A,WSheet!G:G,'MB52 in transit'!E:E)</f>
        <v>0</v>
      </c>
      <c r="Z231" s="10">
        <f>SUMIF('MB52 2001'!A:A,WSheet!G:G,'MB52 2001'!C:C)</f>
        <v>20</v>
      </c>
      <c r="AA231" s="10">
        <f>Cost[[#This Row],[AB50 SOH 5001 ]]-Cost[[#This Row],[Remaining QTY]]</f>
        <v>-20</v>
      </c>
      <c r="AB231" s="10">
        <f>SUMIF(G:G,G:G,O:O)</f>
        <v>40</v>
      </c>
      <c r="AC231" s="10">
        <f>Cost[[#This Row],[AB50 SOH 5001 ]]-Cost[[#This Row],[All Work Order Demand]]</f>
        <v>-40</v>
      </c>
      <c r="AD231" s="10" t="str">
        <f>_xlfn.CONCAT(Cost[[#This Row],[Material ]],"5001")</f>
        <v>100589215001</v>
      </c>
      <c r="AE231" s="22">
        <v>5001</v>
      </c>
    </row>
    <row r="232" spans="1:31">
      <c r="A232" s="24" t="s">
        <v>485</v>
      </c>
      <c r="B232" s="24" t="s">
        <v>570</v>
      </c>
      <c r="C232" s="24" t="s">
        <v>623</v>
      </c>
      <c r="D232" s="24" t="s">
        <v>788</v>
      </c>
      <c r="E232" s="24" t="s">
        <v>157</v>
      </c>
      <c r="F232" s="24" t="s">
        <v>179</v>
      </c>
      <c r="G232" s="24" t="s">
        <v>1282</v>
      </c>
      <c r="H232" s="24" t="s">
        <v>1283</v>
      </c>
      <c r="I232" s="24" t="s">
        <v>1284</v>
      </c>
      <c r="J232" s="24" t="s">
        <v>1686</v>
      </c>
      <c r="K232" s="24">
        <v>27</v>
      </c>
      <c r="L232" s="24" t="s">
        <v>1738</v>
      </c>
      <c r="M232" s="24">
        <v>2</v>
      </c>
      <c r="N232" s="24">
        <v>0</v>
      </c>
      <c r="O232" s="24">
        <v>2</v>
      </c>
      <c r="P232" s="24">
        <v>0</v>
      </c>
      <c r="Q232" s="24" t="str">
        <f t="shared" si="6"/>
        <v>10205671200188390</v>
      </c>
      <c r="R232" s="22" t="e">
        <f>IFERROR(_xlfn.XLOOKUP(Cost[[#This Row],[Unique]],'MB51'!U:U,'MB51'!I:I),"")*-1</f>
        <v>#VALUE!</v>
      </c>
      <c r="S232" s="18" t="str">
        <f>IFERROR(_xlfn.XLOOKUP(Cost[[#This Row],[Unique]],'MB51'!U:U,'MB51'!L:L),"")</f>
        <v/>
      </c>
      <c r="T232" s="18">
        <f>_xlfn.XLOOKUP(Cost[[#This Row],[Material ]],'mm60'!A:A,'mm60'!N:N)</f>
        <v>17.39</v>
      </c>
      <c r="U232" s="19">
        <f>IFERROR(Cost[[#This Row],[Unit Price MM60]]*Cost[[#This Row],[ Requirement QTY]],"")</f>
        <v>34.78</v>
      </c>
      <c r="V232" s="20">
        <f>IFERROR(Cost[[#This Row],[Unit Price MM60]]*Cost[[#This Row],[Withdrawn QTY]],"")</f>
        <v>0</v>
      </c>
      <c r="W232" s="21">
        <f>IFERROR(Cost[[#This Row],[Remaining QTY]]*Cost[[#This Row],[Unit Price MM60]],"")</f>
        <v>34.78</v>
      </c>
      <c r="X232" s="10">
        <v>0</v>
      </c>
      <c r="Y232" s="10">
        <f>SUMIF('MB52 in transit'!A:A,WSheet!G:G,'MB52 in transit'!E:E)</f>
        <v>0</v>
      </c>
      <c r="Z232" s="10">
        <f>SUMIF('MB52 2001'!A:A,WSheet!G:G,'MB52 2001'!C:C)</f>
        <v>7</v>
      </c>
      <c r="AA232" s="10">
        <f>Cost[[#This Row],[AB50 SOH 5001 ]]-Cost[[#This Row],[Remaining QTY]]</f>
        <v>-2</v>
      </c>
      <c r="AB232" s="10">
        <f>SUMIF(G:G,G:G,O:O)</f>
        <v>6</v>
      </c>
      <c r="AC232" s="10">
        <f>Cost[[#This Row],[AB50 SOH 5001 ]]-Cost[[#This Row],[All Work Order Demand]]</f>
        <v>-6</v>
      </c>
      <c r="AD232" s="10" t="str">
        <f>_xlfn.CONCAT(Cost[[#This Row],[Material ]],"5001")</f>
        <v>102056715001</v>
      </c>
      <c r="AE232" s="22">
        <v>5001</v>
      </c>
    </row>
    <row r="233" spans="1:31">
      <c r="A233" s="24" t="s">
        <v>485</v>
      </c>
      <c r="B233" s="24" t="s">
        <v>570</v>
      </c>
      <c r="C233" s="24" t="s">
        <v>623</v>
      </c>
      <c r="D233" s="24" t="s">
        <v>788</v>
      </c>
      <c r="E233" s="24" t="s">
        <v>163</v>
      </c>
      <c r="F233" s="24" t="s">
        <v>84</v>
      </c>
      <c r="G233" s="24" t="s">
        <v>1276</v>
      </c>
      <c r="H233" s="24" t="s">
        <v>1277</v>
      </c>
      <c r="I233" s="24" t="s">
        <v>1278</v>
      </c>
      <c r="J233" s="24" t="s">
        <v>1686</v>
      </c>
      <c r="K233" s="24">
        <v>31</v>
      </c>
      <c r="L233" s="24" t="s">
        <v>1738</v>
      </c>
      <c r="M233" s="24">
        <v>2</v>
      </c>
      <c r="N233" s="24">
        <v>0</v>
      </c>
      <c r="O233" s="24">
        <v>2</v>
      </c>
      <c r="P233" s="24">
        <v>0</v>
      </c>
      <c r="Q233" s="24" t="str">
        <f t="shared" si="6"/>
        <v>10060331200188390</v>
      </c>
      <c r="R233" s="22" t="e">
        <f>IFERROR(_xlfn.XLOOKUP(Cost[[#This Row],[Unique]],'MB51'!U:U,'MB51'!I:I),"")*-1</f>
        <v>#VALUE!</v>
      </c>
      <c r="S233" s="18" t="str">
        <f>IFERROR(_xlfn.XLOOKUP(Cost[[#This Row],[Unique]],'MB51'!U:U,'MB51'!L:L),"")</f>
        <v/>
      </c>
      <c r="T233" s="18">
        <f>_xlfn.XLOOKUP(Cost[[#This Row],[Material ]],'mm60'!A:A,'mm60'!N:N)</f>
        <v>36.4</v>
      </c>
      <c r="U233" s="19">
        <f>IFERROR(Cost[[#This Row],[Unit Price MM60]]*Cost[[#This Row],[ Requirement QTY]],"")</f>
        <v>72.8</v>
      </c>
      <c r="V233" s="20">
        <f>IFERROR(Cost[[#This Row],[Unit Price MM60]]*Cost[[#This Row],[Withdrawn QTY]],"")</f>
        <v>0</v>
      </c>
      <c r="W233" s="21">
        <f>IFERROR(Cost[[#This Row],[Remaining QTY]]*Cost[[#This Row],[Unit Price MM60]],"")</f>
        <v>72.8</v>
      </c>
      <c r="X233" s="10">
        <v>0</v>
      </c>
      <c r="Y233" s="10">
        <f>SUMIF('MB52 in transit'!A:A,WSheet!G:G,'MB52 in transit'!E:E)</f>
        <v>0</v>
      </c>
      <c r="Z233" s="10">
        <f>SUMIF('MB52 2001'!A:A,WSheet!G:G,'MB52 2001'!C:C)</f>
        <v>0</v>
      </c>
      <c r="AA233" s="10">
        <f>Cost[[#This Row],[AB50 SOH 5001 ]]-Cost[[#This Row],[Remaining QTY]]</f>
        <v>-2</v>
      </c>
      <c r="AB233" s="10">
        <f>SUMIF(G:G,G:G,O:O)</f>
        <v>16</v>
      </c>
      <c r="AC233" s="10">
        <f>Cost[[#This Row],[AB50 SOH 5001 ]]-Cost[[#This Row],[All Work Order Demand]]</f>
        <v>-16</v>
      </c>
      <c r="AD233" s="10" t="str">
        <f>_xlfn.CONCAT(Cost[[#This Row],[Material ]],"5001")</f>
        <v>100603315001</v>
      </c>
      <c r="AE233" s="22">
        <v>5001</v>
      </c>
    </row>
    <row r="234" spans="1:31">
      <c r="A234" s="24" t="s">
        <v>485</v>
      </c>
      <c r="B234" s="24" t="s">
        <v>570</v>
      </c>
      <c r="C234" s="24" t="s">
        <v>623</v>
      </c>
      <c r="D234" s="24" t="s">
        <v>788</v>
      </c>
      <c r="E234" s="24" t="s">
        <v>163</v>
      </c>
      <c r="F234" s="24" t="s">
        <v>51</v>
      </c>
      <c r="G234" s="24" t="s">
        <v>1285</v>
      </c>
      <c r="H234" s="24" t="s">
        <v>1286</v>
      </c>
      <c r="I234" s="24" t="s">
        <v>1287</v>
      </c>
      <c r="J234" s="24" t="s">
        <v>1686</v>
      </c>
      <c r="K234" s="24">
        <v>32</v>
      </c>
      <c r="L234" s="24" t="s">
        <v>1738</v>
      </c>
      <c r="M234" s="24">
        <v>20</v>
      </c>
      <c r="N234" s="24">
        <v>0</v>
      </c>
      <c r="O234" s="24">
        <v>20</v>
      </c>
      <c r="P234" s="24">
        <v>0</v>
      </c>
      <c r="Q234" s="24" t="str">
        <f t="shared" si="6"/>
        <v>10058920200188390</v>
      </c>
      <c r="R234" s="22" t="e">
        <f>IFERROR(_xlfn.XLOOKUP(Cost[[#This Row],[Unique]],'MB51'!U:U,'MB51'!I:I),"")*-1</f>
        <v>#VALUE!</v>
      </c>
      <c r="S234" s="18" t="str">
        <f>IFERROR(_xlfn.XLOOKUP(Cost[[#This Row],[Unique]],'MB51'!U:U,'MB51'!L:L),"")</f>
        <v/>
      </c>
      <c r="T234" s="18">
        <f>_xlfn.XLOOKUP(Cost[[#This Row],[Material ]],'mm60'!A:A,'mm60'!N:N)</f>
        <v>35.9</v>
      </c>
      <c r="U234" s="19">
        <f>IFERROR(Cost[[#This Row],[Unit Price MM60]]*Cost[[#This Row],[ Requirement QTY]],"")</f>
        <v>718</v>
      </c>
      <c r="V234" s="20">
        <f>IFERROR(Cost[[#This Row],[Unit Price MM60]]*Cost[[#This Row],[Withdrawn QTY]],"")</f>
        <v>0</v>
      </c>
      <c r="W234" s="21">
        <f>IFERROR(Cost[[#This Row],[Remaining QTY]]*Cost[[#This Row],[Unit Price MM60]],"")</f>
        <v>718</v>
      </c>
      <c r="X234" s="10">
        <v>0</v>
      </c>
      <c r="Y234" s="10">
        <f>SUMIF('MB52 in transit'!A:A,WSheet!G:G,'MB52 in transit'!E:E)</f>
        <v>0</v>
      </c>
      <c r="Z234" s="10">
        <f>SUMIF('MB52 2001'!A:A,WSheet!G:G,'MB52 2001'!C:C)</f>
        <v>20</v>
      </c>
      <c r="AA234" s="10">
        <f>Cost[[#This Row],[AB50 SOH 5001 ]]-Cost[[#This Row],[Remaining QTY]]</f>
        <v>-20</v>
      </c>
      <c r="AB234" s="10">
        <f>SUMIF(G:G,G:G,O:O)</f>
        <v>20</v>
      </c>
      <c r="AC234" s="10">
        <f>Cost[[#This Row],[AB50 SOH 5001 ]]-Cost[[#This Row],[All Work Order Demand]]</f>
        <v>-20</v>
      </c>
      <c r="AD234" s="10" t="str">
        <f>_xlfn.CONCAT(Cost[[#This Row],[Material ]],"5001")</f>
        <v>100589205001</v>
      </c>
      <c r="AE234" s="22">
        <v>5001</v>
      </c>
    </row>
    <row r="235" spans="1:31">
      <c r="A235" s="24" t="s">
        <v>485</v>
      </c>
      <c r="B235" s="24" t="s">
        <v>570</v>
      </c>
      <c r="C235" s="24" t="s">
        <v>623</v>
      </c>
      <c r="D235" s="24" t="s">
        <v>788</v>
      </c>
      <c r="E235" s="24" t="s">
        <v>167</v>
      </c>
      <c r="F235" s="24" t="s">
        <v>200</v>
      </c>
      <c r="G235" s="24" t="s">
        <v>1270</v>
      </c>
      <c r="H235" s="24" t="s">
        <v>1271</v>
      </c>
      <c r="I235" s="24" t="s">
        <v>1272</v>
      </c>
      <c r="J235" s="24" t="s">
        <v>1686</v>
      </c>
      <c r="K235" s="24">
        <v>33</v>
      </c>
      <c r="L235" s="24" t="s">
        <v>1738</v>
      </c>
      <c r="M235" s="24">
        <v>16</v>
      </c>
      <c r="N235" s="24">
        <v>0</v>
      </c>
      <c r="O235" s="24">
        <v>16</v>
      </c>
      <c r="P235" s="24">
        <v>0</v>
      </c>
      <c r="Q235" s="24" t="str">
        <f t="shared" si="6"/>
        <v>10210030200188390</v>
      </c>
      <c r="R235" s="22" t="e">
        <f>IFERROR(_xlfn.XLOOKUP(Cost[[#This Row],[Unique]],'MB51'!U:U,'MB51'!I:I),"")*-1</f>
        <v>#VALUE!</v>
      </c>
      <c r="S235" s="18" t="str">
        <f>IFERROR(_xlfn.XLOOKUP(Cost[[#This Row],[Unique]],'MB51'!U:U,'MB51'!L:L),"")</f>
        <v/>
      </c>
      <c r="T235" s="18">
        <f>_xlfn.XLOOKUP(Cost[[#This Row],[Material ]],'mm60'!A:A,'mm60'!N:N)</f>
        <v>27</v>
      </c>
      <c r="U235" s="19">
        <f>IFERROR(Cost[[#This Row],[Unit Price MM60]]*Cost[[#This Row],[ Requirement QTY]],"")</f>
        <v>432</v>
      </c>
      <c r="V235" s="20">
        <f>IFERROR(Cost[[#This Row],[Unit Price MM60]]*Cost[[#This Row],[Withdrawn QTY]],"")</f>
        <v>0</v>
      </c>
      <c r="W235" s="21">
        <f>IFERROR(Cost[[#This Row],[Remaining QTY]]*Cost[[#This Row],[Unit Price MM60]],"")</f>
        <v>432</v>
      </c>
      <c r="X235" s="10">
        <v>0</v>
      </c>
      <c r="Y235" s="10">
        <f>SUMIF('MB52 in transit'!A:A,WSheet!G:G,'MB52 in transit'!E:E)</f>
        <v>0</v>
      </c>
      <c r="Z235" s="10">
        <f>SUMIF('MB52 2001'!A:A,WSheet!G:G,'MB52 2001'!C:C)</f>
        <v>44</v>
      </c>
      <c r="AA235" s="10">
        <f>Cost[[#This Row],[AB50 SOH 5001 ]]-Cost[[#This Row],[Remaining QTY]]</f>
        <v>-16</v>
      </c>
      <c r="AB235" s="10">
        <f>SUMIF(G:G,G:G,O:O)</f>
        <v>44</v>
      </c>
      <c r="AC235" s="10">
        <f>Cost[[#This Row],[AB50 SOH 5001 ]]-Cost[[#This Row],[All Work Order Demand]]</f>
        <v>-44</v>
      </c>
      <c r="AD235" s="10" t="str">
        <f>_xlfn.CONCAT(Cost[[#This Row],[Material ]],"5001")</f>
        <v>102100305001</v>
      </c>
      <c r="AE235" s="22">
        <v>5001</v>
      </c>
    </row>
    <row r="236" spans="1:31">
      <c r="A236" s="24" t="s">
        <v>485</v>
      </c>
      <c r="B236" s="24" t="s">
        <v>571</v>
      </c>
      <c r="C236" s="24" t="s">
        <v>611</v>
      </c>
      <c r="D236" s="24" t="s">
        <v>776</v>
      </c>
      <c r="E236" s="24" t="s">
        <v>64</v>
      </c>
      <c r="F236" s="24" t="s">
        <v>64</v>
      </c>
      <c r="G236" s="24" t="s">
        <v>1288</v>
      </c>
      <c r="H236" s="24" t="s">
        <v>1289</v>
      </c>
      <c r="I236" s="24" t="s">
        <v>1290</v>
      </c>
      <c r="J236" s="24" t="s">
        <v>1686</v>
      </c>
      <c r="K236" s="24">
        <v>5</v>
      </c>
      <c r="L236" s="24" t="s">
        <v>1726</v>
      </c>
      <c r="M236" s="24">
        <v>8</v>
      </c>
      <c r="N236" s="24">
        <v>0</v>
      </c>
      <c r="O236" s="24">
        <v>8</v>
      </c>
      <c r="P236" s="24">
        <v>0</v>
      </c>
      <c r="Q236" s="24" t="str">
        <f t="shared" si="6"/>
        <v>10058200200188392</v>
      </c>
      <c r="R236" s="22" t="e">
        <f>IFERROR(_xlfn.XLOOKUP(Cost[[#This Row],[Unique]],'MB51'!U:U,'MB51'!I:I),"")*-1</f>
        <v>#VALUE!</v>
      </c>
      <c r="S236" s="18" t="str">
        <f>IFERROR(_xlfn.XLOOKUP(Cost[[#This Row],[Unique]],'MB51'!U:U,'MB51'!L:L),"")</f>
        <v/>
      </c>
      <c r="T236" s="18">
        <f>_xlfn.XLOOKUP(Cost[[#This Row],[Material ]],'mm60'!A:A,'mm60'!N:N)</f>
        <v>5.15</v>
      </c>
      <c r="U236" s="19">
        <f>IFERROR(Cost[[#This Row],[Unit Price MM60]]*Cost[[#This Row],[ Requirement QTY]],"")</f>
        <v>41.2</v>
      </c>
      <c r="V236" s="20">
        <f>IFERROR(Cost[[#This Row],[Unit Price MM60]]*Cost[[#This Row],[Withdrawn QTY]],"")</f>
        <v>0</v>
      </c>
      <c r="W236" s="21">
        <f>IFERROR(Cost[[#This Row],[Remaining QTY]]*Cost[[#This Row],[Unit Price MM60]],"")</f>
        <v>41.2</v>
      </c>
      <c r="X236" s="10">
        <v>0</v>
      </c>
      <c r="Y236" s="10">
        <f>SUMIF('MB52 in transit'!A:A,WSheet!G:G,'MB52 in transit'!E:E)</f>
        <v>0</v>
      </c>
      <c r="Z236" s="10">
        <f>SUMIF('MB52 2001'!A:A,WSheet!G:G,'MB52 2001'!C:C)</f>
        <v>0</v>
      </c>
      <c r="AA236" s="10">
        <f>Cost[[#This Row],[AB50 SOH 5001 ]]-Cost[[#This Row],[Remaining QTY]]</f>
        <v>-8</v>
      </c>
      <c r="AB236" s="10">
        <f>SUMIF(G:G,G:G,O:O)</f>
        <v>24</v>
      </c>
      <c r="AC236" s="10">
        <f>Cost[[#This Row],[AB50 SOH 5001 ]]-Cost[[#This Row],[All Work Order Demand]]</f>
        <v>-24</v>
      </c>
      <c r="AD236" s="10" t="str">
        <f>_xlfn.CONCAT(Cost[[#This Row],[Material ]],"5001")</f>
        <v>100582005001</v>
      </c>
      <c r="AE236" s="22">
        <v>5001</v>
      </c>
    </row>
    <row r="237" spans="1:31">
      <c r="A237" s="24" t="s">
        <v>485</v>
      </c>
      <c r="B237" s="24" t="s">
        <v>571</v>
      </c>
      <c r="C237" s="24" t="s">
        <v>611</v>
      </c>
      <c r="D237" s="24" t="s">
        <v>776</v>
      </c>
      <c r="E237" s="24" t="s">
        <v>64</v>
      </c>
      <c r="F237" s="24" t="s">
        <v>28</v>
      </c>
      <c r="G237" s="24" t="s">
        <v>1291</v>
      </c>
      <c r="H237" s="24" t="s">
        <v>1292</v>
      </c>
      <c r="I237" s="24" t="s">
        <v>1293</v>
      </c>
      <c r="J237" s="24" t="s">
        <v>1686</v>
      </c>
      <c r="K237" s="24">
        <v>7</v>
      </c>
      <c r="L237" s="24" t="s">
        <v>1726</v>
      </c>
      <c r="M237" s="24">
        <v>2</v>
      </c>
      <c r="N237" s="24">
        <v>0</v>
      </c>
      <c r="O237" s="24">
        <v>2</v>
      </c>
      <c r="P237" s="24">
        <v>0</v>
      </c>
      <c r="Q237" s="24" t="str">
        <f t="shared" si="6"/>
        <v>10539417200188392</v>
      </c>
      <c r="R237" s="22" t="e">
        <f>IFERROR(_xlfn.XLOOKUP(Cost[[#This Row],[Unique]],'MB51'!U:U,'MB51'!I:I),"")*-1</f>
        <v>#VALUE!</v>
      </c>
      <c r="S237" s="18" t="str">
        <f>IFERROR(_xlfn.XLOOKUP(Cost[[#This Row],[Unique]],'MB51'!U:U,'MB51'!L:L),"")</f>
        <v/>
      </c>
      <c r="T237" s="18">
        <f>_xlfn.XLOOKUP(Cost[[#This Row],[Material ]],'mm60'!A:A,'mm60'!N:N)</f>
        <v>198.48</v>
      </c>
      <c r="U237" s="19">
        <f>IFERROR(Cost[[#This Row],[Unit Price MM60]]*Cost[[#This Row],[ Requirement QTY]],"")</f>
        <v>396.96</v>
      </c>
      <c r="V237" s="20">
        <f>IFERROR(Cost[[#This Row],[Unit Price MM60]]*Cost[[#This Row],[Withdrawn QTY]],"")</f>
        <v>0</v>
      </c>
      <c r="W237" s="21">
        <f>IFERROR(Cost[[#This Row],[Remaining QTY]]*Cost[[#This Row],[Unit Price MM60]],"")</f>
        <v>396.96</v>
      </c>
      <c r="X237" s="10">
        <v>0</v>
      </c>
      <c r="Y237" s="10">
        <f>SUMIF('MB52 in transit'!A:A,WSheet!G:G,'MB52 in transit'!E:E)</f>
        <v>0</v>
      </c>
      <c r="Z237" s="10">
        <f>SUMIF('MB52 2001'!A:A,WSheet!G:G,'MB52 2001'!C:C)</f>
        <v>0</v>
      </c>
      <c r="AA237" s="10">
        <f>Cost[[#This Row],[AB50 SOH 5001 ]]-Cost[[#This Row],[Remaining QTY]]</f>
        <v>-2</v>
      </c>
      <c r="AB237" s="10">
        <f>SUMIF(G:G,G:G,O:O)</f>
        <v>5</v>
      </c>
      <c r="AC237" s="10">
        <f>Cost[[#This Row],[AB50 SOH 5001 ]]-Cost[[#This Row],[All Work Order Demand]]</f>
        <v>-5</v>
      </c>
      <c r="AD237" s="10" t="str">
        <f>_xlfn.CONCAT(Cost[[#This Row],[Material ]],"5001")</f>
        <v>105394175001</v>
      </c>
      <c r="AE237" s="22">
        <v>5001</v>
      </c>
    </row>
    <row r="238" spans="1:31">
      <c r="A238" s="24" t="s">
        <v>485</v>
      </c>
      <c r="B238" s="24" t="s">
        <v>571</v>
      </c>
      <c r="C238" s="24" t="s">
        <v>611</v>
      </c>
      <c r="D238" s="24" t="s">
        <v>776</v>
      </c>
      <c r="E238" s="24" t="s">
        <v>28</v>
      </c>
      <c r="F238" s="24" t="s">
        <v>110</v>
      </c>
      <c r="G238" s="24" t="s">
        <v>1244</v>
      </c>
      <c r="H238" s="24" t="s">
        <v>1245</v>
      </c>
      <c r="I238" s="24" t="s">
        <v>1294</v>
      </c>
      <c r="J238" s="24" t="s">
        <v>1686</v>
      </c>
      <c r="K238" s="24">
        <v>9</v>
      </c>
      <c r="L238" s="24" t="s">
        <v>1726</v>
      </c>
      <c r="M238" s="24">
        <v>2</v>
      </c>
      <c r="N238" s="24">
        <v>0</v>
      </c>
      <c r="O238" s="24">
        <v>2</v>
      </c>
      <c r="P238" s="24">
        <v>0</v>
      </c>
      <c r="Q238" s="24" t="str">
        <f t="shared" si="6"/>
        <v>10206299200188392</v>
      </c>
      <c r="R238" s="22" t="e">
        <f>IFERROR(_xlfn.XLOOKUP(Cost[[#This Row],[Unique]],'MB51'!U:U,'MB51'!I:I),"")*-1</f>
        <v>#VALUE!</v>
      </c>
      <c r="S238" s="18" t="str">
        <f>IFERROR(_xlfn.XLOOKUP(Cost[[#This Row],[Unique]],'MB51'!U:U,'MB51'!L:L),"")</f>
        <v/>
      </c>
      <c r="T238" s="18">
        <f>_xlfn.XLOOKUP(Cost[[#This Row],[Material ]],'mm60'!A:A,'mm60'!N:N)</f>
        <v>35.700000000000003</v>
      </c>
      <c r="U238" s="19">
        <f>IFERROR(Cost[[#This Row],[Unit Price MM60]]*Cost[[#This Row],[ Requirement QTY]],"")</f>
        <v>71.400000000000006</v>
      </c>
      <c r="V238" s="20">
        <f>IFERROR(Cost[[#This Row],[Unit Price MM60]]*Cost[[#This Row],[Withdrawn QTY]],"")</f>
        <v>0</v>
      </c>
      <c r="W238" s="21">
        <f>IFERROR(Cost[[#This Row],[Remaining QTY]]*Cost[[#This Row],[Unit Price MM60]],"")</f>
        <v>71.400000000000006</v>
      </c>
      <c r="X238" s="10">
        <v>0</v>
      </c>
      <c r="Y238" s="10">
        <f>SUMIF('MB52 in transit'!A:A,WSheet!G:G,'MB52 in transit'!E:E)</f>
        <v>0</v>
      </c>
      <c r="Z238" s="10">
        <f>SUMIF('MB52 2001'!A:A,WSheet!G:G,'MB52 2001'!C:C)</f>
        <v>0</v>
      </c>
      <c r="AA238" s="10">
        <f>Cost[[#This Row],[AB50 SOH 5001 ]]-Cost[[#This Row],[Remaining QTY]]</f>
        <v>-2</v>
      </c>
      <c r="AB238" s="10">
        <f>SUMIF(G:G,G:G,O:O)</f>
        <v>4</v>
      </c>
      <c r="AC238" s="10">
        <f>Cost[[#This Row],[AB50 SOH 5001 ]]-Cost[[#This Row],[All Work Order Demand]]</f>
        <v>-4</v>
      </c>
      <c r="AD238" s="10" t="str">
        <f>_xlfn.CONCAT(Cost[[#This Row],[Material ]],"5001")</f>
        <v>102062995001</v>
      </c>
      <c r="AE238" s="22">
        <v>5001</v>
      </c>
    </row>
    <row r="239" spans="1:31">
      <c r="A239" s="24" t="s">
        <v>485</v>
      </c>
      <c r="B239" s="24" t="s">
        <v>571</v>
      </c>
      <c r="C239" s="24" t="s">
        <v>657</v>
      </c>
      <c r="D239" s="24" t="s">
        <v>821</v>
      </c>
      <c r="E239" s="24" t="s">
        <v>60</v>
      </c>
      <c r="F239" s="24" t="s">
        <v>60</v>
      </c>
      <c r="G239" s="24" t="s">
        <v>1288</v>
      </c>
      <c r="H239" s="24" t="s">
        <v>1289</v>
      </c>
      <c r="I239" s="24" t="s">
        <v>1290</v>
      </c>
      <c r="J239" s="24" t="s">
        <v>1686</v>
      </c>
      <c r="K239" s="24">
        <v>4</v>
      </c>
      <c r="L239" s="24" t="s">
        <v>1772</v>
      </c>
      <c r="M239" s="24">
        <v>8</v>
      </c>
      <c r="N239" s="24">
        <v>0</v>
      </c>
      <c r="O239" s="24">
        <v>8</v>
      </c>
      <c r="P239" s="24">
        <v>0</v>
      </c>
      <c r="Q239" s="24" t="str">
        <f t="shared" si="6"/>
        <v>10058200200188387</v>
      </c>
      <c r="R239" s="22" t="e">
        <f>IFERROR(_xlfn.XLOOKUP(Cost[[#This Row],[Unique]],'MB51'!U:U,'MB51'!I:I),"")*-1</f>
        <v>#VALUE!</v>
      </c>
      <c r="S239" s="18" t="str">
        <f>IFERROR(_xlfn.XLOOKUP(Cost[[#This Row],[Unique]],'MB51'!U:U,'MB51'!L:L),"")</f>
        <v/>
      </c>
      <c r="T239" s="18">
        <f>_xlfn.XLOOKUP(Cost[[#This Row],[Material ]],'mm60'!A:A,'mm60'!N:N)</f>
        <v>5.15</v>
      </c>
      <c r="U239" s="19">
        <f>IFERROR(Cost[[#This Row],[Unit Price MM60]]*Cost[[#This Row],[ Requirement QTY]],"")</f>
        <v>41.2</v>
      </c>
      <c r="V239" s="20">
        <f>IFERROR(Cost[[#This Row],[Unit Price MM60]]*Cost[[#This Row],[Withdrawn QTY]],"")</f>
        <v>0</v>
      </c>
      <c r="W239" s="21">
        <f>IFERROR(Cost[[#This Row],[Remaining QTY]]*Cost[[#This Row],[Unit Price MM60]],"")</f>
        <v>41.2</v>
      </c>
      <c r="X239" s="10">
        <v>0</v>
      </c>
      <c r="Y239" s="10">
        <f>SUMIF('MB52 in transit'!A:A,WSheet!G:G,'MB52 in transit'!E:E)</f>
        <v>0</v>
      </c>
      <c r="Z239" s="10">
        <f>SUMIF('MB52 2001'!A:A,WSheet!G:G,'MB52 2001'!C:C)</f>
        <v>0</v>
      </c>
      <c r="AA239" s="10">
        <f>Cost[[#This Row],[AB50 SOH 5001 ]]-Cost[[#This Row],[Remaining QTY]]</f>
        <v>-8</v>
      </c>
      <c r="AB239" s="10">
        <f>SUMIF(G:G,G:G,O:O)</f>
        <v>24</v>
      </c>
      <c r="AC239" s="10">
        <f>Cost[[#This Row],[AB50 SOH 5001 ]]-Cost[[#This Row],[All Work Order Demand]]</f>
        <v>-24</v>
      </c>
      <c r="AD239" s="10" t="str">
        <f>_xlfn.CONCAT(Cost[[#This Row],[Material ]],"5001")</f>
        <v>100582005001</v>
      </c>
      <c r="AE239" s="22">
        <v>5001</v>
      </c>
    </row>
    <row r="240" spans="1:31">
      <c r="A240" s="24" t="s">
        <v>485</v>
      </c>
      <c r="B240" s="24" t="s">
        <v>571</v>
      </c>
      <c r="C240" s="24" t="s">
        <v>657</v>
      </c>
      <c r="D240" s="24" t="s">
        <v>821</v>
      </c>
      <c r="E240" s="24" t="s">
        <v>60</v>
      </c>
      <c r="F240" s="24" t="s">
        <v>68</v>
      </c>
      <c r="G240" s="24" t="s">
        <v>1291</v>
      </c>
      <c r="H240" s="24" t="s">
        <v>1292</v>
      </c>
      <c r="I240" s="24" t="s">
        <v>1293</v>
      </c>
      <c r="J240" s="24" t="s">
        <v>1686</v>
      </c>
      <c r="K240" s="24">
        <v>6</v>
      </c>
      <c r="L240" s="24" t="s">
        <v>1772</v>
      </c>
      <c r="M240" s="24">
        <v>1</v>
      </c>
      <c r="N240" s="24">
        <v>0</v>
      </c>
      <c r="O240" s="24">
        <v>1</v>
      </c>
      <c r="P240" s="24">
        <v>0</v>
      </c>
      <c r="Q240" s="24" t="str">
        <f t="shared" si="6"/>
        <v>10539417200188387</v>
      </c>
      <c r="R240" s="22" t="e">
        <f>IFERROR(_xlfn.XLOOKUP(Cost[[#This Row],[Unique]],'MB51'!U:U,'MB51'!I:I),"")*-1</f>
        <v>#VALUE!</v>
      </c>
      <c r="S240" s="18" t="str">
        <f>IFERROR(_xlfn.XLOOKUP(Cost[[#This Row],[Unique]],'MB51'!U:U,'MB51'!L:L),"")</f>
        <v/>
      </c>
      <c r="T240" s="18">
        <f>_xlfn.XLOOKUP(Cost[[#This Row],[Material ]],'mm60'!A:A,'mm60'!N:N)</f>
        <v>198.48</v>
      </c>
      <c r="U240" s="19">
        <f>IFERROR(Cost[[#This Row],[Unit Price MM60]]*Cost[[#This Row],[ Requirement QTY]],"")</f>
        <v>198.48</v>
      </c>
      <c r="V240" s="20">
        <f>IFERROR(Cost[[#This Row],[Unit Price MM60]]*Cost[[#This Row],[Withdrawn QTY]],"")</f>
        <v>0</v>
      </c>
      <c r="W240" s="21">
        <f>IFERROR(Cost[[#This Row],[Remaining QTY]]*Cost[[#This Row],[Unit Price MM60]],"")</f>
        <v>198.48</v>
      </c>
      <c r="X240" s="10">
        <v>0</v>
      </c>
      <c r="Y240" s="10">
        <f>SUMIF('MB52 in transit'!A:A,WSheet!G:G,'MB52 in transit'!E:E)</f>
        <v>0</v>
      </c>
      <c r="Z240" s="10">
        <f>SUMIF('MB52 2001'!A:A,WSheet!G:G,'MB52 2001'!C:C)</f>
        <v>0</v>
      </c>
      <c r="AA240" s="10">
        <f>Cost[[#This Row],[AB50 SOH 5001 ]]-Cost[[#This Row],[Remaining QTY]]</f>
        <v>-1</v>
      </c>
      <c r="AB240" s="10">
        <f>SUMIF(G:G,G:G,O:O)</f>
        <v>5</v>
      </c>
      <c r="AC240" s="10">
        <f>Cost[[#This Row],[AB50 SOH 5001 ]]-Cost[[#This Row],[All Work Order Demand]]</f>
        <v>-5</v>
      </c>
      <c r="AD240" s="10" t="str">
        <f>_xlfn.CONCAT(Cost[[#This Row],[Material ]],"5001")</f>
        <v>105394175001</v>
      </c>
      <c r="AE240" s="22">
        <v>5001</v>
      </c>
    </row>
    <row r="241" spans="1:31">
      <c r="A241" s="24" t="s">
        <v>485</v>
      </c>
      <c r="B241" s="24" t="s">
        <v>571</v>
      </c>
      <c r="C241" s="24" t="s">
        <v>611</v>
      </c>
      <c r="D241" s="24" t="s">
        <v>776</v>
      </c>
      <c r="E241" s="24" t="s">
        <v>124</v>
      </c>
      <c r="F241" s="24" t="s">
        <v>132</v>
      </c>
      <c r="G241" s="24" t="s">
        <v>1276</v>
      </c>
      <c r="H241" s="24" t="s">
        <v>1277</v>
      </c>
      <c r="I241" s="24" t="s">
        <v>1295</v>
      </c>
      <c r="J241" s="24" t="s">
        <v>1686</v>
      </c>
      <c r="K241" s="24">
        <v>15</v>
      </c>
      <c r="L241" s="24" t="s">
        <v>1726</v>
      </c>
      <c r="M241" s="24">
        <v>2</v>
      </c>
      <c r="N241" s="24">
        <v>0</v>
      </c>
      <c r="O241" s="24">
        <v>2</v>
      </c>
      <c r="P241" s="24">
        <v>0</v>
      </c>
      <c r="Q241" s="24" t="str">
        <f t="shared" si="6"/>
        <v>10060331200188392</v>
      </c>
      <c r="R241" s="22" t="e">
        <f>IFERROR(_xlfn.XLOOKUP(Cost[[#This Row],[Unique]],'MB51'!U:U,'MB51'!I:I),"")*-1</f>
        <v>#VALUE!</v>
      </c>
      <c r="S241" s="18" t="str">
        <f>IFERROR(_xlfn.XLOOKUP(Cost[[#This Row],[Unique]],'MB51'!U:U,'MB51'!L:L),"")</f>
        <v/>
      </c>
      <c r="T241" s="18">
        <f>_xlfn.XLOOKUP(Cost[[#This Row],[Material ]],'mm60'!A:A,'mm60'!N:N)</f>
        <v>36.4</v>
      </c>
      <c r="U241" s="19">
        <f>IFERROR(Cost[[#This Row],[Unit Price MM60]]*Cost[[#This Row],[ Requirement QTY]],"")</f>
        <v>72.8</v>
      </c>
      <c r="V241" s="20">
        <f>IFERROR(Cost[[#This Row],[Unit Price MM60]]*Cost[[#This Row],[Withdrawn QTY]],"")</f>
        <v>0</v>
      </c>
      <c r="W241" s="21">
        <f>IFERROR(Cost[[#This Row],[Remaining QTY]]*Cost[[#This Row],[Unit Price MM60]],"")</f>
        <v>72.8</v>
      </c>
      <c r="X241" s="10">
        <v>0</v>
      </c>
      <c r="Y241" s="10">
        <f>SUMIF('MB52 in transit'!A:A,WSheet!G:G,'MB52 in transit'!E:E)</f>
        <v>0</v>
      </c>
      <c r="Z241" s="10">
        <f>SUMIF('MB52 2001'!A:A,WSheet!G:G,'MB52 2001'!C:C)</f>
        <v>0</v>
      </c>
      <c r="AA241" s="10">
        <f>Cost[[#This Row],[AB50 SOH 5001 ]]-Cost[[#This Row],[Remaining QTY]]</f>
        <v>-2</v>
      </c>
      <c r="AB241" s="10">
        <f>SUMIF(G:G,G:G,O:O)</f>
        <v>16</v>
      </c>
      <c r="AC241" s="10">
        <f>Cost[[#This Row],[AB50 SOH 5001 ]]-Cost[[#This Row],[All Work Order Demand]]</f>
        <v>-16</v>
      </c>
      <c r="AD241" s="10" t="str">
        <f>_xlfn.CONCAT(Cost[[#This Row],[Material ]],"5001")</f>
        <v>100603315001</v>
      </c>
      <c r="AE241" s="22">
        <v>5001</v>
      </c>
    </row>
    <row r="242" spans="1:31">
      <c r="A242" s="24" t="s">
        <v>485</v>
      </c>
      <c r="B242" s="24" t="s">
        <v>571</v>
      </c>
      <c r="C242" s="24" t="s">
        <v>611</v>
      </c>
      <c r="D242" s="24" t="s">
        <v>776</v>
      </c>
      <c r="E242" s="24" t="s">
        <v>128</v>
      </c>
      <c r="F242" s="24" t="s">
        <v>136</v>
      </c>
      <c r="G242" s="24" t="s">
        <v>1282</v>
      </c>
      <c r="H242" s="24" t="s">
        <v>1283</v>
      </c>
      <c r="I242" s="24" t="s">
        <v>1296</v>
      </c>
      <c r="J242" s="24" t="s">
        <v>1686</v>
      </c>
      <c r="K242" s="24">
        <v>16</v>
      </c>
      <c r="L242" s="24" t="s">
        <v>1726</v>
      </c>
      <c r="M242" s="24">
        <v>2</v>
      </c>
      <c r="N242" s="24">
        <v>0</v>
      </c>
      <c r="O242" s="24">
        <v>2</v>
      </c>
      <c r="P242" s="24">
        <v>0</v>
      </c>
      <c r="Q242" s="24" t="str">
        <f t="shared" si="6"/>
        <v>10205671200188392</v>
      </c>
      <c r="R242" s="22" t="e">
        <f>IFERROR(_xlfn.XLOOKUP(Cost[[#This Row],[Unique]],'MB51'!U:U,'MB51'!I:I),"")*-1</f>
        <v>#VALUE!</v>
      </c>
      <c r="S242" s="18" t="str">
        <f>IFERROR(_xlfn.XLOOKUP(Cost[[#This Row],[Unique]],'MB51'!U:U,'MB51'!L:L),"")</f>
        <v/>
      </c>
      <c r="T242" s="18">
        <f>_xlfn.XLOOKUP(Cost[[#This Row],[Material ]],'mm60'!A:A,'mm60'!N:N)</f>
        <v>17.39</v>
      </c>
      <c r="U242" s="19">
        <f>IFERROR(Cost[[#This Row],[Unit Price MM60]]*Cost[[#This Row],[ Requirement QTY]],"")</f>
        <v>34.78</v>
      </c>
      <c r="V242" s="20">
        <f>IFERROR(Cost[[#This Row],[Unit Price MM60]]*Cost[[#This Row],[Withdrawn QTY]],"")</f>
        <v>0</v>
      </c>
      <c r="W242" s="21">
        <f>IFERROR(Cost[[#This Row],[Remaining QTY]]*Cost[[#This Row],[Unit Price MM60]],"")</f>
        <v>34.78</v>
      </c>
      <c r="X242" s="10">
        <v>0</v>
      </c>
      <c r="Y242" s="10">
        <f>SUMIF('MB52 in transit'!A:A,WSheet!G:G,'MB52 in transit'!E:E)</f>
        <v>0</v>
      </c>
      <c r="Z242" s="10">
        <f>SUMIF('MB52 2001'!A:A,WSheet!G:G,'MB52 2001'!C:C)</f>
        <v>7</v>
      </c>
      <c r="AA242" s="10">
        <f>Cost[[#This Row],[AB50 SOH 5001 ]]-Cost[[#This Row],[Remaining QTY]]</f>
        <v>-2</v>
      </c>
      <c r="AB242" s="10">
        <f>SUMIF(G:G,G:G,O:O)</f>
        <v>6</v>
      </c>
      <c r="AC242" s="10">
        <f>Cost[[#This Row],[AB50 SOH 5001 ]]-Cost[[#This Row],[All Work Order Demand]]</f>
        <v>-6</v>
      </c>
      <c r="AD242" s="10" t="str">
        <f>_xlfn.CONCAT(Cost[[#This Row],[Material ]],"5001")</f>
        <v>102056715001</v>
      </c>
      <c r="AE242" s="22">
        <v>5001</v>
      </c>
    </row>
    <row r="243" spans="1:31">
      <c r="A243" s="24" t="s">
        <v>485</v>
      </c>
      <c r="B243" s="24" t="s">
        <v>571</v>
      </c>
      <c r="C243" s="24" t="s">
        <v>611</v>
      </c>
      <c r="D243" s="24" t="s">
        <v>776</v>
      </c>
      <c r="E243" s="24" t="s">
        <v>80</v>
      </c>
      <c r="F243" s="24" t="s">
        <v>124</v>
      </c>
      <c r="G243" s="24" t="s">
        <v>1273</v>
      </c>
      <c r="H243" s="24" t="s">
        <v>1274</v>
      </c>
      <c r="I243" s="24" t="s">
        <v>1297</v>
      </c>
      <c r="J243" s="24" t="s">
        <v>1686</v>
      </c>
      <c r="K243" s="24">
        <v>13</v>
      </c>
      <c r="L243" s="24" t="s">
        <v>1726</v>
      </c>
      <c r="M243" s="24">
        <v>2</v>
      </c>
      <c r="N243" s="24">
        <v>0</v>
      </c>
      <c r="O243" s="24">
        <v>2</v>
      </c>
      <c r="P243" s="24">
        <v>0</v>
      </c>
      <c r="Q243" s="24" t="str">
        <f t="shared" si="6"/>
        <v>10204122200188392</v>
      </c>
      <c r="R243" s="22" t="e">
        <f>IFERROR(_xlfn.XLOOKUP(Cost[[#This Row],[Unique]],'MB51'!U:U,'MB51'!I:I),"")*-1</f>
        <v>#VALUE!</v>
      </c>
      <c r="S243" s="18" t="str">
        <f>IFERROR(_xlfn.XLOOKUP(Cost[[#This Row],[Unique]],'MB51'!U:U,'MB51'!L:L),"")</f>
        <v/>
      </c>
      <c r="T243" s="18">
        <f>_xlfn.XLOOKUP(Cost[[#This Row],[Material ]],'mm60'!A:A,'mm60'!N:N)</f>
        <v>10.23</v>
      </c>
      <c r="U243" s="19">
        <f>IFERROR(Cost[[#This Row],[Unit Price MM60]]*Cost[[#This Row],[ Requirement QTY]],"")</f>
        <v>20.46</v>
      </c>
      <c r="V243" s="20">
        <f>IFERROR(Cost[[#This Row],[Unit Price MM60]]*Cost[[#This Row],[Withdrawn QTY]],"")</f>
        <v>0</v>
      </c>
      <c r="W243" s="21">
        <f>IFERROR(Cost[[#This Row],[Remaining QTY]]*Cost[[#This Row],[Unit Price MM60]],"")</f>
        <v>20.46</v>
      </c>
      <c r="X243" s="10">
        <v>0</v>
      </c>
      <c r="Y243" s="10">
        <f>SUMIF('MB52 in transit'!A:A,WSheet!G:G,'MB52 in transit'!E:E)</f>
        <v>0</v>
      </c>
      <c r="Z243" s="10">
        <f>SUMIF('MB52 2001'!A:A,WSheet!G:G,'MB52 2001'!C:C)</f>
        <v>2</v>
      </c>
      <c r="AA243" s="10">
        <f>Cost[[#This Row],[AB50 SOH 5001 ]]-Cost[[#This Row],[Remaining QTY]]</f>
        <v>-2</v>
      </c>
      <c r="AB243" s="10">
        <f>SUMIF(G:G,G:G,O:O)</f>
        <v>6</v>
      </c>
      <c r="AC243" s="10">
        <f>Cost[[#This Row],[AB50 SOH 5001 ]]-Cost[[#This Row],[All Work Order Demand]]</f>
        <v>-6</v>
      </c>
      <c r="AD243" s="10" t="str">
        <f>_xlfn.CONCAT(Cost[[#This Row],[Material ]],"5001")</f>
        <v>102041225001</v>
      </c>
      <c r="AE243" s="22">
        <v>5001</v>
      </c>
    </row>
    <row r="244" spans="1:31">
      <c r="A244" s="24" t="s">
        <v>26</v>
      </c>
      <c r="B244" s="24" t="s">
        <v>569</v>
      </c>
      <c r="C244" s="24" t="s">
        <v>666</v>
      </c>
      <c r="D244" s="24" t="s">
        <v>830</v>
      </c>
      <c r="E244" s="24" t="s">
        <v>47</v>
      </c>
      <c r="F244" s="24" t="s">
        <v>68</v>
      </c>
      <c r="G244" s="24" t="s">
        <v>1298</v>
      </c>
      <c r="H244" s="24" t="s">
        <v>1299</v>
      </c>
      <c r="I244" s="24" t="s">
        <v>54</v>
      </c>
      <c r="J244" s="24" t="s">
        <v>1686</v>
      </c>
      <c r="K244" s="24">
        <v>6</v>
      </c>
      <c r="L244" s="24" t="s">
        <v>1781</v>
      </c>
      <c r="M244" s="24">
        <v>-1</v>
      </c>
      <c r="N244" s="24">
        <v>0</v>
      </c>
      <c r="O244" s="24">
        <v>1</v>
      </c>
      <c r="P244" s="24">
        <v>0</v>
      </c>
      <c r="Q244" s="24" t="str">
        <f t="shared" si="6"/>
        <v>10447821200177767</v>
      </c>
      <c r="R244" s="22" t="e">
        <f>IFERROR(_xlfn.XLOOKUP(Cost[[#This Row],[Unique]],'MB51'!U:U,'MB51'!I:I),"")*-1</f>
        <v>#VALUE!</v>
      </c>
      <c r="S244" s="18" t="str">
        <f>IFERROR(_xlfn.XLOOKUP(Cost[[#This Row],[Unique]],'MB51'!U:U,'MB51'!L:L),"")</f>
        <v/>
      </c>
      <c r="T244" s="18">
        <f>_xlfn.XLOOKUP(Cost[[#This Row],[Material ]],'mm60'!A:A,'mm60'!N:N)</f>
        <v>4810</v>
      </c>
      <c r="U244" s="19">
        <f>IFERROR(Cost[[#This Row],[Unit Price MM60]]*Cost[[#This Row],[ Requirement QTY]],"")</f>
        <v>-4810</v>
      </c>
      <c r="V244" s="20">
        <f>IFERROR(Cost[[#This Row],[Unit Price MM60]]*Cost[[#This Row],[Withdrawn QTY]],"")</f>
        <v>0</v>
      </c>
      <c r="W244" s="21">
        <f>IFERROR(Cost[[#This Row],[Remaining QTY]]*Cost[[#This Row],[Unit Price MM60]],"")</f>
        <v>4810</v>
      </c>
      <c r="X244" s="10">
        <v>0</v>
      </c>
      <c r="Y244" s="10">
        <f>SUMIF('MB52 in transit'!A:A,WSheet!G:G,'MB52 in transit'!E:E)</f>
        <v>0</v>
      </c>
      <c r="Z244" s="10">
        <f>SUMIF('MB52 2001'!A:A,WSheet!G:G,'MB52 2001'!C:C)</f>
        <v>0</v>
      </c>
      <c r="AA244" s="10">
        <f>Cost[[#This Row],[AB50 SOH 5001 ]]-Cost[[#This Row],[Remaining QTY]]</f>
        <v>-1</v>
      </c>
      <c r="AB244" s="10">
        <f>SUMIF(G:G,G:G,O:O)</f>
        <v>4</v>
      </c>
      <c r="AC244" s="10">
        <f>Cost[[#This Row],[AB50 SOH 5001 ]]-Cost[[#This Row],[All Work Order Demand]]</f>
        <v>-4</v>
      </c>
      <c r="AD244" s="10" t="str">
        <f>_xlfn.CONCAT(Cost[[#This Row],[Material ]],"5001")</f>
        <v>104478215001</v>
      </c>
      <c r="AE244" s="22">
        <v>5001</v>
      </c>
    </row>
    <row r="245" spans="1:31">
      <c r="A245" s="24" t="s">
        <v>26</v>
      </c>
      <c r="B245" s="24" t="s">
        <v>569</v>
      </c>
      <c r="C245" s="24" t="s">
        <v>667</v>
      </c>
      <c r="D245" s="24" t="s">
        <v>830</v>
      </c>
      <c r="E245" s="24" t="s">
        <v>47</v>
      </c>
      <c r="F245" s="24" t="s">
        <v>68</v>
      </c>
      <c r="G245" s="24" t="s">
        <v>1298</v>
      </c>
      <c r="H245" s="24" t="s">
        <v>1299</v>
      </c>
      <c r="I245" s="24" t="s">
        <v>54</v>
      </c>
      <c r="J245" s="24" t="s">
        <v>1686</v>
      </c>
      <c r="K245" s="24">
        <v>6</v>
      </c>
      <c r="L245" s="24" t="s">
        <v>1782</v>
      </c>
      <c r="M245" s="24">
        <v>-1</v>
      </c>
      <c r="N245" s="24">
        <v>0</v>
      </c>
      <c r="O245" s="24">
        <v>1</v>
      </c>
      <c r="P245" s="24">
        <v>0</v>
      </c>
      <c r="Q245" s="24" t="str">
        <f t="shared" si="6"/>
        <v>10447821200177768</v>
      </c>
      <c r="R245" s="22" t="e">
        <f>IFERROR(_xlfn.XLOOKUP(Cost[[#This Row],[Unique]],'MB51'!U:U,'MB51'!I:I),"")*-1</f>
        <v>#VALUE!</v>
      </c>
      <c r="S245" s="18" t="str">
        <f>IFERROR(_xlfn.XLOOKUP(Cost[[#This Row],[Unique]],'MB51'!U:U,'MB51'!L:L),"")</f>
        <v/>
      </c>
      <c r="T245" s="18">
        <f>_xlfn.XLOOKUP(Cost[[#This Row],[Material ]],'mm60'!A:A,'mm60'!N:N)</f>
        <v>4810</v>
      </c>
      <c r="U245" s="19">
        <f>IFERROR(Cost[[#This Row],[Unit Price MM60]]*Cost[[#This Row],[ Requirement QTY]],"")</f>
        <v>-4810</v>
      </c>
      <c r="V245" s="20">
        <f>IFERROR(Cost[[#This Row],[Unit Price MM60]]*Cost[[#This Row],[Withdrawn QTY]],"")</f>
        <v>0</v>
      </c>
      <c r="W245" s="21">
        <f>IFERROR(Cost[[#This Row],[Remaining QTY]]*Cost[[#This Row],[Unit Price MM60]],"")</f>
        <v>4810</v>
      </c>
      <c r="X245" s="10">
        <v>0</v>
      </c>
      <c r="Y245" s="10">
        <f>SUMIF('MB52 in transit'!A:A,WSheet!G:G,'MB52 in transit'!E:E)</f>
        <v>0</v>
      </c>
      <c r="Z245" s="10">
        <f>SUMIF('MB52 2001'!A:A,WSheet!G:G,'MB52 2001'!C:C)</f>
        <v>0</v>
      </c>
      <c r="AA245" s="10">
        <f>Cost[[#This Row],[AB50 SOH 5001 ]]-Cost[[#This Row],[Remaining QTY]]</f>
        <v>-1</v>
      </c>
      <c r="AB245" s="10">
        <f>SUMIF(G:G,G:G,O:O)</f>
        <v>4</v>
      </c>
      <c r="AC245" s="10">
        <f>Cost[[#This Row],[AB50 SOH 5001 ]]-Cost[[#This Row],[All Work Order Demand]]</f>
        <v>-4</v>
      </c>
      <c r="AD245" s="10" t="str">
        <f>_xlfn.CONCAT(Cost[[#This Row],[Material ]],"5001")</f>
        <v>104478215001</v>
      </c>
      <c r="AE245" s="22">
        <v>5001</v>
      </c>
    </row>
    <row r="246" spans="1:31">
      <c r="A246" s="24" t="s">
        <v>485</v>
      </c>
      <c r="B246" s="24" t="s">
        <v>569</v>
      </c>
      <c r="C246" s="24" t="s">
        <v>668</v>
      </c>
      <c r="D246" s="24" t="s">
        <v>831</v>
      </c>
      <c r="E246" s="24" t="s">
        <v>47</v>
      </c>
      <c r="F246" s="24" t="s">
        <v>56</v>
      </c>
      <c r="G246" s="24" t="s">
        <v>1300</v>
      </c>
      <c r="H246" s="24" t="s">
        <v>1301</v>
      </c>
      <c r="I246" s="24" t="s">
        <v>1302</v>
      </c>
      <c r="J246" s="24" t="s">
        <v>1686</v>
      </c>
      <c r="K246" s="24">
        <v>6</v>
      </c>
      <c r="L246" s="24" t="s">
        <v>1783</v>
      </c>
      <c r="M246" s="24">
        <v>-1</v>
      </c>
      <c r="N246" s="24">
        <v>0</v>
      </c>
      <c r="O246" s="24">
        <v>1</v>
      </c>
      <c r="P246" s="24">
        <v>0</v>
      </c>
      <c r="Q246" s="24" t="str">
        <f t="shared" si="6"/>
        <v>10479110200177790</v>
      </c>
      <c r="R246" s="22" t="e">
        <f>IFERROR(_xlfn.XLOOKUP(Cost[[#This Row],[Unique]],'MB51'!U:U,'MB51'!I:I),"")*-1</f>
        <v>#VALUE!</v>
      </c>
      <c r="S246" s="18" t="str">
        <f>IFERROR(_xlfn.XLOOKUP(Cost[[#This Row],[Unique]],'MB51'!U:U,'MB51'!L:L),"")</f>
        <v/>
      </c>
      <c r="T246" s="18">
        <f>_xlfn.XLOOKUP(Cost[[#This Row],[Material ]],'mm60'!A:A,'mm60'!N:N)</f>
        <v>1</v>
      </c>
      <c r="U246" s="19">
        <f>IFERROR(Cost[[#This Row],[Unit Price MM60]]*Cost[[#This Row],[ Requirement QTY]],"")</f>
        <v>-1</v>
      </c>
      <c r="V246" s="20">
        <f>IFERROR(Cost[[#This Row],[Unit Price MM60]]*Cost[[#This Row],[Withdrawn QTY]],"")</f>
        <v>0</v>
      </c>
      <c r="W246" s="21">
        <f>IFERROR(Cost[[#This Row],[Remaining QTY]]*Cost[[#This Row],[Unit Price MM60]],"")</f>
        <v>1</v>
      </c>
      <c r="X246" s="10">
        <v>0</v>
      </c>
      <c r="Y246" s="10">
        <f>SUMIF('MB52 in transit'!A:A,WSheet!G:G,'MB52 in transit'!E:E)</f>
        <v>0</v>
      </c>
      <c r="Z246" s="10">
        <f>SUMIF('MB52 2001'!A:A,WSheet!G:G,'MB52 2001'!C:C)</f>
        <v>0</v>
      </c>
      <c r="AA246" s="10">
        <f>Cost[[#This Row],[AB50 SOH 5001 ]]-Cost[[#This Row],[Remaining QTY]]</f>
        <v>-1</v>
      </c>
      <c r="AB246" s="10">
        <f>SUMIF(G:G,G:G,O:O)</f>
        <v>2</v>
      </c>
      <c r="AC246" s="10">
        <f>Cost[[#This Row],[AB50 SOH 5001 ]]-Cost[[#This Row],[All Work Order Demand]]</f>
        <v>-2</v>
      </c>
      <c r="AD246" s="10" t="str">
        <f>_xlfn.CONCAT(Cost[[#This Row],[Material ]],"5001")</f>
        <v>104791105001</v>
      </c>
      <c r="AE246" s="22">
        <v>5001</v>
      </c>
    </row>
    <row r="247" spans="1:31">
      <c r="A247" s="24" t="s">
        <v>485</v>
      </c>
      <c r="B247" s="24" t="s">
        <v>569</v>
      </c>
      <c r="C247" s="24" t="s">
        <v>644</v>
      </c>
      <c r="D247" s="24" t="s">
        <v>808</v>
      </c>
      <c r="E247" s="24" t="s">
        <v>47</v>
      </c>
      <c r="F247" s="24" t="s">
        <v>60</v>
      </c>
      <c r="G247" s="24" t="s">
        <v>1069</v>
      </c>
      <c r="H247" s="24" t="s">
        <v>1070</v>
      </c>
      <c r="I247" s="24" t="s">
        <v>54</v>
      </c>
      <c r="J247" s="24" t="s">
        <v>1686</v>
      </c>
      <c r="K247" s="24">
        <v>6</v>
      </c>
      <c r="L247" s="24" t="s">
        <v>1759</v>
      </c>
      <c r="M247" s="24">
        <v>-1</v>
      </c>
      <c r="N247" s="24">
        <v>0</v>
      </c>
      <c r="O247" s="24">
        <v>1</v>
      </c>
      <c r="P247" s="24">
        <v>0</v>
      </c>
      <c r="Q247" s="24" t="str">
        <f t="shared" si="6"/>
        <v>10227586100079820</v>
      </c>
      <c r="R247" s="22">
        <f>IFERROR(_xlfn.XLOOKUP(Cost[[#This Row],[Unique]],'MB51'!U:U,'MB51'!I:I),"")*-1</f>
        <v>-1</v>
      </c>
      <c r="S247" s="18">
        <f>IFERROR(_xlfn.XLOOKUP(Cost[[#This Row],[Unique]],'MB51'!U:U,'MB51'!L:L),"")</f>
        <v>28098.15</v>
      </c>
      <c r="T247" s="18">
        <f>_xlfn.XLOOKUP(Cost[[#This Row],[Material ]],'mm60'!A:A,'mm60'!N:N)</f>
        <v>28098.15</v>
      </c>
      <c r="U247" s="19">
        <f>IFERROR(Cost[[#This Row],[Unit Price MM60]]*Cost[[#This Row],[ Requirement QTY]],"")</f>
        <v>-28098.15</v>
      </c>
      <c r="V247" s="20">
        <f>IFERROR(Cost[[#This Row],[Unit Price MM60]]*Cost[[#This Row],[Withdrawn QTY]],"")</f>
        <v>0</v>
      </c>
      <c r="W247" s="21">
        <f>IFERROR(Cost[[#This Row],[Remaining QTY]]*Cost[[#This Row],[Unit Price MM60]],"")</f>
        <v>28098.15</v>
      </c>
      <c r="X247" s="10">
        <v>0</v>
      </c>
      <c r="Y247" s="10">
        <f>SUMIF('MB52 in transit'!A:A,WSheet!G:G,'MB52 in transit'!E:E)</f>
        <v>1</v>
      </c>
      <c r="Z247" s="10">
        <f>SUMIF('MB52 2001'!A:A,WSheet!G:G,'MB52 2001'!C:C)</f>
        <v>0</v>
      </c>
      <c r="AA247" s="10">
        <f>Cost[[#This Row],[AB50 SOH 5001 ]]-Cost[[#This Row],[Remaining QTY]]</f>
        <v>-1</v>
      </c>
      <c r="AB247" s="10">
        <f>SUMIF(G:G,G:G,O:O)</f>
        <v>1</v>
      </c>
      <c r="AC247" s="10">
        <f>Cost[[#This Row],[AB50 SOH 5001 ]]-Cost[[#This Row],[All Work Order Demand]]</f>
        <v>-1</v>
      </c>
      <c r="AD247" s="10" t="str">
        <f>_xlfn.CONCAT(Cost[[#This Row],[Material ]],"5001")</f>
        <v>102275865001</v>
      </c>
      <c r="AE247" s="22">
        <v>5001</v>
      </c>
    </row>
    <row r="248" spans="1:31">
      <c r="A248" s="24" t="s">
        <v>485</v>
      </c>
      <c r="B248" s="24" t="s">
        <v>569</v>
      </c>
      <c r="C248" s="24" t="s">
        <v>572</v>
      </c>
      <c r="D248" s="24" t="s">
        <v>726</v>
      </c>
      <c r="E248" s="24" t="s">
        <v>43</v>
      </c>
      <c r="F248" s="24" t="s">
        <v>60</v>
      </c>
      <c r="G248" s="24" t="s">
        <v>1189</v>
      </c>
      <c r="H248" s="24" t="s">
        <v>1190</v>
      </c>
      <c r="I248" s="24" t="s">
        <v>1303</v>
      </c>
      <c r="J248" s="24" t="s">
        <v>1686</v>
      </c>
      <c r="K248" s="24">
        <v>4</v>
      </c>
      <c r="L248" s="24" t="s">
        <v>1687</v>
      </c>
      <c r="M248" s="24">
        <v>5</v>
      </c>
      <c r="N248" s="24">
        <v>0</v>
      </c>
      <c r="O248" s="24">
        <v>5</v>
      </c>
      <c r="P248" s="24">
        <v>0</v>
      </c>
      <c r="Q248" s="24" t="str">
        <f t="shared" si="6"/>
        <v>10433979200134815</v>
      </c>
      <c r="R248" s="22" t="e">
        <f>IFERROR(_xlfn.XLOOKUP(Cost[[#This Row],[Unique]],'MB51'!U:U,'MB51'!I:I),"")*-1</f>
        <v>#VALUE!</v>
      </c>
      <c r="S248" s="18" t="str">
        <f>IFERROR(_xlfn.XLOOKUP(Cost[[#This Row],[Unique]],'MB51'!U:U,'MB51'!L:L),"")</f>
        <v/>
      </c>
      <c r="T248" s="18">
        <f>_xlfn.XLOOKUP(Cost[[#This Row],[Material ]],'mm60'!A:A,'mm60'!N:N)</f>
        <v>0.01</v>
      </c>
      <c r="U248" s="19">
        <f>IFERROR(Cost[[#This Row],[Unit Price MM60]]*Cost[[#This Row],[ Requirement QTY]],"")</f>
        <v>0.05</v>
      </c>
      <c r="V248" s="20">
        <f>IFERROR(Cost[[#This Row],[Unit Price MM60]]*Cost[[#This Row],[Withdrawn QTY]],"")</f>
        <v>0</v>
      </c>
      <c r="W248" s="21">
        <f>IFERROR(Cost[[#This Row],[Remaining QTY]]*Cost[[#This Row],[Unit Price MM60]],"")</f>
        <v>0.05</v>
      </c>
      <c r="X248" s="10">
        <v>0</v>
      </c>
      <c r="Y248" s="10">
        <f>SUMIF('MB52 in transit'!A:A,WSheet!G:G,'MB52 in transit'!E:E)</f>
        <v>0</v>
      </c>
      <c r="Z248" s="10">
        <f>SUMIF('MB52 2001'!A:A,WSheet!G:G,'MB52 2001'!C:C)</f>
        <v>0</v>
      </c>
      <c r="AA248" s="10">
        <f>Cost[[#This Row],[AB50 SOH 5001 ]]-Cost[[#This Row],[Remaining QTY]]</f>
        <v>-5</v>
      </c>
      <c r="AB248" s="10">
        <f>SUMIF(G:G,G:G,O:O)</f>
        <v>23</v>
      </c>
      <c r="AC248" s="10">
        <f>Cost[[#This Row],[AB50 SOH 5001 ]]-Cost[[#This Row],[All Work Order Demand]]</f>
        <v>-23</v>
      </c>
      <c r="AD248" s="10" t="str">
        <f>_xlfn.CONCAT(Cost[[#This Row],[Material ]],"5001")</f>
        <v>104339795001</v>
      </c>
      <c r="AE248" s="22">
        <v>5001</v>
      </c>
    </row>
    <row r="249" spans="1:31">
      <c r="A249" s="24" t="s">
        <v>485</v>
      </c>
      <c r="B249" s="24" t="s">
        <v>569</v>
      </c>
      <c r="C249" s="24" t="s">
        <v>669</v>
      </c>
      <c r="D249" s="24" t="s">
        <v>832</v>
      </c>
      <c r="E249" s="24" t="s">
        <v>56</v>
      </c>
      <c r="F249" s="24" t="s">
        <v>47</v>
      </c>
      <c r="G249" s="24" t="s">
        <v>197</v>
      </c>
      <c r="H249" s="24" t="s">
        <v>1304</v>
      </c>
      <c r="I249" s="24" t="s">
        <v>1303</v>
      </c>
      <c r="J249" s="24" t="s">
        <v>1686</v>
      </c>
      <c r="K249" s="24">
        <v>2</v>
      </c>
      <c r="L249" s="24" t="s">
        <v>1784</v>
      </c>
      <c r="M249" s="24">
        <v>2</v>
      </c>
      <c r="N249" s="24">
        <v>0</v>
      </c>
      <c r="O249" s="24">
        <v>2</v>
      </c>
      <c r="P249" s="24">
        <v>0</v>
      </c>
      <c r="Q249" s="24" t="str">
        <f t="shared" si="6"/>
        <v>10060919100072717</v>
      </c>
      <c r="R249" s="22" t="e">
        <f>IFERROR(_xlfn.XLOOKUP(Cost[[#This Row],[Unique]],'MB51'!U:U,'MB51'!I:I),"")*-1</f>
        <v>#VALUE!</v>
      </c>
      <c r="S249" s="18" t="str">
        <f>IFERROR(_xlfn.XLOOKUP(Cost[[#This Row],[Unique]],'MB51'!U:U,'MB51'!L:L),"")</f>
        <v/>
      </c>
      <c r="T249" s="18">
        <f>_xlfn.XLOOKUP(Cost[[#This Row],[Material ]],'mm60'!A:A,'mm60'!N:N)</f>
        <v>5.52</v>
      </c>
      <c r="U249" s="19">
        <f>IFERROR(Cost[[#This Row],[Unit Price MM60]]*Cost[[#This Row],[ Requirement QTY]],"")</f>
        <v>11.04</v>
      </c>
      <c r="V249" s="20">
        <f>IFERROR(Cost[[#This Row],[Unit Price MM60]]*Cost[[#This Row],[Withdrawn QTY]],"")</f>
        <v>0</v>
      </c>
      <c r="W249" s="21">
        <f>IFERROR(Cost[[#This Row],[Remaining QTY]]*Cost[[#This Row],[Unit Price MM60]],"")</f>
        <v>11.04</v>
      </c>
      <c r="X249" s="10">
        <v>0</v>
      </c>
      <c r="Y249" s="10">
        <f>SUMIF('MB52 in transit'!A:A,WSheet!G:G,'MB52 in transit'!E:E)</f>
        <v>0</v>
      </c>
      <c r="Z249" s="10">
        <f>SUMIF('MB52 2001'!A:A,WSheet!G:G,'MB52 2001'!C:C)</f>
        <v>0</v>
      </c>
      <c r="AA249" s="10">
        <f>Cost[[#This Row],[AB50 SOH 5001 ]]-Cost[[#This Row],[Remaining QTY]]</f>
        <v>-2</v>
      </c>
      <c r="AB249" s="10">
        <f>SUMIF(G:G,G:G,O:O)</f>
        <v>26</v>
      </c>
      <c r="AC249" s="10">
        <f>Cost[[#This Row],[AB50 SOH 5001 ]]-Cost[[#This Row],[All Work Order Demand]]</f>
        <v>-26</v>
      </c>
      <c r="AD249" s="10" t="str">
        <f>_xlfn.CONCAT(Cost[[#This Row],[Material ]],"5001")</f>
        <v>100609195001</v>
      </c>
      <c r="AE249" s="22">
        <v>5001</v>
      </c>
    </row>
    <row r="250" spans="1:31">
      <c r="A250" s="24" t="s">
        <v>485</v>
      </c>
      <c r="B250" s="24" t="s">
        <v>569</v>
      </c>
      <c r="C250" s="24" t="s">
        <v>628</v>
      </c>
      <c r="D250" s="24" t="s">
        <v>794</v>
      </c>
      <c r="E250" s="24" t="s">
        <v>110</v>
      </c>
      <c r="F250" s="24" t="s">
        <v>33</v>
      </c>
      <c r="G250" s="24" t="s">
        <v>1305</v>
      </c>
      <c r="H250" s="24" t="s">
        <v>1306</v>
      </c>
      <c r="I250" s="24" t="s">
        <v>1307</v>
      </c>
      <c r="J250" s="24" t="s">
        <v>1686</v>
      </c>
      <c r="K250" s="24">
        <v>13</v>
      </c>
      <c r="L250" s="24" t="s">
        <v>1743</v>
      </c>
      <c r="M250" s="24">
        <v>4</v>
      </c>
      <c r="N250" s="24">
        <v>0</v>
      </c>
      <c r="O250" s="24">
        <v>4</v>
      </c>
      <c r="P250" s="24">
        <v>0</v>
      </c>
      <c r="Q250" s="24" t="str">
        <f t="shared" si="6"/>
        <v>10060890200091179</v>
      </c>
      <c r="R250" s="22" t="e">
        <f>IFERROR(_xlfn.XLOOKUP(Cost[[#This Row],[Unique]],'MB51'!U:U,'MB51'!I:I),"")*-1</f>
        <v>#VALUE!</v>
      </c>
      <c r="S250" s="18" t="str">
        <f>IFERROR(_xlfn.XLOOKUP(Cost[[#This Row],[Unique]],'MB51'!U:U,'MB51'!L:L),"")</f>
        <v/>
      </c>
      <c r="T250" s="18">
        <f>_xlfn.XLOOKUP(Cost[[#This Row],[Material ]],'mm60'!A:A,'mm60'!N:N)</f>
        <v>18.43</v>
      </c>
      <c r="U250" s="19">
        <f>IFERROR(Cost[[#This Row],[Unit Price MM60]]*Cost[[#This Row],[ Requirement QTY]],"")</f>
        <v>73.72</v>
      </c>
      <c r="V250" s="20">
        <f>IFERROR(Cost[[#This Row],[Unit Price MM60]]*Cost[[#This Row],[Withdrawn QTY]],"")</f>
        <v>0</v>
      </c>
      <c r="W250" s="21">
        <f>IFERROR(Cost[[#This Row],[Remaining QTY]]*Cost[[#This Row],[Unit Price MM60]],"")</f>
        <v>73.72</v>
      </c>
      <c r="X250" s="10">
        <v>0</v>
      </c>
      <c r="Y250" s="10">
        <f>SUMIF('MB52 in transit'!A:A,WSheet!G:G,'MB52 in transit'!E:E)</f>
        <v>0</v>
      </c>
      <c r="Z250" s="10">
        <f>SUMIF('MB52 2001'!A:A,WSheet!G:G,'MB52 2001'!C:C)</f>
        <v>0</v>
      </c>
      <c r="AA250" s="10">
        <f>Cost[[#This Row],[AB50 SOH 5001 ]]-Cost[[#This Row],[Remaining QTY]]</f>
        <v>-4</v>
      </c>
      <c r="AB250" s="10">
        <f>SUMIF(G:G,G:G,O:O)</f>
        <v>16</v>
      </c>
      <c r="AC250" s="10">
        <f>Cost[[#This Row],[AB50 SOH 5001 ]]-Cost[[#This Row],[All Work Order Demand]]</f>
        <v>-16</v>
      </c>
      <c r="AD250" s="10" t="str">
        <f>_xlfn.CONCAT(Cost[[#This Row],[Material ]],"5001")</f>
        <v>100608905001</v>
      </c>
      <c r="AE250" s="22">
        <v>5001</v>
      </c>
    </row>
    <row r="251" spans="1:31">
      <c r="A251" s="24" t="s">
        <v>485</v>
      </c>
      <c r="B251" s="24" t="s">
        <v>569</v>
      </c>
      <c r="C251" s="24" t="s">
        <v>628</v>
      </c>
      <c r="D251" s="24" t="s">
        <v>794</v>
      </c>
      <c r="E251" s="24" t="s">
        <v>110</v>
      </c>
      <c r="F251" s="24" t="s">
        <v>80</v>
      </c>
      <c r="G251" s="24" t="s">
        <v>164</v>
      </c>
      <c r="H251" s="24" t="s">
        <v>1308</v>
      </c>
      <c r="I251" s="24" t="s">
        <v>1307</v>
      </c>
      <c r="J251" s="24" t="s">
        <v>1686</v>
      </c>
      <c r="K251" s="24">
        <v>14</v>
      </c>
      <c r="L251" s="24" t="s">
        <v>1743</v>
      </c>
      <c r="M251" s="24">
        <v>4</v>
      </c>
      <c r="N251" s="24">
        <v>0</v>
      </c>
      <c r="O251" s="24">
        <v>4</v>
      </c>
      <c r="P251" s="24">
        <v>0</v>
      </c>
      <c r="Q251" s="24" t="str">
        <f t="shared" si="6"/>
        <v>10060888200091179</v>
      </c>
      <c r="R251" s="22" t="e">
        <f>IFERROR(_xlfn.XLOOKUP(Cost[[#This Row],[Unique]],'MB51'!U:U,'MB51'!I:I),"")*-1</f>
        <v>#VALUE!</v>
      </c>
      <c r="S251" s="18" t="str">
        <f>IFERROR(_xlfn.XLOOKUP(Cost[[#This Row],[Unique]],'MB51'!U:U,'MB51'!L:L),"")</f>
        <v/>
      </c>
      <c r="T251" s="18">
        <f>_xlfn.XLOOKUP(Cost[[#This Row],[Material ]],'mm60'!A:A,'mm60'!N:N)</f>
        <v>10.45</v>
      </c>
      <c r="U251" s="19">
        <f>IFERROR(Cost[[#This Row],[Unit Price MM60]]*Cost[[#This Row],[ Requirement QTY]],"")</f>
        <v>41.8</v>
      </c>
      <c r="V251" s="20">
        <f>IFERROR(Cost[[#This Row],[Unit Price MM60]]*Cost[[#This Row],[Withdrawn QTY]],"")</f>
        <v>0</v>
      </c>
      <c r="W251" s="21">
        <f>IFERROR(Cost[[#This Row],[Remaining QTY]]*Cost[[#This Row],[Unit Price MM60]],"")</f>
        <v>41.8</v>
      </c>
      <c r="X251" s="10">
        <v>0</v>
      </c>
      <c r="Y251" s="10">
        <f>SUMIF('MB52 in transit'!A:A,WSheet!G:G,'MB52 in transit'!E:E)</f>
        <v>0</v>
      </c>
      <c r="Z251" s="10">
        <f>SUMIF('MB52 2001'!A:A,WSheet!G:G,'MB52 2001'!C:C)</f>
        <v>0</v>
      </c>
      <c r="AA251" s="10">
        <f>Cost[[#This Row],[AB50 SOH 5001 ]]-Cost[[#This Row],[Remaining QTY]]</f>
        <v>-4</v>
      </c>
      <c r="AB251" s="10">
        <f>SUMIF(G:G,G:G,O:O)</f>
        <v>12</v>
      </c>
      <c r="AC251" s="10">
        <f>Cost[[#This Row],[AB50 SOH 5001 ]]-Cost[[#This Row],[All Work Order Demand]]</f>
        <v>-12</v>
      </c>
      <c r="AD251" s="10" t="str">
        <f>_xlfn.CONCAT(Cost[[#This Row],[Material ]],"5001")</f>
        <v>100608885001</v>
      </c>
      <c r="AE251" s="22">
        <v>5001</v>
      </c>
    </row>
    <row r="252" spans="1:31">
      <c r="A252" s="24" t="s">
        <v>485</v>
      </c>
      <c r="B252" s="24" t="s">
        <v>569</v>
      </c>
      <c r="C252" s="24" t="s">
        <v>628</v>
      </c>
      <c r="D252" s="24" t="s">
        <v>794</v>
      </c>
      <c r="E252" s="24" t="s">
        <v>110</v>
      </c>
      <c r="F252" s="24" t="s">
        <v>132</v>
      </c>
      <c r="G252" s="24" t="s">
        <v>154</v>
      </c>
      <c r="H252" s="24" t="s">
        <v>1309</v>
      </c>
      <c r="I252" s="24" t="s">
        <v>1310</v>
      </c>
      <c r="J252" s="24" t="s">
        <v>1686</v>
      </c>
      <c r="K252" s="24">
        <v>18</v>
      </c>
      <c r="L252" s="24" t="s">
        <v>1743</v>
      </c>
      <c r="M252" s="24">
        <v>2</v>
      </c>
      <c r="N252" s="24">
        <v>0</v>
      </c>
      <c r="O252" s="24">
        <v>2</v>
      </c>
      <c r="P252" s="24">
        <v>0</v>
      </c>
      <c r="Q252" s="24" t="str">
        <f t="shared" si="6"/>
        <v>10060885200091179</v>
      </c>
      <c r="R252" s="22" t="e">
        <f>IFERROR(_xlfn.XLOOKUP(Cost[[#This Row],[Unique]],'MB51'!U:U,'MB51'!I:I),"")*-1</f>
        <v>#VALUE!</v>
      </c>
      <c r="S252" s="18" t="str">
        <f>IFERROR(_xlfn.XLOOKUP(Cost[[#This Row],[Unique]],'MB51'!U:U,'MB51'!L:L),"")</f>
        <v/>
      </c>
      <c r="T252" s="18">
        <f>_xlfn.XLOOKUP(Cost[[#This Row],[Material ]],'mm60'!A:A,'mm60'!N:N)</f>
        <v>4.78</v>
      </c>
      <c r="U252" s="19">
        <f>IFERROR(Cost[[#This Row],[Unit Price MM60]]*Cost[[#This Row],[ Requirement QTY]],"")</f>
        <v>9.56</v>
      </c>
      <c r="V252" s="20">
        <f>IFERROR(Cost[[#This Row],[Unit Price MM60]]*Cost[[#This Row],[Withdrawn QTY]],"")</f>
        <v>0</v>
      </c>
      <c r="W252" s="21">
        <f>IFERROR(Cost[[#This Row],[Remaining QTY]]*Cost[[#This Row],[Unit Price MM60]],"")</f>
        <v>9.56</v>
      </c>
      <c r="X252" s="10">
        <v>0</v>
      </c>
      <c r="Y252" s="10">
        <f>SUMIF('MB52 in transit'!A:A,WSheet!G:G,'MB52 in transit'!E:E)</f>
        <v>0</v>
      </c>
      <c r="Z252" s="10">
        <f>SUMIF('MB52 2001'!A:A,WSheet!G:G,'MB52 2001'!C:C)</f>
        <v>0</v>
      </c>
      <c r="AA252" s="10">
        <f>Cost[[#This Row],[AB50 SOH 5001 ]]-Cost[[#This Row],[Remaining QTY]]</f>
        <v>-2</v>
      </c>
      <c r="AB252" s="10">
        <f>SUMIF(G:G,G:G,O:O)</f>
        <v>29</v>
      </c>
      <c r="AC252" s="10">
        <f>Cost[[#This Row],[AB50 SOH 5001 ]]-Cost[[#This Row],[All Work Order Demand]]</f>
        <v>-29</v>
      </c>
      <c r="AD252" s="10" t="str">
        <f>_xlfn.CONCAT(Cost[[#This Row],[Material ]],"5001")</f>
        <v>100608855001</v>
      </c>
      <c r="AE252" s="22">
        <v>5001</v>
      </c>
    </row>
    <row r="253" spans="1:31">
      <c r="A253" s="24" t="s">
        <v>485</v>
      </c>
      <c r="B253" s="24" t="s">
        <v>569</v>
      </c>
      <c r="C253" s="24" t="s">
        <v>629</v>
      </c>
      <c r="D253" s="24" t="s">
        <v>795</v>
      </c>
      <c r="E253" s="24" t="s">
        <v>764</v>
      </c>
      <c r="F253" s="24" t="s">
        <v>128</v>
      </c>
      <c r="G253" s="24" t="s">
        <v>1305</v>
      </c>
      <c r="H253" s="24" t="s">
        <v>1306</v>
      </c>
      <c r="I253" s="24" t="s">
        <v>1307</v>
      </c>
      <c r="J253" s="24" t="s">
        <v>1686</v>
      </c>
      <c r="K253" s="24">
        <v>11</v>
      </c>
      <c r="L253" s="24" t="s">
        <v>1744</v>
      </c>
      <c r="M253" s="24">
        <v>4</v>
      </c>
      <c r="N253" s="24">
        <v>0</v>
      </c>
      <c r="O253" s="24">
        <v>4</v>
      </c>
      <c r="P253" s="24">
        <v>0</v>
      </c>
      <c r="Q253" s="24" t="str">
        <f t="shared" si="6"/>
        <v>10060890200087545</v>
      </c>
      <c r="R253" s="22" t="e">
        <f>IFERROR(_xlfn.XLOOKUP(Cost[[#This Row],[Unique]],'MB51'!U:U,'MB51'!I:I),"")*-1</f>
        <v>#VALUE!</v>
      </c>
      <c r="S253" s="18" t="str">
        <f>IFERROR(_xlfn.XLOOKUP(Cost[[#This Row],[Unique]],'MB51'!U:U,'MB51'!L:L),"")</f>
        <v/>
      </c>
      <c r="T253" s="18">
        <f>_xlfn.XLOOKUP(Cost[[#This Row],[Material ]],'mm60'!A:A,'mm60'!N:N)</f>
        <v>18.43</v>
      </c>
      <c r="U253" s="19">
        <f>IFERROR(Cost[[#This Row],[Unit Price MM60]]*Cost[[#This Row],[ Requirement QTY]],"")</f>
        <v>73.72</v>
      </c>
      <c r="V253" s="20">
        <f>IFERROR(Cost[[#This Row],[Unit Price MM60]]*Cost[[#This Row],[Withdrawn QTY]],"")</f>
        <v>0</v>
      </c>
      <c r="W253" s="21">
        <f>IFERROR(Cost[[#This Row],[Remaining QTY]]*Cost[[#This Row],[Unit Price MM60]],"")</f>
        <v>73.72</v>
      </c>
      <c r="X253" s="10">
        <v>0</v>
      </c>
      <c r="Y253" s="10">
        <f>SUMIF('MB52 in transit'!A:A,WSheet!G:G,'MB52 in transit'!E:E)</f>
        <v>0</v>
      </c>
      <c r="Z253" s="10">
        <f>SUMIF('MB52 2001'!A:A,WSheet!G:G,'MB52 2001'!C:C)</f>
        <v>0</v>
      </c>
      <c r="AA253" s="10">
        <f>Cost[[#This Row],[AB50 SOH 5001 ]]-Cost[[#This Row],[Remaining QTY]]</f>
        <v>-4</v>
      </c>
      <c r="AB253" s="10">
        <f>SUMIF(G:G,G:G,O:O)</f>
        <v>16</v>
      </c>
      <c r="AC253" s="10">
        <f>Cost[[#This Row],[AB50 SOH 5001 ]]-Cost[[#This Row],[All Work Order Demand]]</f>
        <v>-16</v>
      </c>
      <c r="AD253" s="10" t="str">
        <f>_xlfn.CONCAT(Cost[[#This Row],[Material ]],"5001")</f>
        <v>100608905001</v>
      </c>
      <c r="AE253" s="22">
        <v>5001</v>
      </c>
    </row>
    <row r="254" spans="1:31">
      <c r="A254" s="24" t="s">
        <v>485</v>
      </c>
      <c r="B254" s="24" t="s">
        <v>569</v>
      </c>
      <c r="C254" s="24" t="s">
        <v>629</v>
      </c>
      <c r="D254" s="24" t="s">
        <v>795</v>
      </c>
      <c r="E254" s="24" t="s">
        <v>764</v>
      </c>
      <c r="F254" s="24" t="s">
        <v>132</v>
      </c>
      <c r="G254" s="24" t="s">
        <v>191</v>
      </c>
      <c r="H254" s="24" t="s">
        <v>1311</v>
      </c>
      <c r="I254" s="24" t="s">
        <v>1312</v>
      </c>
      <c r="J254" s="24" t="s">
        <v>1686</v>
      </c>
      <c r="K254" s="24">
        <v>12</v>
      </c>
      <c r="L254" s="24" t="s">
        <v>1744</v>
      </c>
      <c r="M254" s="24">
        <v>4</v>
      </c>
      <c r="N254" s="24">
        <v>0</v>
      </c>
      <c r="O254" s="24">
        <v>4</v>
      </c>
      <c r="P254" s="24">
        <v>0</v>
      </c>
      <c r="Q254" s="24" t="str">
        <f t="shared" si="6"/>
        <v>10060906200087545</v>
      </c>
      <c r="R254" s="22" t="e">
        <f>IFERROR(_xlfn.XLOOKUP(Cost[[#This Row],[Unique]],'MB51'!U:U,'MB51'!I:I),"")*-1</f>
        <v>#VALUE!</v>
      </c>
      <c r="S254" s="18" t="str">
        <f>IFERROR(_xlfn.XLOOKUP(Cost[[#This Row],[Unique]],'MB51'!U:U,'MB51'!L:L),"")</f>
        <v/>
      </c>
      <c r="T254" s="18">
        <f>_xlfn.XLOOKUP(Cost[[#This Row],[Material ]],'mm60'!A:A,'mm60'!N:N)</f>
        <v>39.700000000000003</v>
      </c>
      <c r="U254" s="19">
        <f>IFERROR(Cost[[#This Row],[Unit Price MM60]]*Cost[[#This Row],[ Requirement QTY]],"")</f>
        <v>158.80000000000001</v>
      </c>
      <c r="V254" s="20">
        <f>IFERROR(Cost[[#This Row],[Unit Price MM60]]*Cost[[#This Row],[Withdrawn QTY]],"")</f>
        <v>0</v>
      </c>
      <c r="W254" s="21">
        <f>IFERROR(Cost[[#This Row],[Remaining QTY]]*Cost[[#This Row],[Unit Price MM60]],"")</f>
        <v>158.80000000000001</v>
      </c>
      <c r="X254" s="10">
        <v>0</v>
      </c>
      <c r="Y254" s="10">
        <f>SUMIF('MB52 in transit'!A:A,WSheet!G:G,'MB52 in transit'!E:E)</f>
        <v>0</v>
      </c>
      <c r="Z254" s="10">
        <f>SUMIF('MB52 2001'!A:A,WSheet!G:G,'MB52 2001'!C:C)</f>
        <v>0</v>
      </c>
      <c r="AA254" s="10">
        <f>Cost[[#This Row],[AB50 SOH 5001 ]]-Cost[[#This Row],[Remaining QTY]]</f>
        <v>-4</v>
      </c>
      <c r="AB254" s="10">
        <f>SUMIF(G:G,G:G,O:O)</f>
        <v>6</v>
      </c>
      <c r="AC254" s="10">
        <f>Cost[[#This Row],[AB50 SOH 5001 ]]-Cost[[#This Row],[All Work Order Demand]]</f>
        <v>-6</v>
      </c>
      <c r="AD254" s="10" t="str">
        <f>_xlfn.CONCAT(Cost[[#This Row],[Material ]],"5001")</f>
        <v>100609065001</v>
      </c>
      <c r="AE254" s="22">
        <v>5001</v>
      </c>
    </row>
    <row r="255" spans="1:31">
      <c r="A255" s="24" t="s">
        <v>485</v>
      </c>
      <c r="B255" s="24" t="s">
        <v>569</v>
      </c>
      <c r="C255" s="24" t="s">
        <v>670</v>
      </c>
      <c r="D255" s="24" t="s">
        <v>833</v>
      </c>
      <c r="E255" s="24" t="s">
        <v>60</v>
      </c>
      <c r="F255" s="24" t="s">
        <v>43</v>
      </c>
      <c r="G255" s="24" t="s">
        <v>1313</v>
      </c>
      <c r="H255" s="24" t="s">
        <v>1314</v>
      </c>
      <c r="I255" s="24" t="s">
        <v>1303</v>
      </c>
      <c r="J255" s="24" t="s">
        <v>1686</v>
      </c>
      <c r="K255" s="24">
        <v>1</v>
      </c>
      <c r="L255" s="24" t="s">
        <v>1785</v>
      </c>
      <c r="M255" s="24">
        <v>2</v>
      </c>
      <c r="N255" s="24">
        <v>0</v>
      </c>
      <c r="O255" s="24">
        <v>2</v>
      </c>
      <c r="P255" s="24">
        <v>0</v>
      </c>
      <c r="Q255" s="24" t="str">
        <f t="shared" si="6"/>
        <v>10245435200142707</v>
      </c>
      <c r="R255" s="22" t="e">
        <f>IFERROR(_xlfn.XLOOKUP(Cost[[#This Row],[Unique]],'MB51'!U:U,'MB51'!I:I),"")*-1</f>
        <v>#VALUE!</v>
      </c>
      <c r="S255" s="18" t="str">
        <f>IFERROR(_xlfn.XLOOKUP(Cost[[#This Row],[Unique]],'MB51'!U:U,'MB51'!L:L),"")</f>
        <v/>
      </c>
      <c r="T255" s="18">
        <f>_xlfn.XLOOKUP(Cost[[#This Row],[Material ]],'mm60'!A:A,'mm60'!N:N)</f>
        <v>119.28</v>
      </c>
      <c r="U255" s="19">
        <f>IFERROR(Cost[[#This Row],[Unit Price MM60]]*Cost[[#This Row],[ Requirement QTY]],"")</f>
        <v>238.56</v>
      </c>
      <c r="V255" s="20">
        <f>IFERROR(Cost[[#This Row],[Unit Price MM60]]*Cost[[#This Row],[Withdrawn QTY]],"")</f>
        <v>0</v>
      </c>
      <c r="W255" s="21">
        <f>IFERROR(Cost[[#This Row],[Remaining QTY]]*Cost[[#This Row],[Unit Price MM60]],"")</f>
        <v>238.56</v>
      </c>
      <c r="X255" s="10">
        <v>0</v>
      </c>
      <c r="Y255" s="10">
        <f>SUMIF('MB52 in transit'!A:A,WSheet!G:G,'MB52 in transit'!E:E)</f>
        <v>0</v>
      </c>
      <c r="Z255" s="10">
        <f>SUMIF('MB52 2001'!A:A,WSheet!G:G,'MB52 2001'!C:C)</f>
        <v>0</v>
      </c>
      <c r="AA255" s="10">
        <f>Cost[[#This Row],[AB50 SOH 5001 ]]-Cost[[#This Row],[Remaining QTY]]</f>
        <v>-2</v>
      </c>
      <c r="AB255" s="10">
        <f>SUMIF(G:G,G:G,O:O)</f>
        <v>4</v>
      </c>
      <c r="AC255" s="10">
        <f>Cost[[#This Row],[AB50 SOH 5001 ]]-Cost[[#This Row],[All Work Order Demand]]</f>
        <v>-4</v>
      </c>
      <c r="AD255" s="10" t="str">
        <f>_xlfn.CONCAT(Cost[[#This Row],[Material ]],"5001")</f>
        <v>102454355001</v>
      </c>
      <c r="AE255" s="22">
        <v>5001</v>
      </c>
    </row>
    <row r="256" spans="1:31">
      <c r="A256" s="24" t="s">
        <v>485</v>
      </c>
      <c r="B256" s="24" t="s">
        <v>569</v>
      </c>
      <c r="C256" s="24" t="s">
        <v>626</v>
      </c>
      <c r="D256" s="24" t="s">
        <v>791</v>
      </c>
      <c r="E256" s="24" t="s">
        <v>106</v>
      </c>
      <c r="F256" s="24" t="s">
        <v>120</v>
      </c>
      <c r="G256" s="24" t="s">
        <v>154</v>
      </c>
      <c r="H256" s="24" t="s">
        <v>1309</v>
      </c>
      <c r="I256" s="24" t="s">
        <v>1310</v>
      </c>
      <c r="J256" s="24" t="s">
        <v>1686</v>
      </c>
      <c r="K256" s="24">
        <v>15</v>
      </c>
      <c r="L256" s="24" t="s">
        <v>1741</v>
      </c>
      <c r="M256" s="24">
        <v>2</v>
      </c>
      <c r="N256" s="24">
        <v>0</v>
      </c>
      <c r="O256" s="24">
        <v>2</v>
      </c>
      <c r="P256" s="24">
        <v>0</v>
      </c>
      <c r="Q256" s="24" t="str">
        <f t="shared" si="6"/>
        <v>10060885200091178</v>
      </c>
      <c r="R256" s="22" t="e">
        <f>IFERROR(_xlfn.XLOOKUP(Cost[[#This Row],[Unique]],'MB51'!U:U,'MB51'!I:I),"")*-1</f>
        <v>#VALUE!</v>
      </c>
      <c r="S256" s="18" t="str">
        <f>IFERROR(_xlfn.XLOOKUP(Cost[[#This Row],[Unique]],'MB51'!U:U,'MB51'!L:L),"")</f>
        <v/>
      </c>
      <c r="T256" s="18">
        <f>_xlfn.XLOOKUP(Cost[[#This Row],[Material ]],'mm60'!A:A,'mm60'!N:N)</f>
        <v>4.78</v>
      </c>
      <c r="U256" s="19">
        <f>IFERROR(Cost[[#This Row],[Unit Price MM60]]*Cost[[#This Row],[ Requirement QTY]],"")</f>
        <v>9.56</v>
      </c>
      <c r="V256" s="20">
        <f>IFERROR(Cost[[#This Row],[Unit Price MM60]]*Cost[[#This Row],[Withdrawn QTY]],"")</f>
        <v>0</v>
      </c>
      <c r="W256" s="21">
        <f>IFERROR(Cost[[#This Row],[Remaining QTY]]*Cost[[#This Row],[Unit Price MM60]],"")</f>
        <v>9.56</v>
      </c>
      <c r="X256" s="10">
        <v>0</v>
      </c>
      <c r="Y256" s="10">
        <f>SUMIF('MB52 in transit'!A:A,WSheet!G:G,'MB52 in transit'!E:E)</f>
        <v>0</v>
      </c>
      <c r="Z256" s="10">
        <f>SUMIF('MB52 2001'!A:A,WSheet!G:G,'MB52 2001'!C:C)</f>
        <v>0</v>
      </c>
      <c r="AA256" s="10">
        <f>Cost[[#This Row],[AB50 SOH 5001 ]]-Cost[[#This Row],[Remaining QTY]]</f>
        <v>-2</v>
      </c>
      <c r="AB256" s="10">
        <f>SUMIF(G:G,G:G,O:O)</f>
        <v>29</v>
      </c>
      <c r="AC256" s="10">
        <f>Cost[[#This Row],[AB50 SOH 5001 ]]-Cost[[#This Row],[All Work Order Demand]]</f>
        <v>-29</v>
      </c>
      <c r="AD256" s="10" t="str">
        <f>_xlfn.CONCAT(Cost[[#This Row],[Material ]],"5001")</f>
        <v>100608855001</v>
      </c>
      <c r="AE256" s="22">
        <v>5001</v>
      </c>
    </row>
    <row r="257" spans="1:31">
      <c r="A257" s="24" t="s">
        <v>485</v>
      </c>
      <c r="B257" s="24" t="s">
        <v>569</v>
      </c>
      <c r="C257" s="24" t="s">
        <v>671</v>
      </c>
      <c r="D257" s="24" t="s">
        <v>834</v>
      </c>
      <c r="E257" s="24" t="s">
        <v>60</v>
      </c>
      <c r="F257" s="24" t="s">
        <v>43</v>
      </c>
      <c r="G257" s="24" t="s">
        <v>1313</v>
      </c>
      <c r="H257" s="24" t="s">
        <v>1314</v>
      </c>
      <c r="I257" s="24" t="s">
        <v>1303</v>
      </c>
      <c r="J257" s="24" t="s">
        <v>1686</v>
      </c>
      <c r="K257" s="24">
        <v>1</v>
      </c>
      <c r="L257" s="24" t="s">
        <v>1786</v>
      </c>
      <c r="M257" s="24">
        <v>2</v>
      </c>
      <c r="N257" s="24">
        <v>0</v>
      </c>
      <c r="O257" s="24">
        <v>2</v>
      </c>
      <c r="P257" s="24">
        <v>0</v>
      </c>
      <c r="Q257" s="24" t="str">
        <f t="shared" si="6"/>
        <v>10245435200135758</v>
      </c>
      <c r="R257" s="22" t="e">
        <f>IFERROR(_xlfn.XLOOKUP(Cost[[#This Row],[Unique]],'MB51'!U:U,'MB51'!I:I),"")*-1</f>
        <v>#VALUE!</v>
      </c>
      <c r="S257" s="18" t="str">
        <f>IFERROR(_xlfn.XLOOKUP(Cost[[#This Row],[Unique]],'MB51'!U:U,'MB51'!L:L),"")</f>
        <v/>
      </c>
      <c r="T257" s="18">
        <f>_xlfn.XLOOKUP(Cost[[#This Row],[Material ]],'mm60'!A:A,'mm60'!N:N)</f>
        <v>119.28</v>
      </c>
      <c r="U257" s="19">
        <f>IFERROR(Cost[[#This Row],[Unit Price MM60]]*Cost[[#This Row],[ Requirement QTY]],"")</f>
        <v>238.56</v>
      </c>
      <c r="V257" s="20">
        <f>IFERROR(Cost[[#This Row],[Unit Price MM60]]*Cost[[#This Row],[Withdrawn QTY]],"")</f>
        <v>0</v>
      </c>
      <c r="W257" s="21">
        <f>IFERROR(Cost[[#This Row],[Remaining QTY]]*Cost[[#This Row],[Unit Price MM60]],"")</f>
        <v>238.56</v>
      </c>
      <c r="X257" s="10">
        <v>0</v>
      </c>
      <c r="Y257" s="10">
        <f>SUMIF('MB52 in transit'!A:A,WSheet!G:G,'MB52 in transit'!E:E)</f>
        <v>0</v>
      </c>
      <c r="Z257" s="10">
        <f>SUMIF('MB52 2001'!A:A,WSheet!G:G,'MB52 2001'!C:C)</f>
        <v>0</v>
      </c>
      <c r="AA257" s="10">
        <f>Cost[[#This Row],[AB50 SOH 5001 ]]-Cost[[#This Row],[Remaining QTY]]</f>
        <v>-2</v>
      </c>
      <c r="AB257" s="10">
        <f>SUMIF(G:G,G:G,O:O)</f>
        <v>4</v>
      </c>
      <c r="AC257" s="10">
        <f>Cost[[#This Row],[AB50 SOH 5001 ]]-Cost[[#This Row],[All Work Order Demand]]</f>
        <v>-4</v>
      </c>
      <c r="AD257" s="10" t="str">
        <f>_xlfn.CONCAT(Cost[[#This Row],[Material ]],"5001")</f>
        <v>102454355001</v>
      </c>
      <c r="AE257" s="22">
        <v>5001</v>
      </c>
    </row>
    <row r="258" spans="1:31">
      <c r="A258" s="24" t="s">
        <v>485</v>
      </c>
      <c r="B258" s="24" t="s">
        <v>569</v>
      </c>
      <c r="C258" s="24" t="s">
        <v>633</v>
      </c>
      <c r="D258" s="24" t="s">
        <v>796</v>
      </c>
      <c r="E258" s="24" t="s">
        <v>56</v>
      </c>
      <c r="F258" s="24" t="s">
        <v>43</v>
      </c>
      <c r="G258" s="24" t="s">
        <v>1315</v>
      </c>
      <c r="H258" s="24" t="s">
        <v>1316</v>
      </c>
      <c r="I258" s="24" t="s">
        <v>1317</v>
      </c>
      <c r="J258" s="24" t="s">
        <v>1686</v>
      </c>
      <c r="K258" s="24">
        <v>1</v>
      </c>
      <c r="L258" s="24" t="s">
        <v>1748</v>
      </c>
      <c r="M258" s="24">
        <v>1</v>
      </c>
      <c r="N258" s="24">
        <v>0</v>
      </c>
      <c r="O258" s="24">
        <v>1</v>
      </c>
      <c r="P258" s="24">
        <v>0</v>
      </c>
      <c r="Q258" s="24" t="str">
        <f t="shared" si="6"/>
        <v>10480795200155482</v>
      </c>
      <c r="R258" s="22" t="e">
        <f>IFERROR(_xlfn.XLOOKUP(Cost[[#This Row],[Unique]],'MB51'!U:U,'MB51'!I:I),"")*-1</f>
        <v>#VALUE!</v>
      </c>
      <c r="S258" s="18" t="str">
        <f>IFERROR(_xlfn.XLOOKUP(Cost[[#This Row],[Unique]],'MB51'!U:U,'MB51'!L:L),"")</f>
        <v/>
      </c>
      <c r="T258" s="18">
        <f>_xlfn.XLOOKUP(Cost[[#This Row],[Material ]],'mm60'!A:A,'mm60'!N:N)</f>
        <v>796</v>
      </c>
      <c r="U258" s="19">
        <f>IFERROR(Cost[[#This Row],[Unit Price MM60]]*Cost[[#This Row],[ Requirement QTY]],"")</f>
        <v>796</v>
      </c>
      <c r="V258" s="20">
        <f>IFERROR(Cost[[#This Row],[Unit Price MM60]]*Cost[[#This Row],[Withdrawn QTY]],"")</f>
        <v>0</v>
      </c>
      <c r="W258" s="21">
        <f>IFERROR(Cost[[#This Row],[Remaining QTY]]*Cost[[#This Row],[Unit Price MM60]],"")</f>
        <v>796</v>
      </c>
      <c r="X258" s="10">
        <v>0</v>
      </c>
      <c r="Y258" s="10">
        <f>SUMIF('MB52 in transit'!A:A,WSheet!G:G,'MB52 in transit'!E:E)</f>
        <v>0</v>
      </c>
      <c r="Z258" s="10">
        <f>SUMIF('MB52 2001'!A:A,WSheet!G:G,'MB52 2001'!C:C)</f>
        <v>0</v>
      </c>
      <c r="AA258" s="10">
        <f>Cost[[#This Row],[AB50 SOH 5001 ]]-Cost[[#This Row],[Remaining QTY]]</f>
        <v>-1</v>
      </c>
      <c r="AB258" s="10">
        <f>SUMIF(G:G,G:G,O:O)</f>
        <v>4</v>
      </c>
      <c r="AC258" s="10">
        <f>Cost[[#This Row],[AB50 SOH 5001 ]]-Cost[[#This Row],[All Work Order Demand]]</f>
        <v>-4</v>
      </c>
      <c r="AD258" s="10" t="str">
        <f>_xlfn.CONCAT(Cost[[#This Row],[Material ]],"5001")</f>
        <v>104807955001</v>
      </c>
      <c r="AE258" s="22">
        <v>5001</v>
      </c>
    </row>
    <row r="259" spans="1:31">
      <c r="A259" s="24" t="s">
        <v>485</v>
      </c>
      <c r="B259" s="24" t="s">
        <v>569</v>
      </c>
      <c r="C259" s="24" t="s">
        <v>634</v>
      </c>
      <c r="D259" s="24" t="s">
        <v>796</v>
      </c>
      <c r="E259" s="24" t="s">
        <v>56</v>
      </c>
      <c r="F259" s="24" t="s">
        <v>43</v>
      </c>
      <c r="G259" s="24" t="s">
        <v>1315</v>
      </c>
      <c r="H259" s="24" t="s">
        <v>1316</v>
      </c>
      <c r="I259" s="24" t="s">
        <v>1317</v>
      </c>
      <c r="J259" s="24" t="s">
        <v>1686</v>
      </c>
      <c r="K259" s="24">
        <v>1</v>
      </c>
      <c r="L259" s="24" t="s">
        <v>1749</v>
      </c>
      <c r="M259" s="24">
        <v>1</v>
      </c>
      <c r="N259" s="24">
        <v>0</v>
      </c>
      <c r="O259" s="24">
        <v>1</v>
      </c>
      <c r="P259" s="24">
        <v>0</v>
      </c>
      <c r="Q259" s="24" t="str">
        <f t="shared" si="6"/>
        <v>10480795200155487</v>
      </c>
      <c r="R259" s="22" t="e">
        <f>IFERROR(_xlfn.XLOOKUP(Cost[[#This Row],[Unique]],'MB51'!U:U,'MB51'!I:I),"")*-1</f>
        <v>#VALUE!</v>
      </c>
      <c r="S259" s="18" t="str">
        <f>IFERROR(_xlfn.XLOOKUP(Cost[[#This Row],[Unique]],'MB51'!U:U,'MB51'!L:L),"")</f>
        <v/>
      </c>
      <c r="T259" s="18">
        <f>_xlfn.XLOOKUP(Cost[[#This Row],[Material ]],'mm60'!A:A,'mm60'!N:N)</f>
        <v>796</v>
      </c>
      <c r="U259" s="19">
        <f>IFERROR(Cost[[#This Row],[Unit Price MM60]]*Cost[[#This Row],[ Requirement QTY]],"")</f>
        <v>796</v>
      </c>
      <c r="V259" s="20">
        <f>IFERROR(Cost[[#This Row],[Unit Price MM60]]*Cost[[#This Row],[Withdrawn QTY]],"")</f>
        <v>0</v>
      </c>
      <c r="W259" s="21">
        <f>IFERROR(Cost[[#This Row],[Remaining QTY]]*Cost[[#This Row],[Unit Price MM60]],"")</f>
        <v>796</v>
      </c>
      <c r="X259" s="10">
        <v>0</v>
      </c>
      <c r="Y259" s="10">
        <f>SUMIF('MB52 in transit'!A:A,WSheet!G:G,'MB52 in transit'!E:E)</f>
        <v>0</v>
      </c>
      <c r="Z259" s="10">
        <f>SUMIF('MB52 2001'!A:A,WSheet!G:G,'MB52 2001'!C:C)</f>
        <v>0</v>
      </c>
      <c r="AA259" s="10">
        <f>Cost[[#This Row],[AB50 SOH 5001 ]]-Cost[[#This Row],[Remaining QTY]]</f>
        <v>-1</v>
      </c>
      <c r="AB259" s="10">
        <f>SUMIF(G:G,G:G,O:O)</f>
        <v>4</v>
      </c>
      <c r="AC259" s="10">
        <f>Cost[[#This Row],[AB50 SOH 5001 ]]-Cost[[#This Row],[All Work Order Demand]]</f>
        <v>-4</v>
      </c>
      <c r="AD259" s="10" t="str">
        <f>_xlfn.CONCAT(Cost[[#This Row],[Material ]],"5001")</f>
        <v>104807955001</v>
      </c>
      <c r="AE259" s="22">
        <v>5001</v>
      </c>
    </row>
    <row r="260" spans="1:31">
      <c r="A260" s="24" t="s">
        <v>485</v>
      </c>
      <c r="B260" s="24" t="s">
        <v>569</v>
      </c>
      <c r="C260" s="24" t="s">
        <v>635</v>
      </c>
      <c r="D260" s="24" t="s">
        <v>796</v>
      </c>
      <c r="E260" s="24" t="s">
        <v>56</v>
      </c>
      <c r="F260" s="24" t="s">
        <v>43</v>
      </c>
      <c r="G260" s="24" t="s">
        <v>1315</v>
      </c>
      <c r="H260" s="24" t="s">
        <v>1316</v>
      </c>
      <c r="I260" s="24" t="s">
        <v>1317</v>
      </c>
      <c r="J260" s="24" t="s">
        <v>1686</v>
      </c>
      <c r="K260" s="24">
        <v>1</v>
      </c>
      <c r="L260" s="24" t="s">
        <v>1750</v>
      </c>
      <c r="M260" s="24">
        <v>1</v>
      </c>
      <c r="N260" s="24">
        <v>0</v>
      </c>
      <c r="O260" s="24">
        <v>1</v>
      </c>
      <c r="P260" s="24">
        <v>0</v>
      </c>
      <c r="Q260" s="24" t="str">
        <f t="shared" si="6"/>
        <v>10480795200188316</v>
      </c>
      <c r="R260" s="22" t="e">
        <f>IFERROR(_xlfn.XLOOKUP(Cost[[#This Row],[Unique]],'MB51'!U:U,'MB51'!I:I),"")*-1</f>
        <v>#VALUE!</v>
      </c>
      <c r="S260" s="18" t="str">
        <f>IFERROR(_xlfn.XLOOKUP(Cost[[#This Row],[Unique]],'MB51'!U:U,'MB51'!L:L),"")</f>
        <v/>
      </c>
      <c r="T260" s="18">
        <f>_xlfn.XLOOKUP(Cost[[#This Row],[Material ]],'mm60'!A:A,'mm60'!N:N)</f>
        <v>796</v>
      </c>
      <c r="U260" s="19">
        <f>IFERROR(Cost[[#This Row],[Unit Price MM60]]*Cost[[#This Row],[ Requirement QTY]],"")</f>
        <v>796</v>
      </c>
      <c r="V260" s="20">
        <f>IFERROR(Cost[[#This Row],[Unit Price MM60]]*Cost[[#This Row],[Withdrawn QTY]],"")</f>
        <v>0</v>
      </c>
      <c r="W260" s="21">
        <f>IFERROR(Cost[[#This Row],[Remaining QTY]]*Cost[[#This Row],[Unit Price MM60]],"")</f>
        <v>796</v>
      </c>
      <c r="X260" s="10">
        <v>0</v>
      </c>
      <c r="Y260" s="10">
        <f>SUMIF('MB52 in transit'!A:A,WSheet!G:G,'MB52 in transit'!E:E)</f>
        <v>0</v>
      </c>
      <c r="Z260" s="10">
        <f>SUMIF('MB52 2001'!A:A,WSheet!G:G,'MB52 2001'!C:C)</f>
        <v>0</v>
      </c>
      <c r="AA260" s="10">
        <f>Cost[[#This Row],[AB50 SOH 5001 ]]-Cost[[#This Row],[Remaining QTY]]</f>
        <v>-1</v>
      </c>
      <c r="AB260" s="10">
        <f>SUMIF(G:G,G:G,O:O)</f>
        <v>4</v>
      </c>
      <c r="AC260" s="10">
        <f>Cost[[#This Row],[AB50 SOH 5001 ]]-Cost[[#This Row],[All Work Order Demand]]</f>
        <v>-4</v>
      </c>
      <c r="AD260" s="10" t="str">
        <f>_xlfn.CONCAT(Cost[[#This Row],[Material ]],"5001")</f>
        <v>104807955001</v>
      </c>
      <c r="AE260" s="22">
        <v>5001</v>
      </c>
    </row>
    <row r="261" spans="1:31">
      <c r="A261" s="24" t="s">
        <v>485</v>
      </c>
      <c r="B261" s="24" t="s">
        <v>569</v>
      </c>
      <c r="C261" s="24" t="s">
        <v>636</v>
      </c>
      <c r="D261" s="24" t="s">
        <v>796</v>
      </c>
      <c r="E261" s="24" t="s">
        <v>56</v>
      </c>
      <c r="F261" s="24" t="s">
        <v>43</v>
      </c>
      <c r="G261" s="24" t="s">
        <v>1315</v>
      </c>
      <c r="H261" s="24" t="s">
        <v>1316</v>
      </c>
      <c r="I261" s="24" t="s">
        <v>1317</v>
      </c>
      <c r="J261" s="24" t="s">
        <v>1686</v>
      </c>
      <c r="K261" s="24">
        <v>1</v>
      </c>
      <c r="L261" s="24" t="s">
        <v>1751</v>
      </c>
      <c r="M261" s="24">
        <v>1</v>
      </c>
      <c r="N261" s="24">
        <v>0</v>
      </c>
      <c r="O261" s="24">
        <v>1</v>
      </c>
      <c r="P261" s="24">
        <v>0</v>
      </c>
      <c r="Q261" s="24" t="str">
        <f t="shared" si="6"/>
        <v>10480795200188381</v>
      </c>
      <c r="R261" s="22" t="e">
        <f>IFERROR(_xlfn.XLOOKUP(Cost[[#This Row],[Unique]],'MB51'!U:U,'MB51'!I:I),"")*-1</f>
        <v>#VALUE!</v>
      </c>
      <c r="S261" s="18" t="str">
        <f>IFERROR(_xlfn.XLOOKUP(Cost[[#This Row],[Unique]],'MB51'!U:U,'MB51'!L:L),"")</f>
        <v/>
      </c>
      <c r="T261" s="18">
        <f>_xlfn.XLOOKUP(Cost[[#This Row],[Material ]],'mm60'!A:A,'mm60'!N:N)</f>
        <v>796</v>
      </c>
      <c r="U261" s="19">
        <f>IFERROR(Cost[[#This Row],[Unit Price MM60]]*Cost[[#This Row],[ Requirement QTY]],"")</f>
        <v>796</v>
      </c>
      <c r="V261" s="20">
        <f>IFERROR(Cost[[#This Row],[Unit Price MM60]]*Cost[[#This Row],[Withdrawn QTY]],"")</f>
        <v>0</v>
      </c>
      <c r="W261" s="21">
        <f>IFERROR(Cost[[#This Row],[Remaining QTY]]*Cost[[#This Row],[Unit Price MM60]],"")</f>
        <v>796</v>
      </c>
      <c r="X261" s="10">
        <v>0</v>
      </c>
      <c r="Y261" s="10">
        <f>SUMIF('MB52 in transit'!A:A,WSheet!G:G,'MB52 in transit'!E:E)</f>
        <v>0</v>
      </c>
      <c r="Z261" s="10">
        <f>SUMIF('MB52 2001'!A:A,WSheet!G:G,'MB52 2001'!C:C)</f>
        <v>0</v>
      </c>
      <c r="AA261" s="10">
        <f>Cost[[#This Row],[AB50 SOH 5001 ]]-Cost[[#This Row],[Remaining QTY]]</f>
        <v>-1</v>
      </c>
      <c r="AB261" s="10">
        <f>SUMIF(G:G,G:G,O:O)</f>
        <v>4</v>
      </c>
      <c r="AC261" s="10">
        <f>Cost[[#This Row],[AB50 SOH 5001 ]]-Cost[[#This Row],[All Work Order Demand]]</f>
        <v>-4</v>
      </c>
      <c r="AD261" s="10" t="str">
        <f>_xlfn.CONCAT(Cost[[#This Row],[Material ]],"5001")</f>
        <v>104807955001</v>
      </c>
      <c r="AE261" s="22">
        <v>5001</v>
      </c>
    </row>
    <row r="262" spans="1:31">
      <c r="A262" s="24" t="s">
        <v>485</v>
      </c>
      <c r="B262" s="24" t="s">
        <v>569</v>
      </c>
      <c r="C262" s="24" t="s">
        <v>580</v>
      </c>
      <c r="D262" s="24" t="s">
        <v>738</v>
      </c>
      <c r="E262" s="24" t="s">
        <v>43</v>
      </c>
      <c r="F262" s="24" t="s">
        <v>56</v>
      </c>
      <c r="G262" s="24" t="s">
        <v>158</v>
      </c>
      <c r="H262" s="24" t="s">
        <v>1318</v>
      </c>
      <c r="I262" s="24" t="s">
        <v>1303</v>
      </c>
      <c r="J262" s="24" t="s">
        <v>1686</v>
      </c>
      <c r="K262" s="24">
        <v>4</v>
      </c>
      <c r="L262" s="24" t="s">
        <v>1695</v>
      </c>
      <c r="M262" s="24">
        <v>4</v>
      </c>
      <c r="N262" s="24">
        <v>0</v>
      </c>
      <c r="O262" s="24">
        <v>4</v>
      </c>
      <c r="P262" s="24">
        <v>0</v>
      </c>
      <c r="Q262" s="24" t="str">
        <f t="shared" si="6"/>
        <v>10060886100032537</v>
      </c>
      <c r="R262" s="22" t="e">
        <f>IFERROR(_xlfn.XLOOKUP(Cost[[#This Row],[Unique]],'MB51'!U:U,'MB51'!I:I),"")*-1</f>
        <v>#VALUE!</v>
      </c>
      <c r="S262" s="18" t="str">
        <f>IFERROR(_xlfn.XLOOKUP(Cost[[#This Row],[Unique]],'MB51'!U:U,'MB51'!L:L),"")</f>
        <v/>
      </c>
      <c r="T262" s="18">
        <f>_xlfn.XLOOKUP(Cost[[#This Row],[Material ]],'mm60'!A:A,'mm60'!N:N)</f>
        <v>7.03</v>
      </c>
      <c r="U262" s="19">
        <f>IFERROR(Cost[[#This Row],[Unit Price MM60]]*Cost[[#This Row],[ Requirement QTY]],"")</f>
        <v>28.12</v>
      </c>
      <c r="V262" s="20">
        <f>IFERROR(Cost[[#This Row],[Unit Price MM60]]*Cost[[#This Row],[Withdrawn QTY]],"")</f>
        <v>0</v>
      </c>
      <c r="W262" s="21">
        <f>IFERROR(Cost[[#This Row],[Remaining QTY]]*Cost[[#This Row],[Unit Price MM60]],"")</f>
        <v>28.12</v>
      </c>
      <c r="X262" s="10">
        <v>0</v>
      </c>
      <c r="Y262" s="10">
        <f>SUMIF('MB52 in transit'!A:A,WSheet!G:G,'MB52 in transit'!E:E)</f>
        <v>0</v>
      </c>
      <c r="Z262" s="10">
        <f>SUMIF('MB52 2001'!A:A,WSheet!G:G,'MB52 2001'!C:C)</f>
        <v>0</v>
      </c>
      <c r="AA262" s="10">
        <f>Cost[[#This Row],[AB50 SOH 5001 ]]-Cost[[#This Row],[Remaining QTY]]</f>
        <v>-4</v>
      </c>
      <c r="AB262" s="10">
        <f>SUMIF(G:G,G:G,O:O)</f>
        <v>18</v>
      </c>
      <c r="AC262" s="10">
        <f>Cost[[#This Row],[AB50 SOH 5001 ]]-Cost[[#This Row],[All Work Order Demand]]</f>
        <v>-18</v>
      </c>
      <c r="AD262" s="10" t="str">
        <f>_xlfn.CONCAT(Cost[[#This Row],[Material ]],"5001")</f>
        <v>100608865001</v>
      </c>
      <c r="AE262" s="22">
        <v>5001</v>
      </c>
    </row>
    <row r="263" spans="1:31">
      <c r="A263" s="24" t="s">
        <v>485</v>
      </c>
      <c r="B263" s="24" t="s">
        <v>569</v>
      </c>
      <c r="C263" s="24" t="s">
        <v>645</v>
      </c>
      <c r="D263" s="24" t="s">
        <v>809</v>
      </c>
      <c r="E263" s="24" t="s">
        <v>43</v>
      </c>
      <c r="F263" s="24" t="s">
        <v>43</v>
      </c>
      <c r="G263" s="24" t="s">
        <v>1106</v>
      </c>
      <c r="H263" s="24" t="s">
        <v>1107</v>
      </c>
      <c r="I263" s="24" t="s">
        <v>1319</v>
      </c>
      <c r="J263" s="24" t="s">
        <v>1686</v>
      </c>
      <c r="K263" s="24">
        <v>1</v>
      </c>
      <c r="L263" s="24" t="s">
        <v>1760</v>
      </c>
      <c r="M263" s="24">
        <v>2</v>
      </c>
      <c r="N263" s="24">
        <v>0</v>
      </c>
      <c r="O263" s="24">
        <v>2</v>
      </c>
      <c r="P263" s="24">
        <v>0</v>
      </c>
      <c r="Q263" s="24" t="str">
        <f t="shared" ref="Q263:Q326" si="7">_xlfn.CONCAT(G263,C263)</f>
        <v>10400616100033045</v>
      </c>
      <c r="R263" s="22" t="e">
        <f>IFERROR(_xlfn.XLOOKUP(Cost[[#This Row],[Unique]],'MB51'!U:U,'MB51'!I:I),"")*-1</f>
        <v>#VALUE!</v>
      </c>
      <c r="S263" s="18" t="str">
        <f>IFERROR(_xlfn.XLOOKUP(Cost[[#This Row],[Unique]],'MB51'!U:U,'MB51'!L:L),"")</f>
        <v/>
      </c>
      <c r="T263" s="18">
        <f>_xlfn.XLOOKUP(Cost[[#This Row],[Material ]],'mm60'!A:A,'mm60'!N:N)</f>
        <v>3.26</v>
      </c>
      <c r="U263" s="19">
        <f>IFERROR(Cost[[#This Row],[Unit Price MM60]]*Cost[[#This Row],[ Requirement QTY]],"")</f>
        <v>6.52</v>
      </c>
      <c r="V263" s="20">
        <f>IFERROR(Cost[[#This Row],[Unit Price MM60]]*Cost[[#This Row],[Withdrawn QTY]],"")</f>
        <v>0</v>
      </c>
      <c r="W263" s="21">
        <f>IFERROR(Cost[[#This Row],[Remaining QTY]]*Cost[[#This Row],[Unit Price MM60]],"")</f>
        <v>6.52</v>
      </c>
      <c r="X263" s="10">
        <v>0</v>
      </c>
      <c r="Y263" s="10">
        <f>SUMIF('MB52 in transit'!A:A,WSheet!G:G,'MB52 in transit'!E:E)</f>
        <v>0</v>
      </c>
      <c r="Z263" s="10">
        <f>SUMIF('MB52 2001'!A:A,WSheet!G:G,'MB52 2001'!C:C)</f>
        <v>0</v>
      </c>
      <c r="AA263" s="10">
        <f>Cost[[#This Row],[AB50 SOH 5001 ]]-Cost[[#This Row],[Remaining QTY]]</f>
        <v>-2</v>
      </c>
      <c r="AB263" s="10">
        <f>SUMIF(G:G,G:G,O:O)</f>
        <v>12</v>
      </c>
      <c r="AC263" s="10">
        <f>Cost[[#This Row],[AB50 SOH 5001 ]]-Cost[[#This Row],[All Work Order Demand]]</f>
        <v>-12</v>
      </c>
      <c r="AD263" s="10" t="str">
        <f>_xlfn.CONCAT(Cost[[#This Row],[Material ]],"5001")</f>
        <v>104006165001</v>
      </c>
      <c r="AE263" s="22">
        <v>5001</v>
      </c>
    </row>
    <row r="264" spans="1:31">
      <c r="A264" s="24" t="s">
        <v>485</v>
      </c>
      <c r="B264" s="24" t="s">
        <v>569</v>
      </c>
      <c r="C264" s="24" t="s">
        <v>646</v>
      </c>
      <c r="D264" s="24" t="s">
        <v>810</v>
      </c>
      <c r="E264" s="24" t="s">
        <v>43</v>
      </c>
      <c r="F264" s="24" t="s">
        <v>43</v>
      </c>
      <c r="G264" s="24" t="s">
        <v>1106</v>
      </c>
      <c r="H264" s="24" t="s">
        <v>1107</v>
      </c>
      <c r="I264" s="24" t="s">
        <v>1319</v>
      </c>
      <c r="J264" s="24" t="s">
        <v>1686</v>
      </c>
      <c r="K264" s="24">
        <v>1</v>
      </c>
      <c r="L264" s="24" t="s">
        <v>1761</v>
      </c>
      <c r="M264" s="24">
        <v>2</v>
      </c>
      <c r="N264" s="24">
        <v>0</v>
      </c>
      <c r="O264" s="24">
        <v>2</v>
      </c>
      <c r="P264" s="24">
        <v>0</v>
      </c>
      <c r="Q264" s="24" t="str">
        <f t="shared" si="7"/>
        <v>10400616100033046</v>
      </c>
      <c r="R264" s="22" t="e">
        <f>IFERROR(_xlfn.XLOOKUP(Cost[[#This Row],[Unique]],'MB51'!U:U,'MB51'!I:I),"")*-1</f>
        <v>#VALUE!</v>
      </c>
      <c r="S264" s="18" t="str">
        <f>IFERROR(_xlfn.XLOOKUP(Cost[[#This Row],[Unique]],'MB51'!U:U,'MB51'!L:L),"")</f>
        <v/>
      </c>
      <c r="T264" s="18">
        <f>_xlfn.XLOOKUP(Cost[[#This Row],[Material ]],'mm60'!A:A,'mm60'!N:N)</f>
        <v>3.26</v>
      </c>
      <c r="U264" s="19">
        <f>IFERROR(Cost[[#This Row],[Unit Price MM60]]*Cost[[#This Row],[ Requirement QTY]],"")</f>
        <v>6.52</v>
      </c>
      <c r="V264" s="20">
        <f>IFERROR(Cost[[#This Row],[Unit Price MM60]]*Cost[[#This Row],[Withdrawn QTY]],"")</f>
        <v>0</v>
      </c>
      <c r="W264" s="21">
        <f>IFERROR(Cost[[#This Row],[Remaining QTY]]*Cost[[#This Row],[Unit Price MM60]],"")</f>
        <v>6.52</v>
      </c>
      <c r="X264" s="10">
        <v>0</v>
      </c>
      <c r="Y264" s="10">
        <f>SUMIF('MB52 in transit'!A:A,WSheet!G:G,'MB52 in transit'!E:E)</f>
        <v>0</v>
      </c>
      <c r="Z264" s="10">
        <f>SUMIF('MB52 2001'!A:A,WSheet!G:G,'MB52 2001'!C:C)</f>
        <v>0</v>
      </c>
      <c r="AA264" s="10">
        <f>Cost[[#This Row],[AB50 SOH 5001 ]]-Cost[[#This Row],[Remaining QTY]]</f>
        <v>-2</v>
      </c>
      <c r="AB264" s="10">
        <f>SUMIF(G:G,G:G,O:O)</f>
        <v>12</v>
      </c>
      <c r="AC264" s="10">
        <f>Cost[[#This Row],[AB50 SOH 5001 ]]-Cost[[#This Row],[All Work Order Demand]]</f>
        <v>-12</v>
      </c>
      <c r="AD264" s="10" t="str">
        <f>_xlfn.CONCAT(Cost[[#This Row],[Material ]],"5001")</f>
        <v>104006165001</v>
      </c>
      <c r="AE264" s="22">
        <v>5001</v>
      </c>
    </row>
    <row r="265" spans="1:31">
      <c r="A265" s="24" t="s">
        <v>485</v>
      </c>
      <c r="B265" s="24" t="s">
        <v>569</v>
      </c>
      <c r="C265" s="24" t="s">
        <v>647</v>
      </c>
      <c r="D265" s="24" t="s">
        <v>811</v>
      </c>
      <c r="E265" s="24" t="s">
        <v>43</v>
      </c>
      <c r="F265" s="24" t="s">
        <v>43</v>
      </c>
      <c r="G265" s="24" t="s">
        <v>1106</v>
      </c>
      <c r="H265" s="24" t="s">
        <v>1107</v>
      </c>
      <c r="I265" s="24" t="s">
        <v>1319</v>
      </c>
      <c r="J265" s="24" t="s">
        <v>1686</v>
      </c>
      <c r="K265" s="24">
        <v>1</v>
      </c>
      <c r="L265" s="24" t="s">
        <v>1762</v>
      </c>
      <c r="M265" s="24">
        <v>2</v>
      </c>
      <c r="N265" s="24">
        <v>0</v>
      </c>
      <c r="O265" s="24">
        <v>2</v>
      </c>
      <c r="P265" s="24">
        <v>0</v>
      </c>
      <c r="Q265" s="24" t="str">
        <f t="shared" si="7"/>
        <v>10400616100033047</v>
      </c>
      <c r="R265" s="22" t="e">
        <f>IFERROR(_xlfn.XLOOKUP(Cost[[#This Row],[Unique]],'MB51'!U:U,'MB51'!I:I),"")*-1</f>
        <v>#VALUE!</v>
      </c>
      <c r="S265" s="18" t="str">
        <f>IFERROR(_xlfn.XLOOKUP(Cost[[#This Row],[Unique]],'MB51'!U:U,'MB51'!L:L),"")</f>
        <v/>
      </c>
      <c r="T265" s="18">
        <f>_xlfn.XLOOKUP(Cost[[#This Row],[Material ]],'mm60'!A:A,'mm60'!N:N)</f>
        <v>3.26</v>
      </c>
      <c r="U265" s="19">
        <f>IFERROR(Cost[[#This Row],[Unit Price MM60]]*Cost[[#This Row],[ Requirement QTY]],"")</f>
        <v>6.52</v>
      </c>
      <c r="V265" s="20">
        <f>IFERROR(Cost[[#This Row],[Unit Price MM60]]*Cost[[#This Row],[Withdrawn QTY]],"")</f>
        <v>0</v>
      </c>
      <c r="W265" s="21">
        <f>IFERROR(Cost[[#This Row],[Remaining QTY]]*Cost[[#This Row],[Unit Price MM60]],"")</f>
        <v>6.52</v>
      </c>
      <c r="X265" s="10">
        <v>0</v>
      </c>
      <c r="Y265" s="10">
        <f>SUMIF('MB52 in transit'!A:A,WSheet!G:G,'MB52 in transit'!E:E)</f>
        <v>0</v>
      </c>
      <c r="Z265" s="10">
        <f>SUMIF('MB52 2001'!A:A,WSheet!G:G,'MB52 2001'!C:C)</f>
        <v>0</v>
      </c>
      <c r="AA265" s="10">
        <f>Cost[[#This Row],[AB50 SOH 5001 ]]-Cost[[#This Row],[Remaining QTY]]</f>
        <v>-2</v>
      </c>
      <c r="AB265" s="10">
        <f>SUMIF(G:G,G:G,O:O)</f>
        <v>12</v>
      </c>
      <c r="AC265" s="10">
        <f>Cost[[#This Row],[AB50 SOH 5001 ]]-Cost[[#This Row],[All Work Order Demand]]</f>
        <v>-12</v>
      </c>
      <c r="AD265" s="10" t="str">
        <f>_xlfn.CONCAT(Cost[[#This Row],[Material ]],"5001")</f>
        <v>104006165001</v>
      </c>
      <c r="AE265" s="22">
        <v>5001</v>
      </c>
    </row>
    <row r="266" spans="1:31">
      <c r="A266" s="24" t="s">
        <v>485</v>
      </c>
      <c r="B266" s="24" t="s">
        <v>569</v>
      </c>
      <c r="C266" s="24" t="s">
        <v>648</v>
      </c>
      <c r="D266" s="24" t="s">
        <v>812</v>
      </c>
      <c r="E266" s="24" t="s">
        <v>43</v>
      </c>
      <c r="F266" s="24" t="s">
        <v>43</v>
      </c>
      <c r="G266" s="24" t="s">
        <v>1106</v>
      </c>
      <c r="H266" s="24" t="s">
        <v>1107</v>
      </c>
      <c r="I266" s="24" t="s">
        <v>1319</v>
      </c>
      <c r="J266" s="24" t="s">
        <v>1686</v>
      </c>
      <c r="K266" s="24">
        <v>1</v>
      </c>
      <c r="L266" s="24" t="s">
        <v>1763</v>
      </c>
      <c r="M266" s="24">
        <v>2</v>
      </c>
      <c r="N266" s="24">
        <v>0</v>
      </c>
      <c r="O266" s="24">
        <v>2</v>
      </c>
      <c r="P266" s="24">
        <v>0</v>
      </c>
      <c r="Q266" s="24" t="str">
        <f t="shared" si="7"/>
        <v>10400616100033048</v>
      </c>
      <c r="R266" s="22" t="e">
        <f>IFERROR(_xlfn.XLOOKUP(Cost[[#This Row],[Unique]],'MB51'!U:U,'MB51'!I:I),"")*-1</f>
        <v>#VALUE!</v>
      </c>
      <c r="S266" s="18" t="str">
        <f>IFERROR(_xlfn.XLOOKUP(Cost[[#This Row],[Unique]],'MB51'!U:U,'MB51'!L:L),"")</f>
        <v/>
      </c>
      <c r="T266" s="18">
        <f>_xlfn.XLOOKUP(Cost[[#This Row],[Material ]],'mm60'!A:A,'mm60'!N:N)</f>
        <v>3.26</v>
      </c>
      <c r="U266" s="19">
        <f>IFERROR(Cost[[#This Row],[Unit Price MM60]]*Cost[[#This Row],[ Requirement QTY]],"")</f>
        <v>6.52</v>
      </c>
      <c r="V266" s="20">
        <f>IFERROR(Cost[[#This Row],[Unit Price MM60]]*Cost[[#This Row],[Withdrawn QTY]],"")</f>
        <v>0</v>
      </c>
      <c r="W266" s="21">
        <f>IFERROR(Cost[[#This Row],[Remaining QTY]]*Cost[[#This Row],[Unit Price MM60]],"")</f>
        <v>6.52</v>
      </c>
      <c r="X266" s="10">
        <v>0</v>
      </c>
      <c r="Y266" s="10">
        <f>SUMIF('MB52 in transit'!A:A,WSheet!G:G,'MB52 in transit'!E:E)</f>
        <v>0</v>
      </c>
      <c r="Z266" s="10">
        <f>SUMIF('MB52 2001'!A:A,WSheet!G:G,'MB52 2001'!C:C)</f>
        <v>0</v>
      </c>
      <c r="AA266" s="10">
        <f>Cost[[#This Row],[AB50 SOH 5001 ]]-Cost[[#This Row],[Remaining QTY]]</f>
        <v>-2</v>
      </c>
      <c r="AB266" s="10">
        <f>SUMIF(G:G,G:G,O:O)</f>
        <v>12</v>
      </c>
      <c r="AC266" s="10">
        <f>Cost[[#This Row],[AB50 SOH 5001 ]]-Cost[[#This Row],[All Work Order Demand]]</f>
        <v>-12</v>
      </c>
      <c r="AD266" s="10" t="str">
        <f>_xlfn.CONCAT(Cost[[#This Row],[Material ]],"5001")</f>
        <v>104006165001</v>
      </c>
      <c r="AE266" s="22">
        <v>5001</v>
      </c>
    </row>
    <row r="267" spans="1:31">
      <c r="A267" s="24" t="s">
        <v>485</v>
      </c>
      <c r="B267" s="24" t="s">
        <v>569</v>
      </c>
      <c r="C267" s="24" t="s">
        <v>582</v>
      </c>
      <c r="D267" s="24" t="s">
        <v>740</v>
      </c>
      <c r="E267" s="24" t="s">
        <v>43</v>
      </c>
      <c r="F267" s="24" t="s">
        <v>43</v>
      </c>
      <c r="G267" s="24" t="s">
        <v>1106</v>
      </c>
      <c r="H267" s="24" t="s">
        <v>1107</v>
      </c>
      <c r="I267" s="24" t="s">
        <v>1319</v>
      </c>
      <c r="J267" s="24" t="s">
        <v>1686</v>
      </c>
      <c r="K267" s="24">
        <v>1</v>
      </c>
      <c r="L267" s="24" t="s">
        <v>1697</v>
      </c>
      <c r="M267" s="24">
        <v>2</v>
      </c>
      <c r="N267" s="24">
        <v>0</v>
      </c>
      <c r="O267" s="24">
        <v>2</v>
      </c>
      <c r="P267" s="24">
        <v>0</v>
      </c>
      <c r="Q267" s="24" t="str">
        <f t="shared" si="7"/>
        <v>10400616100033049</v>
      </c>
      <c r="R267" s="22" t="e">
        <f>IFERROR(_xlfn.XLOOKUP(Cost[[#This Row],[Unique]],'MB51'!U:U,'MB51'!I:I),"")*-1</f>
        <v>#VALUE!</v>
      </c>
      <c r="S267" s="18" t="str">
        <f>IFERROR(_xlfn.XLOOKUP(Cost[[#This Row],[Unique]],'MB51'!U:U,'MB51'!L:L),"")</f>
        <v/>
      </c>
      <c r="T267" s="18">
        <f>_xlfn.XLOOKUP(Cost[[#This Row],[Material ]],'mm60'!A:A,'mm60'!N:N)</f>
        <v>3.26</v>
      </c>
      <c r="U267" s="19">
        <f>IFERROR(Cost[[#This Row],[Unit Price MM60]]*Cost[[#This Row],[ Requirement QTY]],"")</f>
        <v>6.52</v>
      </c>
      <c r="V267" s="20">
        <f>IFERROR(Cost[[#This Row],[Unit Price MM60]]*Cost[[#This Row],[Withdrawn QTY]],"")</f>
        <v>0</v>
      </c>
      <c r="W267" s="21">
        <f>IFERROR(Cost[[#This Row],[Remaining QTY]]*Cost[[#This Row],[Unit Price MM60]],"")</f>
        <v>6.52</v>
      </c>
      <c r="X267" s="10">
        <v>0</v>
      </c>
      <c r="Y267" s="10">
        <f>SUMIF('MB52 in transit'!A:A,WSheet!G:G,'MB52 in transit'!E:E)</f>
        <v>0</v>
      </c>
      <c r="Z267" s="10">
        <f>SUMIF('MB52 2001'!A:A,WSheet!G:G,'MB52 2001'!C:C)</f>
        <v>0</v>
      </c>
      <c r="AA267" s="10">
        <f>Cost[[#This Row],[AB50 SOH 5001 ]]-Cost[[#This Row],[Remaining QTY]]</f>
        <v>-2</v>
      </c>
      <c r="AB267" s="10">
        <f>SUMIF(G:G,G:G,O:O)</f>
        <v>12</v>
      </c>
      <c r="AC267" s="10">
        <f>Cost[[#This Row],[AB50 SOH 5001 ]]-Cost[[#This Row],[All Work Order Demand]]</f>
        <v>-12</v>
      </c>
      <c r="AD267" s="10" t="str">
        <f>_xlfn.CONCAT(Cost[[#This Row],[Material ]],"5001")</f>
        <v>104006165001</v>
      </c>
      <c r="AE267" s="22">
        <v>5001</v>
      </c>
    </row>
    <row r="268" spans="1:31">
      <c r="A268" s="24" t="s">
        <v>485</v>
      </c>
      <c r="B268" s="24" t="s">
        <v>569</v>
      </c>
      <c r="C268" s="24" t="s">
        <v>608</v>
      </c>
      <c r="D268" s="24" t="s">
        <v>773</v>
      </c>
      <c r="E268" s="24" t="s">
        <v>43</v>
      </c>
      <c r="F268" s="24" t="s">
        <v>47</v>
      </c>
      <c r="G268" s="24" t="s">
        <v>176</v>
      </c>
      <c r="H268" s="24" t="s">
        <v>1320</v>
      </c>
      <c r="I268" s="24" t="s">
        <v>1303</v>
      </c>
      <c r="J268" s="24" t="s">
        <v>1686</v>
      </c>
      <c r="K268" s="24">
        <v>1</v>
      </c>
      <c r="L268" s="24" t="s">
        <v>1723</v>
      </c>
      <c r="M268" s="24">
        <v>2</v>
      </c>
      <c r="N268" s="24">
        <v>0</v>
      </c>
      <c r="O268" s="24">
        <v>2</v>
      </c>
      <c r="P268" s="24">
        <v>0</v>
      </c>
      <c r="Q268" s="24" t="str">
        <f t="shared" si="7"/>
        <v>10060901100033326</v>
      </c>
      <c r="R268" s="22" t="e">
        <f>IFERROR(_xlfn.XLOOKUP(Cost[[#This Row],[Unique]],'MB51'!U:U,'MB51'!I:I),"")*-1</f>
        <v>#VALUE!</v>
      </c>
      <c r="S268" s="18" t="str">
        <f>IFERROR(_xlfn.XLOOKUP(Cost[[#This Row],[Unique]],'MB51'!U:U,'MB51'!L:L),"")</f>
        <v/>
      </c>
      <c r="T268" s="18">
        <f>_xlfn.XLOOKUP(Cost[[#This Row],[Material ]],'mm60'!A:A,'mm60'!N:N)</f>
        <v>11.66</v>
      </c>
      <c r="U268" s="19">
        <f>IFERROR(Cost[[#This Row],[Unit Price MM60]]*Cost[[#This Row],[ Requirement QTY]],"")</f>
        <v>23.32</v>
      </c>
      <c r="V268" s="20">
        <f>IFERROR(Cost[[#This Row],[Unit Price MM60]]*Cost[[#This Row],[Withdrawn QTY]],"")</f>
        <v>0</v>
      </c>
      <c r="W268" s="21">
        <f>IFERROR(Cost[[#This Row],[Remaining QTY]]*Cost[[#This Row],[Unit Price MM60]],"")</f>
        <v>23.32</v>
      </c>
      <c r="X268" s="10">
        <v>0</v>
      </c>
      <c r="Y268" s="10">
        <f>SUMIF('MB52 in transit'!A:A,WSheet!G:G,'MB52 in transit'!E:E)</f>
        <v>0</v>
      </c>
      <c r="Z268" s="10">
        <f>SUMIF('MB52 2001'!A:A,WSheet!G:G,'MB52 2001'!C:C)</f>
        <v>0</v>
      </c>
      <c r="AA268" s="10">
        <f>Cost[[#This Row],[AB50 SOH 5001 ]]-Cost[[#This Row],[Remaining QTY]]</f>
        <v>-2</v>
      </c>
      <c r="AB268" s="10">
        <f>SUMIF(G:G,G:G,O:O)</f>
        <v>13</v>
      </c>
      <c r="AC268" s="10">
        <f>Cost[[#This Row],[AB50 SOH 5001 ]]-Cost[[#This Row],[All Work Order Demand]]</f>
        <v>-13</v>
      </c>
      <c r="AD268" s="10" t="str">
        <f>_xlfn.CONCAT(Cost[[#This Row],[Material ]],"5001")</f>
        <v>100609015001</v>
      </c>
      <c r="AE268" s="22">
        <v>5001</v>
      </c>
    </row>
    <row r="269" spans="1:31">
      <c r="A269" s="24" t="s">
        <v>485</v>
      </c>
      <c r="B269" s="24" t="s">
        <v>569</v>
      </c>
      <c r="C269" s="24" t="s">
        <v>584</v>
      </c>
      <c r="D269" s="24" t="s">
        <v>742</v>
      </c>
      <c r="E269" s="24" t="s">
        <v>43</v>
      </c>
      <c r="F269" s="24" t="s">
        <v>43</v>
      </c>
      <c r="G269" s="24" t="s">
        <v>176</v>
      </c>
      <c r="H269" s="24" t="s">
        <v>1320</v>
      </c>
      <c r="I269" s="24" t="s">
        <v>1303</v>
      </c>
      <c r="J269" s="24" t="s">
        <v>1686</v>
      </c>
      <c r="K269" s="24">
        <v>1</v>
      </c>
      <c r="L269" s="24" t="s">
        <v>1699</v>
      </c>
      <c r="M269" s="24">
        <v>2</v>
      </c>
      <c r="N269" s="24">
        <v>0</v>
      </c>
      <c r="O269" s="24">
        <v>2</v>
      </c>
      <c r="P269" s="24">
        <v>0</v>
      </c>
      <c r="Q269" s="24" t="str">
        <f t="shared" si="7"/>
        <v>10060901100033327</v>
      </c>
      <c r="R269" s="22" t="e">
        <f>IFERROR(_xlfn.XLOOKUP(Cost[[#This Row],[Unique]],'MB51'!U:U,'MB51'!I:I),"")*-1</f>
        <v>#VALUE!</v>
      </c>
      <c r="S269" s="18" t="str">
        <f>IFERROR(_xlfn.XLOOKUP(Cost[[#This Row],[Unique]],'MB51'!U:U,'MB51'!L:L),"")</f>
        <v/>
      </c>
      <c r="T269" s="18">
        <f>_xlfn.XLOOKUP(Cost[[#This Row],[Material ]],'mm60'!A:A,'mm60'!N:N)</f>
        <v>11.66</v>
      </c>
      <c r="U269" s="19">
        <f>IFERROR(Cost[[#This Row],[Unit Price MM60]]*Cost[[#This Row],[ Requirement QTY]],"")</f>
        <v>23.32</v>
      </c>
      <c r="V269" s="20">
        <f>IFERROR(Cost[[#This Row],[Unit Price MM60]]*Cost[[#This Row],[Withdrawn QTY]],"")</f>
        <v>0</v>
      </c>
      <c r="W269" s="21">
        <f>IFERROR(Cost[[#This Row],[Remaining QTY]]*Cost[[#This Row],[Unit Price MM60]],"")</f>
        <v>23.32</v>
      </c>
      <c r="X269" s="10">
        <v>0</v>
      </c>
      <c r="Y269" s="10">
        <f>SUMIF('MB52 in transit'!A:A,WSheet!G:G,'MB52 in transit'!E:E)</f>
        <v>0</v>
      </c>
      <c r="Z269" s="10">
        <f>SUMIF('MB52 2001'!A:A,WSheet!G:G,'MB52 2001'!C:C)</f>
        <v>0</v>
      </c>
      <c r="AA269" s="10">
        <f>Cost[[#This Row],[AB50 SOH 5001 ]]-Cost[[#This Row],[Remaining QTY]]</f>
        <v>-2</v>
      </c>
      <c r="AB269" s="10">
        <f>SUMIF(G:G,G:G,O:O)</f>
        <v>13</v>
      </c>
      <c r="AC269" s="10">
        <f>Cost[[#This Row],[AB50 SOH 5001 ]]-Cost[[#This Row],[All Work Order Demand]]</f>
        <v>-13</v>
      </c>
      <c r="AD269" s="10" t="str">
        <f>_xlfn.CONCAT(Cost[[#This Row],[Material ]],"5001")</f>
        <v>100609015001</v>
      </c>
      <c r="AE269" s="22">
        <v>5001</v>
      </c>
    </row>
    <row r="270" spans="1:31">
      <c r="A270" s="24" t="s">
        <v>485</v>
      </c>
      <c r="B270" s="24" t="s">
        <v>569</v>
      </c>
      <c r="C270" s="24" t="s">
        <v>672</v>
      </c>
      <c r="D270" s="24" t="s">
        <v>835</v>
      </c>
      <c r="E270" s="24" t="s">
        <v>43</v>
      </c>
      <c r="F270" s="24" t="s">
        <v>56</v>
      </c>
      <c r="G270" s="24" t="s">
        <v>180</v>
      </c>
      <c r="H270" s="24" t="s">
        <v>1321</v>
      </c>
      <c r="I270" s="24" t="s">
        <v>1303</v>
      </c>
      <c r="J270" s="24" t="s">
        <v>1686</v>
      </c>
      <c r="K270" s="24">
        <v>1</v>
      </c>
      <c r="L270" s="24" t="s">
        <v>1787</v>
      </c>
      <c r="M270" s="24">
        <v>2</v>
      </c>
      <c r="N270" s="24">
        <v>0</v>
      </c>
      <c r="O270" s="24">
        <v>2</v>
      </c>
      <c r="P270" s="24">
        <v>0</v>
      </c>
      <c r="Q270" s="24" t="str">
        <f t="shared" si="7"/>
        <v>10060902100033328</v>
      </c>
      <c r="R270" s="22" t="e">
        <f>IFERROR(_xlfn.XLOOKUP(Cost[[#This Row],[Unique]],'MB51'!U:U,'MB51'!I:I),"")*-1</f>
        <v>#VALUE!</v>
      </c>
      <c r="S270" s="18" t="str">
        <f>IFERROR(_xlfn.XLOOKUP(Cost[[#This Row],[Unique]],'MB51'!U:U,'MB51'!L:L),"")</f>
        <v/>
      </c>
      <c r="T270" s="18">
        <f>_xlfn.XLOOKUP(Cost[[#This Row],[Material ]],'mm60'!A:A,'mm60'!N:N)</f>
        <v>16.48</v>
      </c>
      <c r="U270" s="19">
        <f>IFERROR(Cost[[#This Row],[Unit Price MM60]]*Cost[[#This Row],[ Requirement QTY]],"")</f>
        <v>32.96</v>
      </c>
      <c r="V270" s="20">
        <f>IFERROR(Cost[[#This Row],[Unit Price MM60]]*Cost[[#This Row],[Withdrawn QTY]],"")</f>
        <v>0</v>
      </c>
      <c r="W270" s="21">
        <f>IFERROR(Cost[[#This Row],[Remaining QTY]]*Cost[[#This Row],[Unit Price MM60]],"")</f>
        <v>32.96</v>
      </c>
      <c r="X270" s="10">
        <v>0</v>
      </c>
      <c r="Y270" s="10">
        <f>SUMIF('MB52 in transit'!A:A,WSheet!G:G,'MB52 in transit'!E:E)</f>
        <v>0</v>
      </c>
      <c r="Z270" s="10">
        <f>SUMIF('MB52 2001'!A:A,WSheet!G:G,'MB52 2001'!C:C)</f>
        <v>0</v>
      </c>
      <c r="AA270" s="10">
        <f>Cost[[#This Row],[AB50 SOH 5001 ]]-Cost[[#This Row],[Remaining QTY]]</f>
        <v>-2</v>
      </c>
      <c r="AB270" s="10">
        <f>SUMIF(G:G,G:G,O:O)</f>
        <v>10</v>
      </c>
      <c r="AC270" s="10">
        <f>Cost[[#This Row],[AB50 SOH 5001 ]]-Cost[[#This Row],[All Work Order Demand]]</f>
        <v>-10</v>
      </c>
      <c r="AD270" s="10" t="str">
        <f>_xlfn.CONCAT(Cost[[#This Row],[Material ]],"5001")</f>
        <v>100609025001</v>
      </c>
      <c r="AE270" s="22">
        <v>5001</v>
      </c>
    </row>
    <row r="271" spans="1:31">
      <c r="A271" s="24" t="s">
        <v>485</v>
      </c>
      <c r="B271" s="24" t="s">
        <v>569</v>
      </c>
      <c r="C271" s="24" t="s">
        <v>673</v>
      </c>
      <c r="D271" s="24" t="s">
        <v>836</v>
      </c>
      <c r="E271" s="24" t="s">
        <v>43</v>
      </c>
      <c r="F271" s="24" t="s">
        <v>47</v>
      </c>
      <c r="G271" s="24" t="s">
        <v>1322</v>
      </c>
      <c r="H271" s="24" t="s">
        <v>1323</v>
      </c>
      <c r="I271" s="24" t="s">
        <v>1303</v>
      </c>
      <c r="J271" s="24" t="s">
        <v>1686</v>
      </c>
      <c r="K271" s="24">
        <v>1</v>
      </c>
      <c r="L271" s="24" t="s">
        <v>1788</v>
      </c>
      <c r="M271" s="24">
        <v>2</v>
      </c>
      <c r="N271" s="24">
        <v>0</v>
      </c>
      <c r="O271" s="24">
        <v>2</v>
      </c>
      <c r="P271" s="24">
        <v>0</v>
      </c>
      <c r="Q271" s="24" t="str">
        <f t="shared" si="7"/>
        <v>10060917100033329</v>
      </c>
      <c r="R271" s="22" t="e">
        <f>IFERROR(_xlfn.XLOOKUP(Cost[[#This Row],[Unique]],'MB51'!U:U,'MB51'!I:I),"")*-1</f>
        <v>#VALUE!</v>
      </c>
      <c r="S271" s="18" t="str">
        <f>IFERROR(_xlfn.XLOOKUP(Cost[[#This Row],[Unique]],'MB51'!U:U,'MB51'!L:L),"")</f>
        <v/>
      </c>
      <c r="T271" s="18">
        <f>_xlfn.XLOOKUP(Cost[[#This Row],[Material ]],'mm60'!A:A,'mm60'!N:N)</f>
        <v>3.28</v>
      </c>
      <c r="U271" s="19">
        <f>IFERROR(Cost[[#This Row],[Unit Price MM60]]*Cost[[#This Row],[ Requirement QTY]],"")</f>
        <v>6.56</v>
      </c>
      <c r="V271" s="20">
        <f>IFERROR(Cost[[#This Row],[Unit Price MM60]]*Cost[[#This Row],[Withdrawn QTY]],"")</f>
        <v>0</v>
      </c>
      <c r="W271" s="21">
        <f>IFERROR(Cost[[#This Row],[Remaining QTY]]*Cost[[#This Row],[Unit Price MM60]],"")</f>
        <v>6.56</v>
      </c>
      <c r="X271" s="10">
        <v>0</v>
      </c>
      <c r="Y271" s="10">
        <f>SUMIF('MB52 in transit'!A:A,WSheet!G:G,'MB52 in transit'!E:E)</f>
        <v>0</v>
      </c>
      <c r="Z271" s="10">
        <f>SUMIF('MB52 2001'!A:A,WSheet!G:G,'MB52 2001'!C:C)</f>
        <v>0</v>
      </c>
      <c r="AA271" s="10">
        <f>Cost[[#This Row],[AB50 SOH 5001 ]]-Cost[[#This Row],[Remaining QTY]]</f>
        <v>-2</v>
      </c>
      <c r="AB271" s="10">
        <f>SUMIF(G:G,G:G,O:O)</f>
        <v>2</v>
      </c>
      <c r="AC271" s="10">
        <f>Cost[[#This Row],[AB50 SOH 5001 ]]-Cost[[#This Row],[All Work Order Demand]]</f>
        <v>-2</v>
      </c>
      <c r="AD271" s="10" t="str">
        <f>_xlfn.CONCAT(Cost[[#This Row],[Material ]],"5001")</f>
        <v>100609175001</v>
      </c>
      <c r="AE271" s="22">
        <v>5001</v>
      </c>
    </row>
    <row r="272" spans="1:31">
      <c r="A272" s="24" t="s">
        <v>485</v>
      </c>
      <c r="B272" s="24" t="s">
        <v>569</v>
      </c>
      <c r="C272" s="24" t="s">
        <v>609</v>
      </c>
      <c r="D272" s="24" t="s">
        <v>774</v>
      </c>
      <c r="E272" s="24" t="s">
        <v>43</v>
      </c>
      <c r="F272" s="24" t="s">
        <v>47</v>
      </c>
      <c r="G272" s="24" t="s">
        <v>1324</v>
      </c>
      <c r="H272" s="24" t="s">
        <v>1325</v>
      </c>
      <c r="I272" s="24" t="s">
        <v>1303</v>
      </c>
      <c r="J272" s="24" t="s">
        <v>1686</v>
      </c>
      <c r="K272" s="24">
        <v>1</v>
      </c>
      <c r="L272" s="24" t="s">
        <v>1724</v>
      </c>
      <c r="M272" s="24">
        <v>1</v>
      </c>
      <c r="N272" s="24">
        <v>0</v>
      </c>
      <c r="O272" s="24">
        <v>1</v>
      </c>
      <c r="P272" s="24">
        <v>0</v>
      </c>
      <c r="Q272" s="24" t="str">
        <f t="shared" si="7"/>
        <v>10245637100035888</v>
      </c>
      <c r="R272" s="22" t="e">
        <f>IFERROR(_xlfn.XLOOKUP(Cost[[#This Row],[Unique]],'MB51'!U:U,'MB51'!I:I),"")*-1</f>
        <v>#VALUE!</v>
      </c>
      <c r="S272" s="18" t="str">
        <f>IFERROR(_xlfn.XLOOKUP(Cost[[#This Row],[Unique]],'MB51'!U:U,'MB51'!L:L),"")</f>
        <v/>
      </c>
      <c r="T272" s="18">
        <f>_xlfn.XLOOKUP(Cost[[#This Row],[Material ]],'mm60'!A:A,'mm60'!N:N)</f>
        <v>0.99</v>
      </c>
      <c r="U272" s="19">
        <f>IFERROR(Cost[[#This Row],[Unit Price MM60]]*Cost[[#This Row],[ Requirement QTY]],"")</f>
        <v>0.99</v>
      </c>
      <c r="V272" s="20">
        <f>IFERROR(Cost[[#This Row],[Unit Price MM60]]*Cost[[#This Row],[Withdrawn QTY]],"")</f>
        <v>0</v>
      </c>
      <c r="W272" s="21">
        <f>IFERROR(Cost[[#This Row],[Remaining QTY]]*Cost[[#This Row],[Unit Price MM60]],"")</f>
        <v>0.99</v>
      </c>
      <c r="X272" s="10">
        <v>0</v>
      </c>
      <c r="Y272" s="10">
        <f>SUMIF('MB52 in transit'!A:A,WSheet!G:G,'MB52 in transit'!E:E)</f>
        <v>0</v>
      </c>
      <c r="Z272" s="10">
        <f>SUMIF('MB52 2001'!A:A,WSheet!G:G,'MB52 2001'!C:C)</f>
        <v>0</v>
      </c>
      <c r="AA272" s="10">
        <f>Cost[[#This Row],[AB50 SOH 5001 ]]-Cost[[#This Row],[Remaining QTY]]</f>
        <v>-1</v>
      </c>
      <c r="AB272" s="10">
        <f>SUMIF(G:G,G:G,O:O)</f>
        <v>1</v>
      </c>
      <c r="AC272" s="10">
        <f>Cost[[#This Row],[AB50 SOH 5001 ]]-Cost[[#This Row],[All Work Order Demand]]</f>
        <v>-1</v>
      </c>
      <c r="AD272" s="10" t="str">
        <f>_xlfn.CONCAT(Cost[[#This Row],[Material ]],"5001")</f>
        <v>102456375001</v>
      </c>
      <c r="AE272" s="22">
        <v>5001</v>
      </c>
    </row>
    <row r="273" spans="1:31">
      <c r="A273" s="24" t="s">
        <v>485</v>
      </c>
      <c r="B273" s="24" t="s">
        <v>569</v>
      </c>
      <c r="C273" s="24" t="s">
        <v>585</v>
      </c>
      <c r="D273" s="24" t="s">
        <v>743</v>
      </c>
      <c r="E273" s="24" t="s">
        <v>47</v>
      </c>
      <c r="F273" s="24" t="s">
        <v>47</v>
      </c>
      <c r="G273" s="24" t="s">
        <v>1326</v>
      </c>
      <c r="H273" s="24" t="s">
        <v>1327</v>
      </c>
      <c r="I273" s="24" t="s">
        <v>1303</v>
      </c>
      <c r="J273" s="24" t="s">
        <v>1686</v>
      </c>
      <c r="K273" s="24">
        <v>1</v>
      </c>
      <c r="L273" s="24" t="s">
        <v>1700</v>
      </c>
      <c r="M273" s="24">
        <v>4</v>
      </c>
      <c r="N273" s="24">
        <v>0</v>
      </c>
      <c r="O273" s="24">
        <v>4</v>
      </c>
      <c r="P273" s="24">
        <v>0</v>
      </c>
      <c r="Q273" s="24" t="str">
        <f t="shared" si="7"/>
        <v>10060903100036158</v>
      </c>
      <c r="R273" s="22" t="e">
        <f>IFERROR(_xlfn.XLOOKUP(Cost[[#This Row],[Unique]],'MB51'!U:U,'MB51'!I:I),"")*-1</f>
        <v>#VALUE!</v>
      </c>
      <c r="S273" s="18" t="str">
        <f>IFERROR(_xlfn.XLOOKUP(Cost[[#This Row],[Unique]],'MB51'!U:U,'MB51'!L:L),"")</f>
        <v/>
      </c>
      <c r="T273" s="18">
        <f>_xlfn.XLOOKUP(Cost[[#This Row],[Material ]],'mm60'!A:A,'mm60'!N:N)</f>
        <v>19.149999999999999</v>
      </c>
      <c r="U273" s="19">
        <f>IFERROR(Cost[[#This Row],[Unit Price MM60]]*Cost[[#This Row],[ Requirement QTY]],"")</f>
        <v>76.599999999999994</v>
      </c>
      <c r="V273" s="20">
        <f>IFERROR(Cost[[#This Row],[Unit Price MM60]]*Cost[[#This Row],[Withdrawn QTY]],"")</f>
        <v>0</v>
      </c>
      <c r="W273" s="21">
        <f>IFERROR(Cost[[#This Row],[Remaining QTY]]*Cost[[#This Row],[Unit Price MM60]],"")</f>
        <v>76.599999999999994</v>
      </c>
      <c r="X273" s="10">
        <v>0</v>
      </c>
      <c r="Y273" s="10">
        <f>SUMIF('MB52 in transit'!A:A,WSheet!G:G,'MB52 in transit'!E:E)</f>
        <v>0</v>
      </c>
      <c r="Z273" s="10">
        <f>SUMIF('MB52 2001'!A:A,WSheet!G:G,'MB52 2001'!C:C)</f>
        <v>0</v>
      </c>
      <c r="AA273" s="10">
        <f>Cost[[#This Row],[AB50 SOH 5001 ]]-Cost[[#This Row],[Remaining QTY]]</f>
        <v>-4</v>
      </c>
      <c r="AB273" s="10">
        <f>SUMIF(G:G,G:G,O:O)</f>
        <v>11</v>
      </c>
      <c r="AC273" s="10">
        <f>Cost[[#This Row],[AB50 SOH 5001 ]]-Cost[[#This Row],[All Work Order Demand]]</f>
        <v>-11</v>
      </c>
      <c r="AD273" s="10" t="str">
        <f>_xlfn.CONCAT(Cost[[#This Row],[Material ]],"5001")</f>
        <v>100609035001</v>
      </c>
      <c r="AE273" s="22">
        <v>5001</v>
      </c>
    </row>
    <row r="274" spans="1:31">
      <c r="A274" s="24" t="s">
        <v>485</v>
      </c>
      <c r="B274" s="24" t="s">
        <v>569</v>
      </c>
      <c r="C274" s="24" t="s">
        <v>581</v>
      </c>
      <c r="D274" s="24" t="s">
        <v>739</v>
      </c>
      <c r="E274" s="24" t="s">
        <v>43</v>
      </c>
      <c r="F274" s="24" t="s">
        <v>47</v>
      </c>
      <c r="G274" s="24" t="s">
        <v>197</v>
      </c>
      <c r="H274" s="24" t="s">
        <v>1304</v>
      </c>
      <c r="I274" s="24" t="s">
        <v>1303</v>
      </c>
      <c r="J274" s="24" t="s">
        <v>1686</v>
      </c>
      <c r="K274" s="24">
        <v>1</v>
      </c>
      <c r="L274" s="24" t="s">
        <v>1696</v>
      </c>
      <c r="M274" s="24">
        <v>2</v>
      </c>
      <c r="N274" s="24">
        <v>0</v>
      </c>
      <c r="O274" s="24">
        <v>2</v>
      </c>
      <c r="P274" s="24">
        <v>0</v>
      </c>
      <c r="Q274" s="24" t="str">
        <f t="shared" si="7"/>
        <v>10060919100037338</v>
      </c>
      <c r="R274" s="22" t="e">
        <f>IFERROR(_xlfn.XLOOKUP(Cost[[#This Row],[Unique]],'MB51'!U:U,'MB51'!I:I),"")*-1</f>
        <v>#VALUE!</v>
      </c>
      <c r="S274" s="18" t="str">
        <f>IFERROR(_xlfn.XLOOKUP(Cost[[#This Row],[Unique]],'MB51'!U:U,'MB51'!L:L),"")</f>
        <v/>
      </c>
      <c r="T274" s="18">
        <f>_xlfn.XLOOKUP(Cost[[#This Row],[Material ]],'mm60'!A:A,'mm60'!N:N)</f>
        <v>5.52</v>
      </c>
      <c r="U274" s="19">
        <f>IFERROR(Cost[[#This Row],[Unit Price MM60]]*Cost[[#This Row],[ Requirement QTY]],"")</f>
        <v>11.04</v>
      </c>
      <c r="V274" s="20">
        <f>IFERROR(Cost[[#This Row],[Unit Price MM60]]*Cost[[#This Row],[Withdrawn QTY]],"")</f>
        <v>0</v>
      </c>
      <c r="W274" s="21">
        <f>IFERROR(Cost[[#This Row],[Remaining QTY]]*Cost[[#This Row],[Unit Price MM60]],"")</f>
        <v>11.04</v>
      </c>
      <c r="X274" s="10">
        <v>0</v>
      </c>
      <c r="Y274" s="10">
        <f>SUMIF('MB52 in transit'!A:A,WSheet!G:G,'MB52 in transit'!E:E)</f>
        <v>0</v>
      </c>
      <c r="Z274" s="10">
        <f>SUMIF('MB52 2001'!A:A,WSheet!G:G,'MB52 2001'!C:C)</f>
        <v>0</v>
      </c>
      <c r="AA274" s="10">
        <f>Cost[[#This Row],[AB50 SOH 5001 ]]-Cost[[#This Row],[Remaining QTY]]</f>
        <v>-2</v>
      </c>
      <c r="AB274" s="10">
        <f>SUMIF(G:G,G:G,O:O)</f>
        <v>26</v>
      </c>
      <c r="AC274" s="10">
        <f>Cost[[#This Row],[AB50 SOH 5001 ]]-Cost[[#This Row],[All Work Order Demand]]</f>
        <v>-26</v>
      </c>
      <c r="AD274" s="10" t="str">
        <f>_xlfn.CONCAT(Cost[[#This Row],[Material ]],"5001")</f>
        <v>100609195001</v>
      </c>
      <c r="AE274" s="22">
        <v>5001</v>
      </c>
    </row>
    <row r="275" spans="1:31">
      <c r="A275" s="24" t="s">
        <v>485</v>
      </c>
      <c r="B275" s="24" t="s">
        <v>569</v>
      </c>
      <c r="C275" s="24" t="s">
        <v>587</v>
      </c>
      <c r="D275" s="24" t="s">
        <v>746</v>
      </c>
      <c r="E275" s="24" t="s">
        <v>43</v>
      </c>
      <c r="F275" s="24" t="s">
        <v>47</v>
      </c>
      <c r="G275" s="24" t="s">
        <v>180</v>
      </c>
      <c r="H275" s="24" t="s">
        <v>1321</v>
      </c>
      <c r="I275" s="24" t="s">
        <v>1303</v>
      </c>
      <c r="J275" s="24" t="s">
        <v>1686</v>
      </c>
      <c r="K275" s="24">
        <v>1</v>
      </c>
      <c r="L275" s="24" t="s">
        <v>1702</v>
      </c>
      <c r="M275" s="24">
        <v>2</v>
      </c>
      <c r="N275" s="24">
        <v>0</v>
      </c>
      <c r="O275" s="24">
        <v>2</v>
      </c>
      <c r="P275" s="24">
        <v>0</v>
      </c>
      <c r="Q275" s="24" t="str">
        <f t="shared" si="7"/>
        <v>10060902100037339</v>
      </c>
      <c r="R275" s="22" t="e">
        <f>IFERROR(_xlfn.XLOOKUP(Cost[[#This Row],[Unique]],'MB51'!U:U,'MB51'!I:I),"")*-1</f>
        <v>#VALUE!</v>
      </c>
      <c r="S275" s="18" t="str">
        <f>IFERROR(_xlfn.XLOOKUP(Cost[[#This Row],[Unique]],'MB51'!U:U,'MB51'!L:L),"")</f>
        <v/>
      </c>
      <c r="T275" s="18">
        <f>_xlfn.XLOOKUP(Cost[[#This Row],[Material ]],'mm60'!A:A,'mm60'!N:N)</f>
        <v>16.48</v>
      </c>
      <c r="U275" s="19">
        <f>IFERROR(Cost[[#This Row],[Unit Price MM60]]*Cost[[#This Row],[ Requirement QTY]],"")</f>
        <v>32.96</v>
      </c>
      <c r="V275" s="20">
        <f>IFERROR(Cost[[#This Row],[Unit Price MM60]]*Cost[[#This Row],[Withdrawn QTY]],"")</f>
        <v>0</v>
      </c>
      <c r="W275" s="21">
        <f>IFERROR(Cost[[#This Row],[Remaining QTY]]*Cost[[#This Row],[Unit Price MM60]],"")</f>
        <v>32.96</v>
      </c>
      <c r="X275" s="10">
        <v>0</v>
      </c>
      <c r="Y275" s="10">
        <f>SUMIF('MB52 in transit'!A:A,WSheet!G:G,'MB52 in transit'!E:E)</f>
        <v>0</v>
      </c>
      <c r="Z275" s="10">
        <f>SUMIF('MB52 2001'!A:A,WSheet!G:G,'MB52 2001'!C:C)</f>
        <v>0</v>
      </c>
      <c r="AA275" s="10">
        <f>Cost[[#This Row],[AB50 SOH 5001 ]]-Cost[[#This Row],[Remaining QTY]]</f>
        <v>-2</v>
      </c>
      <c r="AB275" s="10">
        <f>SUMIF(G:G,G:G,O:O)</f>
        <v>10</v>
      </c>
      <c r="AC275" s="10">
        <f>Cost[[#This Row],[AB50 SOH 5001 ]]-Cost[[#This Row],[All Work Order Demand]]</f>
        <v>-10</v>
      </c>
      <c r="AD275" s="10" t="str">
        <f>_xlfn.CONCAT(Cost[[#This Row],[Material ]],"5001")</f>
        <v>100609025001</v>
      </c>
      <c r="AE275" s="22">
        <v>5001</v>
      </c>
    </row>
    <row r="276" spans="1:31">
      <c r="A276" s="24" t="s">
        <v>485</v>
      </c>
      <c r="B276" s="24" t="s">
        <v>569</v>
      </c>
      <c r="C276" s="24" t="s">
        <v>638</v>
      </c>
      <c r="D276" s="24" t="s">
        <v>801</v>
      </c>
      <c r="E276" s="24" t="s">
        <v>43</v>
      </c>
      <c r="F276" s="24" t="s">
        <v>64</v>
      </c>
      <c r="G276" s="24" t="s">
        <v>176</v>
      </c>
      <c r="H276" s="24" t="s">
        <v>1320</v>
      </c>
      <c r="I276" s="24" t="s">
        <v>1303</v>
      </c>
      <c r="J276" s="24" t="s">
        <v>1686</v>
      </c>
      <c r="K276" s="24">
        <v>5</v>
      </c>
      <c r="L276" s="24" t="s">
        <v>1753</v>
      </c>
      <c r="M276" s="24">
        <v>2</v>
      </c>
      <c r="N276" s="24">
        <v>0</v>
      </c>
      <c r="O276" s="24">
        <v>2</v>
      </c>
      <c r="P276" s="24">
        <v>0</v>
      </c>
      <c r="Q276" s="24" t="str">
        <f t="shared" si="7"/>
        <v>10060901100037400</v>
      </c>
      <c r="R276" s="22" t="e">
        <f>IFERROR(_xlfn.XLOOKUP(Cost[[#This Row],[Unique]],'MB51'!U:U,'MB51'!I:I),"")*-1</f>
        <v>#VALUE!</v>
      </c>
      <c r="S276" s="18" t="str">
        <f>IFERROR(_xlfn.XLOOKUP(Cost[[#This Row],[Unique]],'MB51'!U:U,'MB51'!L:L),"")</f>
        <v/>
      </c>
      <c r="T276" s="18">
        <f>_xlfn.XLOOKUP(Cost[[#This Row],[Material ]],'mm60'!A:A,'mm60'!N:N)</f>
        <v>11.66</v>
      </c>
      <c r="U276" s="19">
        <f>IFERROR(Cost[[#This Row],[Unit Price MM60]]*Cost[[#This Row],[ Requirement QTY]],"")</f>
        <v>23.32</v>
      </c>
      <c r="V276" s="20">
        <f>IFERROR(Cost[[#This Row],[Unit Price MM60]]*Cost[[#This Row],[Withdrawn QTY]],"")</f>
        <v>0</v>
      </c>
      <c r="W276" s="21">
        <f>IFERROR(Cost[[#This Row],[Remaining QTY]]*Cost[[#This Row],[Unit Price MM60]],"")</f>
        <v>23.32</v>
      </c>
      <c r="X276" s="10">
        <v>0</v>
      </c>
      <c r="Y276" s="10">
        <f>SUMIF('MB52 in transit'!A:A,WSheet!G:G,'MB52 in transit'!E:E)</f>
        <v>0</v>
      </c>
      <c r="Z276" s="10">
        <f>SUMIF('MB52 2001'!A:A,WSheet!G:G,'MB52 2001'!C:C)</f>
        <v>0</v>
      </c>
      <c r="AA276" s="10">
        <f>Cost[[#This Row],[AB50 SOH 5001 ]]-Cost[[#This Row],[Remaining QTY]]</f>
        <v>-2</v>
      </c>
      <c r="AB276" s="10">
        <f>SUMIF(G:G,G:G,O:O)</f>
        <v>13</v>
      </c>
      <c r="AC276" s="10">
        <f>Cost[[#This Row],[AB50 SOH 5001 ]]-Cost[[#This Row],[All Work Order Demand]]</f>
        <v>-13</v>
      </c>
      <c r="AD276" s="10" t="str">
        <f>_xlfn.CONCAT(Cost[[#This Row],[Material ]],"5001")</f>
        <v>100609015001</v>
      </c>
      <c r="AE276" s="22">
        <v>5001</v>
      </c>
    </row>
    <row r="277" spans="1:31">
      <c r="A277" s="24" t="s">
        <v>485</v>
      </c>
      <c r="B277" s="24" t="s">
        <v>569</v>
      </c>
      <c r="C277" s="24" t="s">
        <v>578</v>
      </c>
      <c r="D277" s="24" t="s">
        <v>734</v>
      </c>
      <c r="E277" s="24" t="s">
        <v>735</v>
      </c>
      <c r="F277" s="24" t="s">
        <v>748</v>
      </c>
      <c r="G277" s="24" t="s">
        <v>1328</v>
      </c>
      <c r="H277" s="24" t="s">
        <v>1329</v>
      </c>
      <c r="I277" s="24" t="s">
        <v>1303</v>
      </c>
      <c r="J277" s="24" t="s">
        <v>1686</v>
      </c>
      <c r="K277" s="24">
        <v>5</v>
      </c>
      <c r="L277" s="24" t="s">
        <v>1693</v>
      </c>
      <c r="M277" s="24">
        <v>2</v>
      </c>
      <c r="N277" s="24">
        <v>0</v>
      </c>
      <c r="O277" s="24">
        <v>2</v>
      </c>
      <c r="P277" s="24">
        <v>0</v>
      </c>
      <c r="Q277" s="24" t="str">
        <f t="shared" si="7"/>
        <v>10060518100040990</v>
      </c>
      <c r="R277" s="22" t="e">
        <f>IFERROR(_xlfn.XLOOKUP(Cost[[#This Row],[Unique]],'MB51'!U:U,'MB51'!I:I),"")*-1</f>
        <v>#VALUE!</v>
      </c>
      <c r="S277" s="18" t="str">
        <f>IFERROR(_xlfn.XLOOKUP(Cost[[#This Row],[Unique]],'MB51'!U:U,'MB51'!L:L),"")</f>
        <v/>
      </c>
      <c r="T277" s="18">
        <f>_xlfn.XLOOKUP(Cost[[#This Row],[Material ]],'mm60'!A:A,'mm60'!N:N)</f>
        <v>37.11</v>
      </c>
      <c r="U277" s="19">
        <f>IFERROR(Cost[[#This Row],[Unit Price MM60]]*Cost[[#This Row],[ Requirement QTY]],"")</f>
        <v>74.22</v>
      </c>
      <c r="V277" s="20">
        <f>IFERROR(Cost[[#This Row],[Unit Price MM60]]*Cost[[#This Row],[Withdrawn QTY]],"")</f>
        <v>0</v>
      </c>
      <c r="W277" s="21">
        <f>IFERROR(Cost[[#This Row],[Remaining QTY]]*Cost[[#This Row],[Unit Price MM60]],"")</f>
        <v>74.22</v>
      </c>
      <c r="X277" s="10">
        <v>0</v>
      </c>
      <c r="Y277" s="10">
        <f>SUMIF('MB52 in transit'!A:A,WSheet!G:G,'MB52 in transit'!E:E)</f>
        <v>0</v>
      </c>
      <c r="Z277" s="10">
        <f>SUMIF('MB52 2001'!A:A,WSheet!G:G,'MB52 2001'!C:C)</f>
        <v>0</v>
      </c>
      <c r="AA277" s="10">
        <f>Cost[[#This Row],[AB50 SOH 5001 ]]-Cost[[#This Row],[Remaining QTY]]</f>
        <v>-2</v>
      </c>
      <c r="AB277" s="10">
        <f>SUMIF(G:G,G:G,O:O)</f>
        <v>4</v>
      </c>
      <c r="AC277" s="10">
        <f>Cost[[#This Row],[AB50 SOH 5001 ]]-Cost[[#This Row],[All Work Order Demand]]</f>
        <v>-4</v>
      </c>
      <c r="AD277" s="10" t="str">
        <f>_xlfn.CONCAT(Cost[[#This Row],[Material ]],"5001")</f>
        <v>100605185001</v>
      </c>
      <c r="AE277" s="22">
        <v>5001</v>
      </c>
    </row>
    <row r="278" spans="1:31">
      <c r="A278" s="24" t="s">
        <v>485</v>
      </c>
      <c r="B278" s="24" t="s">
        <v>569</v>
      </c>
      <c r="C278" s="24" t="s">
        <v>613</v>
      </c>
      <c r="D278" s="24" t="s">
        <v>778</v>
      </c>
      <c r="E278" s="24" t="s">
        <v>56</v>
      </c>
      <c r="F278" s="24" t="s">
        <v>33</v>
      </c>
      <c r="G278" s="24" t="s">
        <v>158</v>
      </c>
      <c r="H278" s="24" t="s">
        <v>1318</v>
      </c>
      <c r="I278" s="24" t="s">
        <v>1303</v>
      </c>
      <c r="J278" s="24" t="s">
        <v>1686</v>
      </c>
      <c r="K278" s="24">
        <v>9</v>
      </c>
      <c r="L278" s="24" t="s">
        <v>1728</v>
      </c>
      <c r="M278" s="24">
        <v>3</v>
      </c>
      <c r="N278" s="24">
        <v>0</v>
      </c>
      <c r="O278" s="24">
        <v>3</v>
      </c>
      <c r="P278" s="24">
        <v>0</v>
      </c>
      <c r="Q278" s="24" t="str">
        <f t="shared" si="7"/>
        <v>10060886100044005</v>
      </c>
      <c r="R278" s="22" t="e">
        <f>IFERROR(_xlfn.XLOOKUP(Cost[[#This Row],[Unique]],'MB51'!U:U,'MB51'!I:I),"")*-1</f>
        <v>#VALUE!</v>
      </c>
      <c r="S278" s="18" t="str">
        <f>IFERROR(_xlfn.XLOOKUP(Cost[[#This Row],[Unique]],'MB51'!U:U,'MB51'!L:L),"")</f>
        <v/>
      </c>
      <c r="T278" s="18">
        <f>_xlfn.XLOOKUP(Cost[[#This Row],[Material ]],'mm60'!A:A,'mm60'!N:N)</f>
        <v>7.03</v>
      </c>
      <c r="U278" s="19">
        <f>IFERROR(Cost[[#This Row],[Unit Price MM60]]*Cost[[#This Row],[ Requirement QTY]],"")</f>
        <v>21.09</v>
      </c>
      <c r="V278" s="20">
        <f>IFERROR(Cost[[#This Row],[Unit Price MM60]]*Cost[[#This Row],[Withdrawn QTY]],"")</f>
        <v>0</v>
      </c>
      <c r="W278" s="21">
        <f>IFERROR(Cost[[#This Row],[Remaining QTY]]*Cost[[#This Row],[Unit Price MM60]],"")</f>
        <v>21.09</v>
      </c>
      <c r="X278" s="10">
        <v>0</v>
      </c>
      <c r="Y278" s="10">
        <f>SUMIF('MB52 in transit'!A:A,WSheet!G:G,'MB52 in transit'!E:E)</f>
        <v>0</v>
      </c>
      <c r="Z278" s="10">
        <f>SUMIF('MB52 2001'!A:A,WSheet!G:G,'MB52 2001'!C:C)</f>
        <v>0</v>
      </c>
      <c r="AA278" s="10">
        <f>Cost[[#This Row],[AB50 SOH 5001 ]]-Cost[[#This Row],[Remaining QTY]]</f>
        <v>-3</v>
      </c>
      <c r="AB278" s="10">
        <f>SUMIF(G:G,G:G,O:O)</f>
        <v>18</v>
      </c>
      <c r="AC278" s="10">
        <f>Cost[[#This Row],[AB50 SOH 5001 ]]-Cost[[#This Row],[All Work Order Demand]]</f>
        <v>-18</v>
      </c>
      <c r="AD278" s="10" t="str">
        <f>_xlfn.CONCAT(Cost[[#This Row],[Material ]],"5001")</f>
        <v>100608865001</v>
      </c>
      <c r="AE278" s="22">
        <v>5001</v>
      </c>
    </row>
    <row r="279" spans="1:31">
      <c r="A279" s="24" t="s">
        <v>485</v>
      </c>
      <c r="B279" s="24" t="s">
        <v>569</v>
      </c>
      <c r="C279" s="24" t="s">
        <v>674</v>
      </c>
      <c r="D279" s="24" t="s">
        <v>837</v>
      </c>
      <c r="E279" s="24" t="s">
        <v>47</v>
      </c>
      <c r="F279" s="24" t="s">
        <v>28</v>
      </c>
      <c r="G279" s="24" t="s">
        <v>154</v>
      </c>
      <c r="H279" s="24" t="s">
        <v>1309</v>
      </c>
      <c r="I279" s="24" t="s">
        <v>1174</v>
      </c>
      <c r="J279" s="24" t="s">
        <v>1686</v>
      </c>
      <c r="K279" s="24">
        <v>7</v>
      </c>
      <c r="L279" s="24" t="s">
        <v>1789</v>
      </c>
      <c r="M279" s="24">
        <v>2</v>
      </c>
      <c r="N279" s="24">
        <v>0</v>
      </c>
      <c r="O279" s="24">
        <v>2</v>
      </c>
      <c r="P279" s="24">
        <v>0</v>
      </c>
      <c r="Q279" s="24" t="str">
        <f t="shared" si="7"/>
        <v>10060885100044095</v>
      </c>
      <c r="R279" s="22" t="e">
        <f>IFERROR(_xlfn.XLOOKUP(Cost[[#This Row],[Unique]],'MB51'!U:U,'MB51'!I:I),"")*-1</f>
        <v>#VALUE!</v>
      </c>
      <c r="S279" s="18" t="str">
        <f>IFERROR(_xlfn.XLOOKUP(Cost[[#This Row],[Unique]],'MB51'!U:U,'MB51'!L:L),"")</f>
        <v/>
      </c>
      <c r="T279" s="18">
        <f>_xlfn.XLOOKUP(Cost[[#This Row],[Material ]],'mm60'!A:A,'mm60'!N:N)</f>
        <v>4.78</v>
      </c>
      <c r="U279" s="19">
        <f>IFERROR(Cost[[#This Row],[Unit Price MM60]]*Cost[[#This Row],[ Requirement QTY]],"")</f>
        <v>9.56</v>
      </c>
      <c r="V279" s="20">
        <f>IFERROR(Cost[[#This Row],[Unit Price MM60]]*Cost[[#This Row],[Withdrawn QTY]],"")</f>
        <v>0</v>
      </c>
      <c r="W279" s="21">
        <f>IFERROR(Cost[[#This Row],[Remaining QTY]]*Cost[[#This Row],[Unit Price MM60]],"")</f>
        <v>9.56</v>
      </c>
      <c r="X279" s="10">
        <v>0</v>
      </c>
      <c r="Y279" s="10">
        <f>SUMIF('MB52 in transit'!A:A,WSheet!G:G,'MB52 in transit'!E:E)</f>
        <v>0</v>
      </c>
      <c r="Z279" s="10">
        <f>SUMIF('MB52 2001'!A:A,WSheet!G:G,'MB52 2001'!C:C)</f>
        <v>0</v>
      </c>
      <c r="AA279" s="10">
        <f>Cost[[#This Row],[AB50 SOH 5001 ]]-Cost[[#This Row],[Remaining QTY]]</f>
        <v>-2</v>
      </c>
      <c r="AB279" s="10">
        <f>SUMIF(G:G,G:G,O:O)</f>
        <v>29</v>
      </c>
      <c r="AC279" s="10">
        <f>Cost[[#This Row],[AB50 SOH 5001 ]]-Cost[[#This Row],[All Work Order Demand]]</f>
        <v>-29</v>
      </c>
      <c r="AD279" s="10" t="str">
        <f>_xlfn.CONCAT(Cost[[#This Row],[Material ]],"5001")</f>
        <v>100608855001</v>
      </c>
      <c r="AE279" s="22">
        <v>5001</v>
      </c>
    </row>
    <row r="280" spans="1:31">
      <c r="A280" s="24" t="s">
        <v>485</v>
      </c>
      <c r="B280" s="24" t="s">
        <v>569</v>
      </c>
      <c r="C280" s="24" t="s">
        <v>614</v>
      </c>
      <c r="D280" s="24" t="s">
        <v>779</v>
      </c>
      <c r="E280" s="24" t="s">
        <v>43</v>
      </c>
      <c r="F280" s="24" t="s">
        <v>47</v>
      </c>
      <c r="G280" s="24" t="s">
        <v>197</v>
      </c>
      <c r="H280" s="24" t="s">
        <v>1304</v>
      </c>
      <c r="I280" s="24" t="s">
        <v>1303</v>
      </c>
      <c r="J280" s="24" t="s">
        <v>1686</v>
      </c>
      <c r="K280" s="24">
        <v>2</v>
      </c>
      <c r="L280" s="24" t="s">
        <v>1729</v>
      </c>
      <c r="M280" s="24">
        <v>2</v>
      </c>
      <c r="N280" s="24">
        <v>0</v>
      </c>
      <c r="O280" s="24">
        <v>2</v>
      </c>
      <c r="P280" s="24">
        <v>0</v>
      </c>
      <c r="Q280" s="24" t="str">
        <f t="shared" si="7"/>
        <v>10060919100077961</v>
      </c>
      <c r="R280" s="22" t="e">
        <f>IFERROR(_xlfn.XLOOKUP(Cost[[#This Row],[Unique]],'MB51'!U:U,'MB51'!I:I),"")*-1</f>
        <v>#VALUE!</v>
      </c>
      <c r="S280" s="18" t="str">
        <f>IFERROR(_xlfn.XLOOKUP(Cost[[#This Row],[Unique]],'MB51'!U:U,'MB51'!L:L),"")</f>
        <v/>
      </c>
      <c r="T280" s="18">
        <f>_xlfn.XLOOKUP(Cost[[#This Row],[Material ]],'mm60'!A:A,'mm60'!N:N)</f>
        <v>5.52</v>
      </c>
      <c r="U280" s="19">
        <f>IFERROR(Cost[[#This Row],[Unit Price MM60]]*Cost[[#This Row],[ Requirement QTY]],"")</f>
        <v>11.04</v>
      </c>
      <c r="V280" s="20">
        <f>IFERROR(Cost[[#This Row],[Unit Price MM60]]*Cost[[#This Row],[Withdrawn QTY]],"")</f>
        <v>0</v>
      </c>
      <c r="W280" s="21">
        <f>IFERROR(Cost[[#This Row],[Remaining QTY]]*Cost[[#This Row],[Unit Price MM60]],"")</f>
        <v>11.04</v>
      </c>
      <c r="X280" s="10">
        <v>0</v>
      </c>
      <c r="Y280" s="10">
        <f>SUMIF('MB52 in transit'!A:A,WSheet!G:G,'MB52 in transit'!E:E)</f>
        <v>0</v>
      </c>
      <c r="Z280" s="10">
        <f>SUMIF('MB52 2001'!A:A,WSheet!G:G,'MB52 2001'!C:C)</f>
        <v>0</v>
      </c>
      <c r="AA280" s="10">
        <f>Cost[[#This Row],[AB50 SOH 5001 ]]-Cost[[#This Row],[Remaining QTY]]</f>
        <v>-2</v>
      </c>
      <c r="AB280" s="10">
        <f>SUMIF(G:G,G:G,O:O)</f>
        <v>26</v>
      </c>
      <c r="AC280" s="10">
        <f>Cost[[#This Row],[AB50 SOH 5001 ]]-Cost[[#This Row],[All Work Order Demand]]</f>
        <v>-26</v>
      </c>
      <c r="AD280" s="10" t="str">
        <f>_xlfn.CONCAT(Cost[[#This Row],[Material ]],"5001")</f>
        <v>100609195001</v>
      </c>
      <c r="AE280" s="22">
        <v>5001</v>
      </c>
    </row>
    <row r="281" spans="1:31">
      <c r="A281" s="24" t="s">
        <v>485</v>
      </c>
      <c r="B281" s="24" t="s">
        <v>569</v>
      </c>
      <c r="C281" s="24" t="s">
        <v>675</v>
      </c>
      <c r="D281" s="24" t="s">
        <v>824</v>
      </c>
      <c r="E281" s="24" t="s">
        <v>47</v>
      </c>
      <c r="F281" s="24" t="s">
        <v>838</v>
      </c>
      <c r="G281" s="24" t="s">
        <v>1330</v>
      </c>
      <c r="H281" s="24" t="s">
        <v>1331</v>
      </c>
      <c r="I281" s="24" t="s">
        <v>1174</v>
      </c>
      <c r="J281" s="24" t="s">
        <v>1686</v>
      </c>
      <c r="K281" s="24">
        <v>12</v>
      </c>
      <c r="L281" s="24" t="s">
        <v>1790</v>
      </c>
      <c r="M281" s="24">
        <v>96</v>
      </c>
      <c r="N281" s="24">
        <v>0</v>
      </c>
      <c r="O281" s="24">
        <v>96</v>
      </c>
      <c r="P281" s="24">
        <v>0</v>
      </c>
      <c r="Q281" s="24" t="str">
        <f t="shared" si="7"/>
        <v>10527561600001943</v>
      </c>
      <c r="R281" s="22" t="e">
        <f>IFERROR(_xlfn.XLOOKUP(Cost[[#This Row],[Unique]],'MB51'!U:U,'MB51'!I:I),"")*-1</f>
        <v>#VALUE!</v>
      </c>
      <c r="S281" s="18" t="str">
        <f>IFERROR(_xlfn.XLOOKUP(Cost[[#This Row],[Unique]],'MB51'!U:U,'MB51'!L:L),"")</f>
        <v/>
      </c>
      <c r="T281" s="18">
        <f>_xlfn.XLOOKUP(Cost[[#This Row],[Material ]],'mm60'!A:A,'mm60'!N:N)</f>
        <v>4.32</v>
      </c>
      <c r="U281" s="19">
        <f>IFERROR(Cost[[#This Row],[Unit Price MM60]]*Cost[[#This Row],[ Requirement QTY]],"")</f>
        <v>414.72</v>
      </c>
      <c r="V281" s="20">
        <f>IFERROR(Cost[[#This Row],[Unit Price MM60]]*Cost[[#This Row],[Withdrawn QTY]],"")</f>
        <v>0</v>
      </c>
      <c r="W281" s="21">
        <f>IFERROR(Cost[[#This Row],[Remaining QTY]]*Cost[[#This Row],[Unit Price MM60]],"")</f>
        <v>414.72</v>
      </c>
      <c r="X281" s="10">
        <v>0</v>
      </c>
      <c r="Y281" s="10">
        <f>SUMIF('MB52 in transit'!A:A,WSheet!G:G,'MB52 in transit'!E:E)</f>
        <v>0</v>
      </c>
      <c r="Z281" s="10">
        <f>SUMIF('MB52 2001'!A:A,WSheet!G:G,'MB52 2001'!C:C)</f>
        <v>0</v>
      </c>
      <c r="AA281" s="10">
        <f>Cost[[#This Row],[AB50 SOH 5001 ]]-Cost[[#This Row],[Remaining QTY]]</f>
        <v>-96</v>
      </c>
      <c r="AB281" s="10">
        <f>SUMIF(G:G,G:G,O:O)</f>
        <v>96</v>
      </c>
      <c r="AC281" s="10">
        <f>Cost[[#This Row],[AB50 SOH 5001 ]]-Cost[[#This Row],[All Work Order Demand]]</f>
        <v>-96</v>
      </c>
      <c r="AD281" s="10" t="str">
        <f>_xlfn.CONCAT(Cost[[#This Row],[Material ]],"5001")</f>
        <v>105275615001</v>
      </c>
      <c r="AE281" s="22">
        <v>5001</v>
      </c>
    </row>
    <row r="282" spans="1:31">
      <c r="A282" s="24" t="s">
        <v>485</v>
      </c>
      <c r="B282" s="24" t="s">
        <v>569</v>
      </c>
      <c r="C282" s="24" t="s">
        <v>675</v>
      </c>
      <c r="D282" s="24" t="s">
        <v>824</v>
      </c>
      <c r="E282" s="24" t="s">
        <v>47</v>
      </c>
      <c r="F282" s="24" t="s">
        <v>124</v>
      </c>
      <c r="G282" s="24" t="s">
        <v>176</v>
      </c>
      <c r="H282" s="24" t="s">
        <v>1320</v>
      </c>
      <c r="I282" s="24" t="s">
        <v>1174</v>
      </c>
      <c r="J282" s="24" t="s">
        <v>1686</v>
      </c>
      <c r="K282" s="24">
        <v>1</v>
      </c>
      <c r="L282" s="24" t="s">
        <v>1790</v>
      </c>
      <c r="M282" s="24">
        <v>2</v>
      </c>
      <c r="N282" s="24">
        <v>0</v>
      </c>
      <c r="O282" s="24">
        <v>2</v>
      </c>
      <c r="P282" s="24">
        <v>0</v>
      </c>
      <c r="Q282" s="24" t="str">
        <f t="shared" si="7"/>
        <v>10060901600001943</v>
      </c>
      <c r="R282" s="22" t="e">
        <f>IFERROR(_xlfn.XLOOKUP(Cost[[#This Row],[Unique]],'MB51'!U:U,'MB51'!I:I),"")*-1</f>
        <v>#VALUE!</v>
      </c>
      <c r="S282" s="18" t="str">
        <f>IFERROR(_xlfn.XLOOKUP(Cost[[#This Row],[Unique]],'MB51'!U:U,'MB51'!L:L),"")</f>
        <v/>
      </c>
      <c r="T282" s="18">
        <f>_xlfn.XLOOKUP(Cost[[#This Row],[Material ]],'mm60'!A:A,'mm60'!N:N)</f>
        <v>11.66</v>
      </c>
      <c r="U282" s="19">
        <f>IFERROR(Cost[[#This Row],[Unit Price MM60]]*Cost[[#This Row],[ Requirement QTY]],"")</f>
        <v>23.32</v>
      </c>
      <c r="V282" s="20">
        <f>IFERROR(Cost[[#This Row],[Unit Price MM60]]*Cost[[#This Row],[Withdrawn QTY]],"")</f>
        <v>0</v>
      </c>
      <c r="W282" s="21">
        <f>IFERROR(Cost[[#This Row],[Remaining QTY]]*Cost[[#This Row],[Unit Price MM60]],"")</f>
        <v>23.32</v>
      </c>
      <c r="X282" s="10">
        <v>0</v>
      </c>
      <c r="Y282" s="10">
        <f>SUMIF('MB52 in transit'!A:A,WSheet!G:G,'MB52 in transit'!E:E)</f>
        <v>0</v>
      </c>
      <c r="Z282" s="10">
        <f>SUMIF('MB52 2001'!A:A,WSheet!G:G,'MB52 2001'!C:C)</f>
        <v>0</v>
      </c>
      <c r="AA282" s="10">
        <f>Cost[[#This Row],[AB50 SOH 5001 ]]-Cost[[#This Row],[Remaining QTY]]</f>
        <v>-2</v>
      </c>
      <c r="AB282" s="10">
        <f>SUMIF(G:G,G:G,O:O)</f>
        <v>13</v>
      </c>
      <c r="AC282" s="10">
        <f>Cost[[#This Row],[AB50 SOH 5001 ]]-Cost[[#This Row],[All Work Order Demand]]</f>
        <v>-13</v>
      </c>
      <c r="AD282" s="10" t="str">
        <f>_xlfn.CONCAT(Cost[[#This Row],[Material ]],"5001")</f>
        <v>100609015001</v>
      </c>
      <c r="AE282" s="22">
        <v>5001</v>
      </c>
    </row>
    <row r="283" spans="1:31">
      <c r="A283" s="24" t="s">
        <v>485</v>
      </c>
      <c r="B283" s="24" t="s">
        <v>569</v>
      </c>
      <c r="C283" s="24" t="s">
        <v>675</v>
      </c>
      <c r="D283" s="24" t="s">
        <v>824</v>
      </c>
      <c r="E283" s="24" t="s">
        <v>47</v>
      </c>
      <c r="F283" s="24" t="s">
        <v>128</v>
      </c>
      <c r="G283" s="24" t="s">
        <v>180</v>
      </c>
      <c r="H283" s="24" t="s">
        <v>1321</v>
      </c>
      <c r="I283" s="24" t="s">
        <v>1174</v>
      </c>
      <c r="J283" s="24" t="s">
        <v>1686</v>
      </c>
      <c r="K283" s="24">
        <v>2</v>
      </c>
      <c r="L283" s="24" t="s">
        <v>1790</v>
      </c>
      <c r="M283" s="24">
        <v>2</v>
      </c>
      <c r="N283" s="24">
        <v>0</v>
      </c>
      <c r="O283" s="24">
        <v>2</v>
      </c>
      <c r="P283" s="24">
        <v>0</v>
      </c>
      <c r="Q283" s="24" t="str">
        <f t="shared" si="7"/>
        <v>10060902600001943</v>
      </c>
      <c r="R283" s="22" t="e">
        <f>IFERROR(_xlfn.XLOOKUP(Cost[[#This Row],[Unique]],'MB51'!U:U,'MB51'!I:I),"")*-1</f>
        <v>#VALUE!</v>
      </c>
      <c r="S283" s="18" t="str">
        <f>IFERROR(_xlfn.XLOOKUP(Cost[[#This Row],[Unique]],'MB51'!U:U,'MB51'!L:L),"")</f>
        <v/>
      </c>
      <c r="T283" s="18">
        <f>_xlfn.XLOOKUP(Cost[[#This Row],[Material ]],'mm60'!A:A,'mm60'!N:N)</f>
        <v>16.48</v>
      </c>
      <c r="U283" s="19">
        <f>IFERROR(Cost[[#This Row],[Unit Price MM60]]*Cost[[#This Row],[ Requirement QTY]],"")</f>
        <v>32.96</v>
      </c>
      <c r="V283" s="20">
        <f>IFERROR(Cost[[#This Row],[Unit Price MM60]]*Cost[[#This Row],[Withdrawn QTY]],"")</f>
        <v>0</v>
      </c>
      <c r="W283" s="21">
        <f>IFERROR(Cost[[#This Row],[Remaining QTY]]*Cost[[#This Row],[Unit Price MM60]],"")</f>
        <v>32.96</v>
      </c>
      <c r="X283" s="10">
        <v>0</v>
      </c>
      <c r="Y283" s="10">
        <f>SUMIF('MB52 in transit'!A:A,WSheet!G:G,'MB52 in transit'!E:E)</f>
        <v>0</v>
      </c>
      <c r="Z283" s="10">
        <f>SUMIF('MB52 2001'!A:A,WSheet!G:G,'MB52 2001'!C:C)</f>
        <v>0</v>
      </c>
      <c r="AA283" s="10">
        <f>Cost[[#This Row],[AB50 SOH 5001 ]]-Cost[[#This Row],[Remaining QTY]]</f>
        <v>-2</v>
      </c>
      <c r="AB283" s="10">
        <f>SUMIF(G:G,G:G,O:O)</f>
        <v>10</v>
      </c>
      <c r="AC283" s="10">
        <f>Cost[[#This Row],[AB50 SOH 5001 ]]-Cost[[#This Row],[All Work Order Demand]]</f>
        <v>-10</v>
      </c>
      <c r="AD283" s="10" t="str">
        <f>_xlfn.CONCAT(Cost[[#This Row],[Material ]],"5001")</f>
        <v>100609025001</v>
      </c>
      <c r="AE283" s="22">
        <v>5001</v>
      </c>
    </row>
    <row r="284" spans="1:31">
      <c r="A284" s="24" t="s">
        <v>485</v>
      </c>
      <c r="B284" s="24" t="s">
        <v>569</v>
      </c>
      <c r="C284" s="24" t="s">
        <v>675</v>
      </c>
      <c r="D284" s="24" t="s">
        <v>824</v>
      </c>
      <c r="E284" s="24" t="s">
        <v>47</v>
      </c>
      <c r="F284" s="24" t="s">
        <v>132</v>
      </c>
      <c r="G284" s="24" t="s">
        <v>176</v>
      </c>
      <c r="H284" s="24" t="s">
        <v>1320</v>
      </c>
      <c r="I284" s="24" t="s">
        <v>1174</v>
      </c>
      <c r="J284" s="24" t="s">
        <v>1686</v>
      </c>
      <c r="K284" s="24">
        <v>3</v>
      </c>
      <c r="L284" s="24" t="s">
        <v>1790</v>
      </c>
      <c r="M284" s="24">
        <v>2</v>
      </c>
      <c r="N284" s="24">
        <v>0</v>
      </c>
      <c r="O284" s="24">
        <v>2</v>
      </c>
      <c r="P284" s="24">
        <v>0</v>
      </c>
      <c r="Q284" s="24" t="str">
        <f t="shared" si="7"/>
        <v>10060901600001943</v>
      </c>
      <c r="R284" s="22" t="e">
        <f>IFERROR(_xlfn.XLOOKUP(Cost[[#This Row],[Unique]],'MB51'!U:U,'MB51'!I:I),"")*-1</f>
        <v>#VALUE!</v>
      </c>
      <c r="S284" s="18" t="str">
        <f>IFERROR(_xlfn.XLOOKUP(Cost[[#This Row],[Unique]],'MB51'!U:U,'MB51'!L:L),"")</f>
        <v/>
      </c>
      <c r="T284" s="18">
        <f>_xlfn.XLOOKUP(Cost[[#This Row],[Material ]],'mm60'!A:A,'mm60'!N:N)</f>
        <v>11.66</v>
      </c>
      <c r="U284" s="19">
        <f>IFERROR(Cost[[#This Row],[Unit Price MM60]]*Cost[[#This Row],[ Requirement QTY]],"")</f>
        <v>23.32</v>
      </c>
      <c r="V284" s="20">
        <f>IFERROR(Cost[[#This Row],[Unit Price MM60]]*Cost[[#This Row],[Withdrawn QTY]],"")</f>
        <v>0</v>
      </c>
      <c r="W284" s="21">
        <f>IFERROR(Cost[[#This Row],[Remaining QTY]]*Cost[[#This Row],[Unit Price MM60]],"")</f>
        <v>23.32</v>
      </c>
      <c r="X284" s="10">
        <v>0</v>
      </c>
      <c r="Y284" s="10">
        <f>SUMIF('MB52 in transit'!A:A,WSheet!G:G,'MB52 in transit'!E:E)</f>
        <v>0</v>
      </c>
      <c r="Z284" s="10">
        <f>SUMIF('MB52 2001'!A:A,WSheet!G:G,'MB52 2001'!C:C)</f>
        <v>0</v>
      </c>
      <c r="AA284" s="10">
        <f>Cost[[#This Row],[AB50 SOH 5001 ]]-Cost[[#This Row],[Remaining QTY]]</f>
        <v>-2</v>
      </c>
      <c r="AB284" s="10">
        <f>SUMIF(G:G,G:G,O:O)</f>
        <v>13</v>
      </c>
      <c r="AC284" s="10">
        <f>Cost[[#This Row],[AB50 SOH 5001 ]]-Cost[[#This Row],[All Work Order Demand]]</f>
        <v>-13</v>
      </c>
      <c r="AD284" s="10" t="str">
        <f>_xlfn.CONCAT(Cost[[#This Row],[Material ]],"5001")</f>
        <v>100609015001</v>
      </c>
      <c r="AE284" s="22">
        <v>5001</v>
      </c>
    </row>
    <row r="285" spans="1:31">
      <c r="A285" s="24" t="s">
        <v>485</v>
      </c>
      <c r="B285" s="24" t="s">
        <v>569</v>
      </c>
      <c r="C285" s="24" t="s">
        <v>675</v>
      </c>
      <c r="D285" s="24" t="s">
        <v>824</v>
      </c>
      <c r="E285" s="24" t="s">
        <v>47</v>
      </c>
      <c r="F285" s="24" t="s">
        <v>136</v>
      </c>
      <c r="G285" s="24" t="s">
        <v>197</v>
      </c>
      <c r="H285" s="24" t="s">
        <v>1304</v>
      </c>
      <c r="I285" s="24" t="s">
        <v>1174</v>
      </c>
      <c r="J285" s="24" t="s">
        <v>1686</v>
      </c>
      <c r="K285" s="24">
        <v>4</v>
      </c>
      <c r="L285" s="24" t="s">
        <v>1790</v>
      </c>
      <c r="M285" s="24">
        <v>10</v>
      </c>
      <c r="N285" s="24">
        <v>0</v>
      </c>
      <c r="O285" s="24">
        <v>10</v>
      </c>
      <c r="P285" s="24">
        <v>0</v>
      </c>
      <c r="Q285" s="24" t="str">
        <f t="shared" si="7"/>
        <v>10060919600001943</v>
      </c>
      <c r="R285" s="22" t="e">
        <f>IFERROR(_xlfn.XLOOKUP(Cost[[#This Row],[Unique]],'MB51'!U:U,'MB51'!I:I),"")*-1</f>
        <v>#VALUE!</v>
      </c>
      <c r="S285" s="18" t="str">
        <f>IFERROR(_xlfn.XLOOKUP(Cost[[#This Row],[Unique]],'MB51'!U:U,'MB51'!L:L),"")</f>
        <v/>
      </c>
      <c r="T285" s="18">
        <f>_xlfn.XLOOKUP(Cost[[#This Row],[Material ]],'mm60'!A:A,'mm60'!N:N)</f>
        <v>5.52</v>
      </c>
      <c r="U285" s="19">
        <f>IFERROR(Cost[[#This Row],[Unit Price MM60]]*Cost[[#This Row],[ Requirement QTY]],"")</f>
        <v>55.199999999999996</v>
      </c>
      <c r="V285" s="20">
        <f>IFERROR(Cost[[#This Row],[Unit Price MM60]]*Cost[[#This Row],[Withdrawn QTY]],"")</f>
        <v>0</v>
      </c>
      <c r="W285" s="21">
        <f>IFERROR(Cost[[#This Row],[Remaining QTY]]*Cost[[#This Row],[Unit Price MM60]],"")</f>
        <v>55.199999999999996</v>
      </c>
      <c r="X285" s="10">
        <v>0</v>
      </c>
      <c r="Y285" s="10">
        <f>SUMIF('MB52 in transit'!A:A,WSheet!G:G,'MB52 in transit'!E:E)</f>
        <v>0</v>
      </c>
      <c r="Z285" s="10">
        <f>SUMIF('MB52 2001'!A:A,WSheet!G:G,'MB52 2001'!C:C)</f>
        <v>0</v>
      </c>
      <c r="AA285" s="10">
        <f>Cost[[#This Row],[AB50 SOH 5001 ]]-Cost[[#This Row],[Remaining QTY]]</f>
        <v>-10</v>
      </c>
      <c r="AB285" s="10">
        <f>SUMIF(G:G,G:G,O:O)</f>
        <v>26</v>
      </c>
      <c r="AC285" s="10">
        <f>Cost[[#This Row],[AB50 SOH 5001 ]]-Cost[[#This Row],[All Work Order Demand]]</f>
        <v>-26</v>
      </c>
      <c r="AD285" s="10" t="str">
        <f>_xlfn.CONCAT(Cost[[#This Row],[Material ]],"5001")</f>
        <v>100609195001</v>
      </c>
      <c r="AE285" s="22">
        <v>5001</v>
      </c>
    </row>
    <row r="286" spans="1:31">
      <c r="A286" s="24" t="s">
        <v>485</v>
      </c>
      <c r="B286" s="24" t="s">
        <v>569</v>
      </c>
      <c r="C286" s="24" t="s">
        <v>675</v>
      </c>
      <c r="D286" s="24" t="s">
        <v>824</v>
      </c>
      <c r="E286" s="24" t="s">
        <v>47</v>
      </c>
      <c r="F286" s="24" t="s">
        <v>143</v>
      </c>
      <c r="G286" s="24" t="s">
        <v>1326</v>
      </c>
      <c r="H286" s="24" t="s">
        <v>1327</v>
      </c>
      <c r="I286" s="24" t="s">
        <v>1174</v>
      </c>
      <c r="J286" s="24" t="s">
        <v>1686</v>
      </c>
      <c r="K286" s="24">
        <v>5</v>
      </c>
      <c r="L286" s="24" t="s">
        <v>1790</v>
      </c>
      <c r="M286" s="24">
        <v>3</v>
      </c>
      <c r="N286" s="24">
        <v>0</v>
      </c>
      <c r="O286" s="24">
        <v>3</v>
      </c>
      <c r="P286" s="24">
        <v>0</v>
      </c>
      <c r="Q286" s="24" t="str">
        <f t="shared" si="7"/>
        <v>10060903600001943</v>
      </c>
      <c r="R286" s="22" t="e">
        <f>IFERROR(_xlfn.XLOOKUP(Cost[[#This Row],[Unique]],'MB51'!U:U,'MB51'!I:I),"")*-1</f>
        <v>#VALUE!</v>
      </c>
      <c r="S286" s="18" t="str">
        <f>IFERROR(_xlfn.XLOOKUP(Cost[[#This Row],[Unique]],'MB51'!U:U,'MB51'!L:L),"")</f>
        <v/>
      </c>
      <c r="T286" s="18">
        <f>_xlfn.XLOOKUP(Cost[[#This Row],[Material ]],'mm60'!A:A,'mm60'!N:N)</f>
        <v>19.149999999999999</v>
      </c>
      <c r="U286" s="19">
        <f>IFERROR(Cost[[#This Row],[Unit Price MM60]]*Cost[[#This Row],[ Requirement QTY]],"")</f>
        <v>57.449999999999996</v>
      </c>
      <c r="V286" s="20">
        <f>IFERROR(Cost[[#This Row],[Unit Price MM60]]*Cost[[#This Row],[Withdrawn QTY]],"")</f>
        <v>0</v>
      </c>
      <c r="W286" s="21">
        <f>IFERROR(Cost[[#This Row],[Remaining QTY]]*Cost[[#This Row],[Unit Price MM60]],"")</f>
        <v>57.449999999999996</v>
      </c>
      <c r="X286" s="10">
        <v>0</v>
      </c>
      <c r="Y286" s="10">
        <f>SUMIF('MB52 in transit'!A:A,WSheet!G:G,'MB52 in transit'!E:E)</f>
        <v>0</v>
      </c>
      <c r="Z286" s="10">
        <f>SUMIF('MB52 2001'!A:A,WSheet!G:G,'MB52 2001'!C:C)</f>
        <v>0</v>
      </c>
      <c r="AA286" s="10">
        <f>Cost[[#This Row],[AB50 SOH 5001 ]]-Cost[[#This Row],[Remaining QTY]]</f>
        <v>-3</v>
      </c>
      <c r="AB286" s="10">
        <f>SUMIF(G:G,G:G,O:O)</f>
        <v>11</v>
      </c>
      <c r="AC286" s="10">
        <f>Cost[[#This Row],[AB50 SOH 5001 ]]-Cost[[#This Row],[All Work Order Demand]]</f>
        <v>-11</v>
      </c>
      <c r="AD286" s="10" t="str">
        <f>_xlfn.CONCAT(Cost[[#This Row],[Material ]],"5001")</f>
        <v>100609035001</v>
      </c>
      <c r="AE286" s="22">
        <v>5001</v>
      </c>
    </row>
    <row r="287" spans="1:31">
      <c r="A287" s="24" t="s">
        <v>485</v>
      </c>
      <c r="B287" s="24" t="s">
        <v>569</v>
      </c>
      <c r="C287" s="24" t="s">
        <v>576</v>
      </c>
      <c r="D287" s="24" t="s">
        <v>731</v>
      </c>
      <c r="E287" s="24" t="s">
        <v>43</v>
      </c>
      <c r="F287" s="24" t="s">
        <v>56</v>
      </c>
      <c r="G287" s="24" t="s">
        <v>1332</v>
      </c>
      <c r="H287" s="24" t="s">
        <v>1333</v>
      </c>
      <c r="I287" s="24" t="s">
        <v>1319</v>
      </c>
      <c r="J287" s="24" t="s">
        <v>1686</v>
      </c>
      <c r="K287" s="24">
        <v>2</v>
      </c>
      <c r="L287" s="24" t="s">
        <v>1691</v>
      </c>
      <c r="M287" s="24">
        <v>16</v>
      </c>
      <c r="N287" s="24">
        <v>0</v>
      </c>
      <c r="O287" s="24">
        <v>16</v>
      </c>
      <c r="P287" s="24">
        <v>0</v>
      </c>
      <c r="Q287" s="24" t="str">
        <f t="shared" si="7"/>
        <v>10058907100034294</v>
      </c>
      <c r="R287" s="22" t="e">
        <f>IFERROR(_xlfn.XLOOKUP(Cost[[#This Row],[Unique]],'MB51'!U:U,'MB51'!I:I),"")*-1</f>
        <v>#VALUE!</v>
      </c>
      <c r="S287" s="18" t="str">
        <f>IFERROR(_xlfn.XLOOKUP(Cost[[#This Row],[Unique]],'MB51'!U:U,'MB51'!L:L),"")</f>
        <v/>
      </c>
      <c r="T287" s="18">
        <f>_xlfn.XLOOKUP(Cost[[#This Row],[Material ]],'mm60'!A:A,'mm60'!N:N)</f>
        <v>6.82</v>
      </c>
      <c r="U287" s="19">
        <f>IFERROR(Cost[[#This Row],[Unit Price MM60]]*Cost[[#This Row],[ Requirement QTY]],"")</f>
        <v>109.12</v>
      </c>
      <c r="V287" s="20">
        <f>IFERROR(Cost[[#This Row],[Unit Price MM60]]*Cost[[#This Row],[Withdrawn QTY]],"")</f>
        <v>0</v>
      </c>
      <c r="W287" s="21">
        <f>IFERROR(Cost[[#This Row],[Remaining QTY]]*Cost[[#This Row],[Unit Price MM60]],"")</f>
        <v>109.12</v>
      </c>
      <c r="X287" s="10">
        <v>0</v>
      </c>
      <c r="Y287" s="10">
        <f>SUMIF('MB52 in transit'!A:A,WSheet!G:G,'MB52 in transit'!E:E)</f>
        <v>0</v>
      </c>
      <c r="Z287" s="10">
        <f>SUMIF('MB52 2001'!A:A,WSheet!G:G,'MB52 2001'!C:C)</f>
        <v>0</v>
      </c>
      <c r="AA287" s="10">
        <f>Cost[[#This Row],[AB50 SOH 5001 ]]-Cost[[#This Row],[Remaining QTY]]</f>
        <v>-16</v>
      </c>
      <c r="AB287" s="10">
        <f>SUMIF(G:G,G:G,O:O)</f>
        <v>16</v>
      </c>
      <c r="AC287" s="10">
        <f>Cost[[#This Row],[AB50 SOH 5001 ]]-Cost[[#This Row],[All Work Order Demand]]</f>
        <v>-16</v>
      </c>
      <c r="AD287" s="10" t="str">
        <f>_xlfn.CONCAT(Cost[[#This Row],[Material ]],"5001")</f>
        <v>100589075001</v>
      </c>
      <c r="AE287" s="22">
        <v>5001</v>
      </c>
    </row>
    <row r="288" spans="1:31">
      <c r="A288" s="24" t="s">
        <v>485</v>
      </c>
      <c r="B288" s="24" t="s">
        <v>569</v>
      </c>
      <c r="C288" s="24" t="s">
        <v>676</v>
      </c>
      <c r="D288" s="24" t="s">
        <v>839</v>
      </c>
      <c r="E288" s="24" t="s">
        <v>43</v>
      </c>
      <c r="F288" s="24" t="s">
        <v>43</v>
      </c>
      <c r="G288" s="24" t="s">
        <v>158</v>
      </c>
      <c r="H288" s="24" t="s">
        <v>1318</v>
      </c>
      <c r="I288" s="24" t="s">
        <v>1303</v>
      </c>
      <c r="J288" s="24" t="s">
        <v>1686</v>
      </c>
      <c r="K288" s="24">
        <v>1</v>
      </c>
      <c r="L288" s="24" t="s">
        <v>1791</v>
      </c>
      <c r="M288" s="24">
        <v>4</v>
      </c>
      <c r="N288" s="24">
        <v>0</v>
      </c>
      <c r="O288" s="24">
        <v>4</v>
      </c>
      <c r="P288" s="24">
        <v>0</v>
      </c>
      <c r="Q288" s="24" t="str">
        <f t="shared" si="7"/>
        <v>10060886100039107</v>
      </c>
      <c r="R288" s="22" t="e">
        <f>IFERROR(_xlfn.XLOOKUP(Cost[[#This Row],[Unique]],'MB51'!U:U,'MB51'!I:I),"")*-1</f>
        <v>#VALUE!</v>
      </c>
      <c r="S288" s="18" t="str">
        <f>IFERROR(_xlfn.XLOOKUP(Cost[[#This Row],[Unique]],'MB51'!U:U,'MB51'!L:L),"")</f>
        <v/>
      </c>
      <c r="T288" s="18">
        <f>_xlfn.XLOOKUP(Cost[[#This Row],[Material ]],'mm60'!A:A,'mm60'!N:N)</f>
        <v>7.03</v>
      </c>
      <c r="U288" s="19">
        <f>IFERROR(Cost[[#This Row],[Unit Price MM60]]*Cost[[#This Row],[ Requirement QTY]],"")</f>
        <v>28.12</v>
      </c>
      <c r="V288" s="20">
        <f>IFERROR(Cost[[#This Row],[Unit Price MM60]]*Cost[[#This Row],[Withdrawn QTY]],"")</f>
        <v>0</v>
      </c>
      <c r="W288" s="21">
        <f>IFERROR(Cost[[#This Row],[Remaining QTY]]*Cost[[#This Row],[Unit Price MM60]],"")</f>
        <v>28.12</v>
      </c>
      <c r="X288" s="10">
        <v>0</v>
      </c>
      <c r="Y288" s="10">
        <f>SUMIF('MB52 in transit'!A:A,WSheet!G:G,'MB52 in transit'!E:E)</f>
        <v>0</v>
      </c>
      <c r="Z288" s="10">
        <f>SUMIF('MB52 2001'!A:A,WSheet!G:G,'MB52 2001'!C:C)</f>
        <v>0</v>
      </c>
      <c r="AA288" s="10">
        <f>Cost[[#This Row],[AB50 SOH 5001 ]]-Cost[[#This Row],[Remaining QTY]]</f>
        <v>-4</v>
      </c>
      <c r="AB288" s="10">
        <f>SUMIF(G:G,G:G,O:O)</f>
        <v>18</v>
      </c>
      <c r="AC288" s="10">
        <f>Cost[[#This Row],[AB50 SOH 5001 ]]-Cost[[#This Row],[All Work Order Demand]]</f>
        <v>-18</v>
      </c>
      <c r="AD288" s="10" t="str">
        <f>_xlfn.CONCAT(Cost[[#This Row],[Material ]],"5001")</f>
        <v>100608865001</v>
      </c>
      <c r="AE288" s="22">
        <v>5001</v>
      </c>
    </row>
    <row r="289" spans="1:31">
      <c r="A289" s="24" t="s">
        <v>485</v>
      </c>
      <c r="B289" s="24" t="s">
        <v>569</v>
      </c>
      <c r="C289" s="24" t="s">
        <v>676</v>
      </c>
      <c r="D289" s="24" t="s">
        <v>839</v>
      </c>
      <c r="E289" s="24" t="s">
        <v>47</v>
      </c>
      <c r="F289" s="24" t="s">
        <v>47</v>
      </c>
      <c r="G289" s="24" t="s">
        <v>1334</v>
      </c>
      <c r="H289" s="24" t="s">
        <v>1335</v>
      </c>
      <c r="I289" s="24" t="s">
        <v>1303</v>
      </c>
      <c r="J289" s="24" t="s">
        <v>1686</v>
      </c>
      <c r="K289" s="24">
        <v>2</v>
      </c>
      <c r="L289" s="24" t="s">
        <v>1791</v>
      </c>
      <c r="M289" s="24">
        <v>5</v>
      </c>
      <c r="N289" s="24">
        <v>0</v>
      </c>
      <c r="O289" s="24">
        <v>5</v>
      </c>
      <c r="P289" s="24">
        <v>0</v>
      </c>
      <c r="Q289" s="24" t="str">
        <f t="shared" si="7"/>
        <v>10060882100039107</v>
      </c>
      <c r="R289" s="22" t="e">
        <f>IFERROR(_xlfn.XLOOKUP(Cost[[#This Row],[Unique]],'MB51'!U:U,'MB51'!I:I),"")*-1</f>
        <v>#VALUE!</v>
      </c>
      <c r="S289" s="18" t="str">
        <f>IFERROR(_xlfn.XLOOKUP(Cost[[#This Row],[Unique]],'MB51'!U:U,'MB51'!L:L),"")</f>
        <v/>
      </c>
      <c r="T289" s="18">
        <f>_xlfn.XLOOKUP(Cost[[#This Row],[Material ]],'mm60'!A:A,'mm60'!N:N)</f>
        <v>1.93</v>
      </c>
      <c r="U289" s="19">
        <f>IFERROR(Cost[[#This Row],[Unit Price MM60]]*Cost[[#This Row],[ Requirement QTY]],"")</f>
        <v>9.65</v>
      </c>
      <c r="V289" s="20">
        <f>IFERROR(Cost[[#This Row],[Unit Price MM60]]*Cost[[#This Row],[Withdrawn QTY]],"")</f>
        <v>0</v>
      </c>
      <c r="W289" s="21">
        <f>IFERROR(Cost[[#This Row],[Remaining QTY]]*Cost[[#This Row],[Unit Price MM60]],"")</f>
        <v>9.65</v>
      </c>
      <c r="X289" s="10">
        <v>0</v>
      </c>
      <c r="Y289" s="10">
        <f>SUMIF('MB52 in transit'!A:A,WSheet!G:G,'MB52 in transit'!E:E)</f>
        <v>0</v>
      </c>
      <c r="Z289" s="10">
        <f>SUMIF('MB52 2001'!A:A,WSheet!G:G,'MB52 2001'!C:C)</f>
        <v>0</v>
      </c>
      <c r="AA289" s="10">
        <f>Cost[[#This Row],[AB50 SOH 5001 ]]-Cost[[#This Row],[Remaining QTY]]</f>
        <v>-5</v>
      </c>
      <c r="AB289" s="10">
        <f>SUMIF(G:G,G:G,O:O)</f>
        <v>5</v>
      </c>
      <c r="AC289" s="10">
        <f>Cost[[#This Row],[AB50 SOH 5001 ]]-Cost[[#This Row],[All Work Order Demand]]</f>
        <v>-5</v>
      </c>
      <c r="AD289" s="10" t="str">
        <f>_xlfn.CONCAT(Cost[[#This Row],[Material ]],"5001")</f>
        <v>100608825001</v>
      </c>
      <c r="AE289" s="22">
        <v>5001</v>
      </c>
    </row>
    <row r="290" spans="1:31">
      <c r="A290" s="24" t="s">
        <v>485</v>
      </c>
      <c r="B290" s="24" t="s">
        <v>569</v>
      </c>
      <c r="C290" s="24" t="s">
        <v>588</v>
      </c>
      <c r="D290" s="24" t="s">
        <v>747</v>
      </c>
      <c r="E290" s="24" t="s">
        <v>43</v>
      </c>
      <c r="F290" s="24" t="s">
        <v>56</v>
      </c>
      <c r="G290" s="24" t="s">
        <v>164</v>
      </c>
      <c r="H290" s="24" t="s">
        <v>1308</v>
      </c>
      <c r="I290" s="24" t="s">
        <v>1303</v>
      </c>
      <c r="J290" s="24" t="s">
        <v>1686</v>
      </c>
      <c r="K290" s="24">
        <v>2</v>
      </c>
      <c r="L290" s="24" t="s">
        <v>1703</v>
      </c>
      <c r="M290" s="24">
        <v>3</v>
      </c>
      <c r="N290" s="24">
        <v>0</v>
      </c>
      <c r="O290" s="24">
        <v>3</v>
      </c>
      <c r="P290" s="24">
        <v>0</v>
      </c>
      <c r="Q290" s="24" t="str">
        <f t="shared" si="7"/>
        <v>10060888100039980</v>
      </c>
      <c r="R290" s="22" t="e">
        <f>IFERROR(_xlfn.XLOOKUP(Cost[[#This Row],[Unique]],'MB51'!U:U,'MB51'!I:I),"")*-1</f>
        <v>#VALUE!</v>
      </c>
      <c r="S290" s="18" t="str">
        <f>IFERROR(_xlfn.XLOOKUP(Cost[[#This Row],[Unique]],'MB51'!U:U,'MB51'!L:L),"")</f>
        <v/>
      </c>
      <c r="T290" s="18">
        <f>_xlfn.XLOOKUP(Cost[[#This Row],[Material ]],'mm60'!A:A,'mm60'!N:N)</f>
        <v>10.45</v>
      </c>
      <c r="U290" s="19">
        <f>IFERROR(Cost[[#This Row],[Unit Price MM60]]*Cost[[#This Row],[ Requirement QTY]],"")</f>
        <v>31.349999999999998</v>
      </c>
      <c r="V290" s="20">
        <f>IFERROR(Cost[[#This Row],[Unit Price MM60]]*Cost[[#This Row],[Withdrawn QTY]],"")</f>
        <v>0</v>
      </c>
      <c r="W290" s="21">
        <f>IFERROR(Cost[[#This Row],[Remaining QTY]]*Cost[[#This Row],[Unit Price MM60]],"")</f>
        <v>31.349999999999998</v>
      </c>
      <c r="X290" s="10">
        <v>0</v>
      </c>
      <c r="Y290" s="10">
        <f>SUMIF('MB52 in transit'!A:A,WSheet!G:G,'MB52 in transit'!E:E)</f>
        <v>0</v>
      </c>
      <c r="Z290" s="10">
        <f>SUMIF('MB52 2001'!A:A,WSheet!G:G,'MB52 2001'!C:C)</f>
        <v>0</v>
      </c>
      <c r="AA290" s="10">
        <f>Cost[[#This Row],[AB50 SOH 5001 ]]-Cost[[#This Row],[Remaining QTY]]</f>
        <v>-3</v>
      </c>
      <c r="AB290" s="10">
        <f>SUMIF(G:G,G:G,O:O)</f>
        <v>12</v>
      </c>
      <c r="AC290" s="10">
        <f>Cost[[#This Row],[AB50 SOH 5001 ]]-Cost[[#This Row],[All Work Order Demand]]</f>
        <v>-12</v>
      </c>
      <c r="AD290" s="10" t="str">
        <f>_xlfn.CONCAT(Cost[[#This Row],[Material ]],"5001")</f>
        <v>100608885001</v>
      </c>
      <c r="AE290" s="22">
        <v>5001</v>
      </c>
    </row>
    <row r="291" spans="1:31">
      <c r="A291" s="24" t="s">
        <v>485</v>
      </c>
      <c r="B291" s="24" t="s">
        <v>569</v>
      </c>
      <c r="C291" s="24" t="s">
        <v>588</v>
      </c>
      <c r="D291" s="24" t="s">
        <v>747</v>
      </c>
      <c r="E291" s="24" t="s">
        <v>43</v>
      </c>
      <c r="F291" s="24" t="s">
        <v>771</v>
      </c>
      <c r="G291" s="24" t="s">
        <v>164</v>
      </c>
      <c r="H291" s="24" t="s">
        <v>1308</v>
      </c>
      <c r="I291" s="24" t="s">
        <v>1174</v>
      </c>
      <c r="J291" s="24" t="s">
        <v>1686</v>
      </c>
      <c r="K291" s="24">
        <v>12</v>
      </c>
      <c r="L291" s="24" t="s">
        <v>1703</v>
      </c>
      <c r="M291" s="24">
        <v>1</v>
      </c>
      <c r="N291" s="24">
        <v>0</v>
      </c>
      <c r="O291" s="24">
        <v>1</v>
      </c>
      <c r="P291" s="24">
        <v>0</v>
      </c>
      <c r="Q291" s="24" t="str">
        <f t="shared" si="7"/>
        <v>10060888100039980</v>
      </c>
      <c r="R291" s="22" t="e">
        <f>IFERROR(_xlfn.XLOOKUP(Cost[[#This Row],[Unique]],'MB51'!U:U,'MB51'!I:I),"")*-1</f>
        <v>#VALUE!</v>
      </c>
      <c r="S291" s="18" t="str">
        <f>IFERROR(_xlfn.XLOOKUP(Cost[[#This Row],[Unique]],'MB51'!U:U,'MB51'!L:L),"")</f>
        <v/>
      </c>
      <c r="T291" s="18">
        <f>_xlfn.XLOOKUP(Cost[[#This Row],[Material ]],'mm60'!A:A,'mm60'!N:N)</f>
        <v>10.45</v>
      </c>
      <c r="U291" s="19">
        <f>IFERROR(Cost[[#This Row],[Unit Price MM60]]*Cost[[#This Row],[ Requirement QTY]],"")</f>
        <v>10.45</v>
      </c>
      <c r="V291" s="20">
        <f>IFERROR(Cost[[#This Row],[Unit Price MM60]]*Cost[[#This Row],[Withdrawn QTY]],"")</f>
        <v>0</v>
      </c>
      <c r="W291" s="21">
        <f>IFERROR(Cost[[#This Row],[Remaining QTY]]*Cost[[#This Row],[Unit Price MM60]],"")</f>
        <v>10.45</v>
      </c>
      <c r="X291" s="10">
        <v>0</v>
      </c>
      <c r="Y291" s="10">
        <f>SUMIF('MB52 in transit'!A:A,WSheet!G:G,'MB52 in transit'!E:E)</f>
        <v>0</v>
      </c>
      <c r="Z291" s="10">
        <f>SUMIF('MB52 2001'!A:A,WSheet!G:G,'MB52 2001'!C:C)</f>
        <v>0</v>
      </c>
      <c r="AA291" s="10">
        <f>Cost[[#This Row],[AB50 SOH 5001 ]]-Cost[[#This Row],[Remaining QTY]]</f>
        <v>-1</v>
      </c>
      <c r="AB291" s="10">
        <f>SUMIF(G:G,G:G,O:O)</f>
        <v>12</v>
      </c>
      <c r="AC291" s="10">
        <f>Cost[[#This Row],[AB50 SOH 5001 ]]-Cost[[#This Row],[All Work Order Demand]]</f>
        <v>-12</v>
      </c>
      <c r="AD291" s="10" t="str">
        <f>_xlfn.CONCAT(Cost[[#This Row],[Material ]],"5001")</f>
        <v>100608885001</v>
      </c>
      <c r="AE291" s="22">
        <v>5001</v>
      </c>
    </row>
    <row r="292" spans="1:31">
      <c r="A292" s="24" t="s">
        <v>485</v>
      </c>
      <c r="B292" s="24" t="s">
        <v>569</v>
      </c>
      <c r="C292" s="24" t="s">
        <v>662</v>
      </c>
      <c r="D292" s="24" t="s">
        <v>826</v>
      </c>
      <c r="E292" s="24" t="s">
        <v>43</v>
      </c>
      <c r="F292" s="24" t="s">
        <v>60</v>
      </c>
      <c r="G292" s="24" t="s">
        <v>184</v>
      </c>
      <c r="H292" s="24" t="s">
        <v>1336</v>
      </c>
      <c r="I292" s="24" t="s">
        <v>1303</v>
      </c>
      <c r="J292" s="24" t="s">
        <v>1686</v>
      </c>
      <c r="K292" s="24">
        <v>3</v>
      </c>
      <c r="L292" s="24" t="s">
        <v>1777</v>
      </c>
      <c r="M292" s="24">
        <v>2</v>
      </c>
      <c r="N292" s="24">
        <v>0</v>
      </c>
      <c r="O292" s="24">
        <v>2</v>
      </c>
      <c r="P292" s="24">
        <v>0</v>
      </c>
      <c r="Q292" s="24" t="str">
        <f t="shared" si="7"/>
        <v>10060904100043556</v>
      </c>
      <c r="R292" s="22" t="e">
        <f>IFERROR(_xlfn.XLOOKUP(Cost[[#This Row],[Unique]],'MB51'!U:U,'MB51'!I:I),"")*-1</f>
        <v>#VALUE!</v>
      </c>
      <c r="S292" s="18" t="str">
        <f>IFERROR(_xlfn.XLOOKUP(Cost[[#This Row],[Unique]],'MB51'!U:U,'MB51'!L:L),"")</f>
        <v/>
      </c>
      <c r="T292" s="18">
        <f>_xlfn.XLOOKUP(Cost[[#This Row],[Material ]],'mm60'!A:A,'mm60'!N:N)</f>
        <v>21.93</v>
      </c>
      <c r="U292" s="19">
        <f>IFERROR(Cost[[#This Row],[Unit Price MM60]]*Cost[[#This Row],[ Requirement QTY]],"")</f>
        <v>43.86</v>
      </c>
      <c r="V292" s="20">
        <f>IFERROR(Cost[[#This Row],[Unit Price MM60]]*Cost[[#This Row],[Withdrawn QTY]],"")</f>
        <v>0</v>
      </c>
      <c r="W292" s="21">
        <f>IFERROR(Cost[[#This Row],[Remaining QTY]]*Cost[[#This Row],[Unit Price MM60]],"")</f>
        <v>43.86</v>
      </c>
      <c r="X292" s="10">
        <v>0</v>
      </c>
      <c r="Y292" s="10">
        <f>SUMIF('MB52 in transit'!A:A,WSheet!G:G,'MB52 in transit'!E:E)</f>
        <v>0</v>
      </c>
      <c r="Z292" s="10">
        <f>SUMIF('MB52 2001'!A:A,WSheet!G:G,'MB52 2001'!C:C)</f>
        <v>0</v>
      </c>
      <c r="AA292" s="10">
        <f>Cost[[#This Row],[AB50 SOH 5001 ]]-Cost[[#This Row],[Remaining QTY]]</f>
        <v>-2</v>
      </c>
      <c r="AB292" s="10">
        <f>SUMIF(G:G,G:G,O:O)</f>
        <v>6</v>
      </c>
      <c r="AC292" s="10">
        <f>Cost[[#This Row],[AB50 SOH 5001 ]]-Cost[[#This Row],[All Work Order Demand]]</f>
        <v>-6</v>
      </c>
      <c r="AD292" s="10" t="str">
        <f>_xlfn.CONCAT(Cost[[#This Row],[Material ]],"5001")</f>
        <v>100609045001</v>
      </c>
      <c r="AE292" s="22">
        <v>5001</v>
      </c>
    </row>
    <row r="293" spans="1:31">
      <c r="A293" s="24" t="s">
        <v>485</v>
      </c>
      <c r="B293" s="24" t="s">
        <v>569</v>
      </c>
      <c r="C293" s="24" t="s">
        <v>644</v>
      </c>
      <c r="D293" s="24" t="s">
        <v>808</v>
      </c>
      <c r="E293" s="24" t="s">
        <v>47</v>
      </c>
      <c r="F293" s="24" t="s">
        <v>47</v>
      </c>
      <c r="G293" s="24" t="s">
        <v>1337</v>
      </c>
      <c r="H293" s="24" t="s">
        <v>1338</v>
      </c>
      <c r="I293" s="24" t="s">
        <v>1303</v>
      </c>
      <c r="J293" s="24" t="s">
        <v>1686</v>
      </c>
      <c r="K293" s="24">
        <v>3</v>
      </c>
      <c r="L293" s="24" t="s">
        <v>1759</v>
      </c>
      <c r="M293" s="24">
        <v>2</v>
      </c>
      <c r="N293" s="24">
        <v>0</v>
      </c>
      <c r="O293" s="24">
        <v>2</v>
      </c>
      <c r="P293" s="24">
        <v>0</v>
      </c>
      <c r="Q293" s="24" t="str">
        <f t="shared" si="7"/>
        <v>10060208100079820</v>
      </c>
      <c r="R293" s="22" t="e">
        <f>IFERROR(_xlfn.XLOOKUP(Cost[[#This Row],[Unique]],'MB51'!U:U,'MB51'!I:I),"")*-1</f>
        <v>#VALUE!</v>
      </c>
      <c r="S293" s="18" t="str">
        <f>IFERROR(_xlfn.XLOOKUP(Cost[[#This Row],[Unique]],'MB51'!U:U,'MB51'!L:L),"")</f>
        <v/>
      </c>
      <c r="T293" s="18">
        <f>_xlfn.XLOOKUP(Cost[[#This Row],[Material ]],'mm60'!A:A,'mm60'!N:N)</f>
        <v>6.14</v>
      </c>
      <c r="U293" s="19">
        <f>IFERROR(Cost[[#This Row],[Unit Price MM60]]*Cost[[#This Row],[ Requirement QTY]],"")</f>
        <v>12.28</v>
      </c>
      <c r="V293" s="20">
        <f>IFERROR(Cost[[#This Row],[Unit Price MM60]]*Cost[[#This Row],[Withdrawn QTY]],"")</f>
        <v>0</v>
      </c>
      <c r="W293" s="21">
        <f>IFERROR(Cost[[#This Row],[Remaining QTY]]*Cost[[#This Row],[Unit Price MM60]],"")</f>
        <v>12.28</v>
      </c>
      <c r="X293" s="10">
        <v>0</v>
      </c>
      <c r="Y293" s="10">
        <f>SUMIF('MB52 in transit'!A:A,WSheet!G:G,'MB52 in transit'!E:E)</f>
        <v>2</v>
      </c>
      <c r="Z293" s="10">
        <f>SUMIF('MB52 2001'!A:A,WSheet!G:G,'MB52 2001'!C:C)</f>
        <v>0</v>
      </c>
      <c r="AA293" s="10">
        <f>Cost[[#This Row],[AB50 SOH 5001 ]]-Cost[[#This Row],[Remaining QTY]]</f>
        <v>-2</v>
      </c>
      <c r="AB293" s="10">
        <f>SUMIF(G:G,G:G,O:O)</f>
        <v>2</v>
      </c>
      <c r="AC293" s="10">
        <f>Cost[[#This Row],[AB50 SOH 5001 ]]-Cost[[#This Row],[All Work Order Demand]]</f>
        <v>-2</v>
      </c>
      <c r="AD293" s="10" t="str">
        <f>_xlfn.CONCAT(Cost[[#This Row],[Material ]],"5001")</f>
        <v>100602085001</v>
      </c>
      <c r="AE293" s="22">
        <v>5001</v>
      </c>
    </row>
    <row r="294" spans="1:31">
      <c r="A294" s="24" t="s">
        <v>485</v>
      </c>
      <c r="B294" s="24" t="s">
        <v>569</v>
      </c>
      <c r="C294" s="24" t="s">
        <v>620</v>
      </c>
      <c r="D294" s="24" t="s">
        <v>785</v>
      </c>
      <c r="E294" s="24" t="s">
        <v>47</v>
      </c>
      <c r="F294" s="24" t="s">
        <v>47</v>
      </c>
      <c r="G294" s="24" t="s">
        <v>355</v>
      </c>
      <c r="H294" s="24" t="s">
        <v>356</v>
      </c>
      <c r="I294" s="24" t="s">
        <v>1303</v>
      </c>
      <c r="J294" s="24" t="s">
        <v>1686</v>
      </c>
      <c r="K294" s="24">
        <v>4</v>
      </c>
      <c r="L294" s="24" t="s">
        <v>1735</v>
      </c>
      <c r="M294" s="24">
        <v>2</v>
      </c>
      <c r="N294" s="24">
        <v>0</v>
      </c>
      <c r="O294" s="24">
        <v>2</v>
      </c>
      <c r="P294" s="24">
        <v>0</v>
      </c>
      <c r="Q294" s="24" t="str">
        <f t="shared" si="7"/>
        <v>10305744100080224</v>
      </c>
      <c r="R294" s="22" t="e">
        <f>IFERROR(_xlfn.XLOOKUP(Cost[[#This Row],[Unique]],'MB51'!U:U,'MB51'!I:I),"")*-1</f>
        <v>#VALUE!</v>
      </c>
      <c r="S294" s="18" t="str">
        <f>IFERROR(_xlfn.XLOOKUP(Cost[[#This Row],[Unique]],'MB51'!U:U,'MB51'!L:L),"")</f>
        <v/>
      </c>
      <c r="T294" s="18">
        <f>_xlfn.XLOOKUP(Cost[[#This Row],[Material ]],'mm60'!A:A,'mm60'!N:N)</f>
        <v>9.27</v>
      </c>
      <c r="U294" s="19">
        <f>IFERROR(Cost[[#This Row],[Unit Price MM60]]*Cost[[#This Row],[ Requirement QTY]],"")</f>
        <v>18.54</v>
      </c>
      <c r="V294" s="20">
        <f>IFERROR(Cost[[#This Row],[Unit Price MM60]]*Cost[[#This Row],[Withdrawn QTY]],"")</f>
        <v>0</v>
      </c>
      <c r="W294" s="21">
        <f>IFERROR(Cost[[#This Row],[Remaining QTY]]*Cost[[#This Row],[Unit Price MM60]],"")</f>
        <v>18.54</v>
      </c>
      <c r="X294" s="10">
        <v>0</v>
      </c>
      <c r="Y294" s="10">
        <f>SUMIF('MB52 in transit'!A:A,WSheet!G:G,'MB52 in transit'!E:E)</f>
        <v>0</v>
      </c>
      <c r="Z294" s="10">
        <f>SUMIF('MB52 2001'!A:A,WSheet!G:G,'MB52 2001'!C:C)</f>
        <v>0</v>
      </c>
      <c r="AA294" s="10">
        <f>Cost[[#This Row],[AB50 SOH 5001 ]]-Cost[[#This Row],[Remaining QTY]]</f>
        <v>-2</v>
      </c>
      <c r="AB294" s="10">
        <f>SUMIF(G:G,G:G,O:O)</f>
        <v>2</v>
      </c>
      <c r="AC294" s="10">
        <f>Cost[[#This Row],[AB50 SOH 5001 ]]-Cost[[#This Row],[All Work Order Demand]]</f>
        <v>-2</v>
      </c>
      <c r="AD294" s="10" t="str">
        <f>_xlfn.CONCAT(Cost[[#This Row],[Material ]],"5001")</f>
        <v>103057445001</v>
      </c>
      <c r="AE294" s="22">
        <v>5001</v>
      </c>
    </row>
    <row r="295" spans="1:31">
      <c r="A295" s="24" t="s">
        <v>485</v>
      </c>
      <c r="B295" s="24" t="s">
        <v>569</v>
      </c>
      <c r="C295" s="24" t="s">
        <v>589</v>
      </c>
      <c r="D295" s="24" t="s">
        <v>750</v>
      </c>
      <c r="E295" s="24" t="s">
        <v>43</v>
      </c>
      <c r="F295" s="24" t="s">
        <v>47</v>
      </c>
      <c r="G295" s="24" t="s">
        <v>197</v>
      </c>
      <c r="H295" s="24" t="s">
        <v>1304</v>
      </c>
      <c r="I295" s="24" t="s">
        <v>1303</v>
      </c>
      <c r="J295" s="24" t="s">
        <v>1686</v>
      </c>
      <c r="K295" s="24">
        <v>1</v>
      </c>
      <c r="L295" s="24" t="s">
        <v>1704</v>
      </c>
      <c r="M295" s="24">
        <v>2</v>
      </c>
      <c r="N295" s="24">
        <v>0</v>
      </c>
      <c r="O295" s="24">
        <v>2</v>
      </c>
      <c r="P295" s="24">
        <v>0</v>
      </c>
      <c r="Q295" s="24" t="str">
        <f t="shared" si="7"/>
        <v>10060919100038800</v>
      </c>
      <c r="R295" s="22" t="e">
        <f>IFERROR(_xlfn.XLOOKUP(Cost[[#This Row],[Unique]],'MB51'!U:U,'MB51'!I:I),"")*-1</f>
        <v>#VALUE!</v>
      </c>
      <c r="S295" s="18" t="str">
        <f>IFERROR(_xlfn.XLOOKUP(Cost[[#This Row],[Unique]],'MB51'!U:U,'MB51'!L:L),"")</f>
        <v/>
      </c>
      <c r="T295" s="18">
        <f>_xlfn.XLOOKUP(Cost[[#This Row],[Material ]],'mm60'!A:A,'mm60'!N:N)</f>
        <v>5.52</v>
      </c>
      <c r="U295" s="19">
        <f>IFERROR(Cost[[#This Row],[Unit Price MM60]]*Cost[[#This Row],[ Requirement QTY]],"")</f>
        <v>11.04</v>
      </c>
      <c r="V295" s="20">
        <f>IFERROR(Cost[[#This Row],[Unit Price MM60]]*Cost[[#This Row],[Withdrawn QTY]],"")</f>
        <v>0</v>
      </c>
      <c r="W295" s="21">
        <f>IFERROR(Cost[[#This Row],[Remaining QTY]]*Cost[[#This Row],[Unit Price MM60]],"")</f>
        <v>11.04</v>
      </c>
      <c r="X295" s="10">
        <v>0</v>
      </c>
      <c r="Y295" s="10">
        <f>SUMIF('MB52 in transit'!A:A,WSheet!G:G,'MB52 in transit'!E:E)</f>
        <v>0</v>
      </c>
      <c r="Z295" s="10">
        <f>SUMIF('MB52 2001'!A:A,WSheet!G:G,'MB52 2001'!C:C)</f>
        <v>0</v>
      </c>
      <c r="AA295" s="10">
        <f>Cost[[#This Row],[AB50 SOH 5001 ]]-Cost[[#This Row],[Remaining QTY]]</f>
        <v>-2</v>
      </c>
      <c r="AB295" s="10">
        <f>SUMIF(G:G,G:G,O:O)</f>
        <v>26</v>
      </c>
      <c r="AC295" s="10">
        <f>Cost[[#This Row],[AB50 SOH 5001 ]]-Cost[[#This Row],[All Work Order Demand]]</f>
        <v>-26</v>
      </c>
      <c r="AD295" s="10" t="str">
        <f>_xlfn.CONCAT(Cost[[#This Row],[Material ]],"5001")</f>
        <v>100609195001</v>
      </c>
      <c r="AE295" s="22">
        <v>5001</v>
      </c>
    </row>
    <row r="296" spans="1:31">
      <c r="A296" s="24" t="s">
        <v>485</v>
      </c>
      <c r="B296" s="24" t="s">
        <v>569</v>
      </c>
      <c r="C296" s="24" t="s">
        <v>664</v>
      </c>
      <c r="D296" s="24" t="s">
        <v>828</v>
      </c>
      <c r="E296" s="24" t="s">
        <v>47</v>
      </c>
      <c r="F296" s="24" t="s">
        <v>485</v>
      </c>
      <c r="G296" s="24" t="s">
        <v>191</v>
      </c>
      <c r="H296" s="24" t="s">
        <v>1311</v>
      </c>
      <c r="I296" s="24" t="s">
        <v>1312</v>
      </c>
      <c r="J296" s="24" t="s">
        <v>1686</v>
      </c>
      <c r="K296" s="24">
        <v>2</v>
      </c>
      <c r="L296" s="24" t="s">
        <v>1779</v>
      </c>
      <c r="M296" s="24">
        <v>1</v>
      </c>
      <c r="N296" s="24">
        <v>0</v>
      </c>
      <c r="O296" s="24">
        <v>1</v>
      </c>
      <c r="P296" s="24">
        <v>0</v>
      </c>
      <c r="Q296" s="24" t="str">
        <f t="shared" si="7"/>
        <v>10060906100033248</v>
      </c>
      <c r="R296" s="22" t="e">
        <f>IFERROR(_xlfn.XLOOKUP(Cost[[#This Row],[Unique]],'MB51'!U:U,'MB51'!I:I),"")*-1</f>
        <v>#VALUE!</v>
      </c>
      <c r="S296" s="18" t="str">
        <f>IFERROR(_xlfn.XLOOKUP(Cost[[#This Row],[Unique]],'MB51'!U:U,'MB51'!L:L),"")</f>
        <v/>
      </c>
      <c r="T296" s="18">
        <f>_xlfn.XLOOKUP(Cost[[#This Row],[Material ]],'mm60'!A:A,'mm60'!N:N)</f>
        <v>39.700000000000003</v>
      </c>
      <c r="U296" s="19">
        <f>IFERROR(Cost[[#This Row],[Unit Price MM60]]*Cost[[#This Row],[ Requirement QTY]],"")</f>
        <v>39.700000000000003</v>
      </c>
      <c r="V296" s="20">
        <f>IFERROR(Cost[[#This Row],[Unit Price MM60]]*Cost[[#This Row],[Withdrawn QTY]],"")</f>
        <v>0</v>
      </c>
      <c r="W296" s="21">
        <f>IFERROR(Cost[[#This Row],[Remaining QTY]]*Cost[[#This Row],[Unit Price MM60]],"")</f>
        <v>39.700000000000003</v>
      </c>
      <c r="X296" s="10">
        <v>0</v>
      </c>
      <c r="Y296" s="10">
        <f>SUMIF('MB52 in transit'!A:A,WSheet!G:G,'MB52 in transit'!E:E)</f>
        <v>0</v>
      </c>
      <c r="Z296" s="10">
        <f>SUMIF('MB52 2001'!A:A,WSheet!G:G,'MB52 2001'!C:C)</f>
        <v>0</v>
      </c>
      <c r="AA296" s="10">
        <f>Cost[[#This Row],[AB50 SOH 5001 ]]-Cost[[#This Row],[Remaining QTY]]</f>
        <v>-1</v>
      </c>
      <c r="AB296" s="10">
        <f>SUMIF(G:G,G:G,O:O)</f>
        <v>6</v>
      </c>
      <c r="AC296" s="10">
        <f>Cost[[#This Row],[AB50 SOH 5001 ]]-Cost[[#This Row],[All Work Order Demand]]</f>
        <v>-6</v>
      </c>
      <c r="AD296" s="10" t="str">
        <f>_xlfn.CONCAT(Cost[[#This Row],[Material ]],"5001")</f>
        <v>100609065001</v>
      </c>
      <c r="AE296" s="22">
        <v>5001</v>
      </c>
    </row>
    <row r="297" spans="1:31">
      <c r="A297" s="24" t="s">
        <v>485</v>
      </c>
      <c r="B297" s="24" t="s">
        <v>569</v>
      </c>
      <c r="C297" s="24" t="s">
        <v>677</v>
      </c>
      <c r="D297" s="24" t="s">
        <v>840</v>
      </c>
      <c r="E297" s="24" t="s">
        <v>43</v>
      </c>
      <c r="F297" s="24" t="s">
        <v>43</v>
      </c>
      <c r="G297" s="24" t="s">
        <v>197</v>
      </c>
      <c r="H297" s="24" t="s">
        <v>1304</v>
      </c>
      <c r="I297" s="24" t="s">
        <v>1303</v>
      </c>
      <c r="J297" s="24" t="s">
        <v>1686</v>
      </c>
      <c r="K297" s="24">
        <v>1</v>
      </c>
      <c r="L297" s="24" t="s">
        <v>1792</v>
      </c>
      <c r="M297" s="24">
        <v>1</v>
      </c>
      <c r="N297" s="24">
        <v>0</v>
      </c>
      <c r="O297" s="24">
        <v>1</v>
      </c>
      <c r="P297" s="24">
        <v>0</v>
      </c>
      <c r="Q297" s="24" t="str">
        <f t="shared" si="7"/>
        <v>10060919100033629</v>
      </c>
      <c r="R297" s="22" t="e">
        <f>IFERROR(_xlfn.XLOOKUP(Cost[[#This Row],[Unique]],'MB51'!U:U,'MB51'!I:I),"")*-1</f>
        <v>#VALUE!</v>
      </c>
      <c r="S297" s="18" t="str">
        <f>IFERROR(_xlfn.XLOOKUP(Cost[[#This Row],[Unique]],'MB51'!U:U,'MB51'!L:L),"")</f>
        <v/>
      </c>
      <c r="T297" s="18">
        <f>_xlfn.XLOOKUP(Cost[[#This Row],[Material ]],'mm60'!A:A,'mm60'!N:N)</f>
        <v>5.52</v>
      </c>
      <c r="U297" s="19">
        <f>IFERROR(Cost[[#This Row],[Unit Price MM60]]*Cost[[#This Row],[ Requirement QTY]],"")</f>
        <v>5.52</v>
      </c>
      <c r="V297" s="20">
        <f>IFERROR(Cost[[#This Row],[Unit Price MM60]]*Cost[[#This Row],[Withdrawn QTY]],"")</f>
        <v>0</v>
      </c>
      <c r="W297" s="21">
        <f>IFERROR(Cost[[#This Row],[Remaining QTY]]*Cost[[#This Row],[Unit Price MM60]],"")</f>
        <v>5.52</v>
      </c>
      <c r="X297" s="10">
        <v>0</v>
      </c>
      <c r="Y297" s="10">
        <f>SUMIF('MB52 in transit'!A:A,WSheet!G:G,'MB52 in transit'!E:E)</f>
        <v>0</v>
      </c>
      <c r="Z297" s="10">
        <f>SUMIF('MB52 2001'!A:A,WSheet!G:G,'MB52 2001'!C:C)</f>
        <v>0</v>
      </c>
      <c r="AA297" s="10">
        <f>Cost[[#This Row],[AB50 SOH 5001 ]]-Cost[[#This Row],[Remaining QTY]]</f>
        <v>-1</v>
      </c>
      <c r="AB297" s="10">
        <f>SUMIF(G:G,G:G,O:O)</f>
        <v>26</v>
      </c>
      <c r="AC297" s="10">
        <f>Cost[[#This Row],[AB50 SOH 5001 ]]-Cost[[#This Row],[All Work Order Demand]]</f>
        <v>-26</v>
      </c>
      <c r="AD297" s="10" t="str">
        <f>_xlfn.CONCAT(Cost[[#This Row],[Material ]],"5001")</f>
        <v>100609195001</v>
      </c>
      <c r="AE297" s="22">
        <v>5001</v>
      </c>
    </row>
    <row r="298" spans="1:31">
      <c r="A298" s="24" t="s">
        <v>485</v>
      </c>
      <c r="B298" s="24" t="s">
        <v>569</v>
      </c>
      <c r="C298" s="24" t="s">
        <v>677</v>
      </c>
      <c r="D298" s="24" t="s">
        <v>840</v>
      </c>
      <c r="E298" s="24" t="s">
        <v>43</v>
      </c>
      <c r="F298" s="24" t="s">
        <v>47</v>
      </c>
      <c r="G298" s="24" t="s">
        <v>1339</v>
      </c>
      <c r="H298" s="24" t="s">
        <v>1340</v>
      </c>
      <c r="I298" s="24" t="s">
        <v>1303</v>
      </c>
      <c r="J298" s="24" t="s">
        <v>1686</v>
      </c>
      <c r="K298" s="24">
        <v>2</v>
      </c>
      <c r="L298" s="24" t="s">
        <v>1792</v>
      </c>
      <c r="M298" s="24">
        <v>2</v>
      </c>
      <c r="N298" s="24">
        <v>0</v>
      </c>
      <c r="O298" s="24">
        <v>2</v>
      </c>
      <c r="P298" s="24">
        <v>0</v>
      </c>
      <c r="Q298" s="24" t="str">
        <f t="shared" si="7"/>
        <v>10060918100033629</v>
      </c>
      <c r="R298" s="22" t="e">
        <f>IFERROR(_xlfn.XLOOKUP(Cost[[#This Row],[Unique]],'MB51'!U:U,'MB51'!I:I),"")*-1</f>
        <v>#VALUE!</v>
      </c>
      <c r="S298" s="18" t="str">
        <f>IFERROR(_xlfn.XLOOKUP(Cost[[#This Row],[Unique]],'MB51'!U:U,'MB51'!L:L),"")</f>
        <v/>
      </c>
      <c r="T298" s="18">
        <f>_xlfn.XLOOKUP(Cost[[#This Row],[Material ]],'mm60'!A:A,'mm60'!N:N)</f>
        <v>4.7300000000000004</v>
      </c>
      <c r="U298" s="19">
        <f>IFERROR(Cost[[#This Row],[Unit Price MM60]]*Cost[[#This Row],[ Requirement QTY]],"")</f>
        <v>9.4600000000000009</v>
      </c>
      <c r="V298" s="20">
        <f>IFERROR(Cost[[#This Row],[Unit Price MM60]]*Cost[[#This Row],[Withdrawn QTY]],"")</f>
        <v>0</v>
      </c>
      <c r="W298" s="21">
        <f>IFERROR(Cost[[#This Row],[Remaining QTY]]*Cost[[#This Row],[Unit Price MM60]],"")</f>
        <v>9.4600000000000009</v>
      </c>
      <c r="X298" s="10">
        <v>0</v>
      </c>
      <c r="Y298" s="10">
        <f>SUMIF('MB52 in transit'!A:A,WSheet!G:G,'MB52 in transit'!E:E)</f>
        <v>0</v>
      </c>
      <c r="Z298" s="10">
        <f>SUMIF('MB52 2001'!A:A,WSheet!G:G,'MB52 2001'!C:C)</f>
        <v>0</v>
      </c>
      <c r="AA298" s="10">
        <f>Cost[[#This Row],[AB50 SOH 5001 ]]-Cost[[#This Row],[Remaining QTY]]</f>
        <v>-2</v>
      </c>
      <c r="AB298" s="10">
        <f>SUMIF(G:G,G:G,O:O)</f>
        <v>2</v>
      </c>
      <c r="AC298" s="10">
        <f>Cost[[#This Row],[AB50 SOH 5001 ]]-Cost[[#This Row],[All Work Order Demand]]</f>
        <v>-2</v>
      </c>
      <c r="AD298" s="10" t="str">
        <f>_xlfn.CONCAT(Cost[[#This Row],[Material ]],"5001")</f>
        <v>100609185001</v>
      </c>
      <c r="AE298" s="22">
        <v>5001</v>
      </c>
    </row>
    <row r="299" spans="1:31">
      <c r="A299" s="24" t="s">
        <v>485</v>
      </c>
      <c r="B299" s="24" t="s">
        <v>569</v>
      </c>
      <c r="C299" s="24" t="s">
        <v>677</v>
      </c>
      <c r="D299" s="24" t="s">
        <v>840</v>
      </c>
      <c r="E299" s="24" t="s">
        <v>43</v>
      </c>
      <c r="F299" s="24" t="s">
        <v>56</v>
      </c>
      <c r="G299" s="24" t="s">
        <v>197</v>
      </c>
      <c r="H299" s="24" t="s">
        <v>1304</v>
      </c>
      <c r="I299" s="24" t="s">
        <v>1303</v>
      </c>
      <c r="J299" s="24" t="s">
        <v>1686</v>
      </c>
      <c r="K299" s="24">
        <v>3</v>
      </c>
      <c r="L299" s="24" t="s">
        <v>1792</v>
      </c>
      <c r="M299" s="24">
        <v>3</v>
      </c>
      <c r="N299" s="24">
        <v>0</v>
      </c>
      <c r="O299" s="24">
        <v>3</v>
      </c>
      <c r="P299" s="24">
        <v>0</v>
      </c>
      <c r="Q299" s="24" t="str">
        <f t="shared" si="7"/>
        <v>10060919100033629</v>
      </c>
      <c r="R299" s="22" t="e">
        <f>IFERROR(_xlfn.XLOOKUP(Cost[[#This Row],[Unique]],'MB51'!U:U,'MB51'!I:I),"")*-1</f>
        <v>#VALUE!</v>
      </c>
      <c r="S299" s="18" t="str">
        <f>IFERROR(_xlfn.XLOOKUP(Cost[[#This Row],[Unique]],'MB51'!U:U,'MB51'!L:L),"")</f>
        <v/>
      </c>
      <c r="T299" s="18">
        <f>_xlfn.XLOOKUP(Cost[[#This Row],[Material ]],'mm60'!A:A,'mm60'!N:N)</f>
        <v>5.52</v>
      </c>
      <c r="U299" s="19">
        <f>IFERROR(Cost[[#This Row],[Unit Price MM60]]*Cost[[#This Row],[ Requirement QTY]],"")</f>
        <v>16.559999999999999</v>
      </c>
      <c r="V299" s="20">
        <f>IFERROR(Cost[[#This Row],[Unit Price MM60]]*Cost[[#This Row],[Withdrawn QTY]],"")</f>
        <v>0</v>
      </c>
      <c r="W299" s="21">
        <f>IFERROR(Cost[[#This Row],[Remaining QTY]]*Cost[[#This Row],[Unit Price MM60]],"")</f>
        <v>16.559999999999999</v>
      </c>
      <c r="X299" s="10">
        <v>0</v>
      </c>
      <c r="Y299" s="10">
        <f>SUMIF('MB52 in transit'!A:A,WSheet!G:G,'MB52 in transit'!E:E)</f>
        <v>0</v>
      </c>
      <c r="Z299" s="10">
        <f>SUMIF('MB52 2001'!A:A,WSheet!G:G,'MB52 2001'!C:C)</f>
        <v>0</v>
      </c>
      <c r="AA299" s="10">
        <f>Cost[[#This Row],[AB50 SOH 5001 ]]-Cost[[#This Row],[Remaining QTY]]</f>
        <v>-3</v>
      </c>
      <c r="AB299" s="10">
        <f>SUMIF(G:G,G:G,O:O)</f>
        <v>26</v>
      </c>
      <c r="AC299" s="10">
        <f>Cost[[#This Row],[AB50 SOH 5001 ]]-Cost[[#This Row],[All Work Order Demand]]</f>
        <v>-26</v>
      </c>
      <c r="AD299" s="10" t="str">
        <f>_xlfn.CONCAT(Cost[[#This Row],[Material ]],"5001")</f>
        <v>100609195001</v>
      </c>
      <c r="AE299" s="22">
        <v>5001</v>
      </c>
    </row>
    <row r="300" spans="1:31">
      <c r="A300" s="24" t="s">
        <v>485</v>
      </c>
      <c r="B300" s="24" t="s">
        <v>569</v>
      </c>
      <c r="C300" s="24" t="s">
        <v>677</v>
      </c>
      <c r="D300" s="24" t="s">
        <v>840</v>
      </c>
      <c r="E300" s="24" t="s">
        <v>43</v>
      </c>
      <c r="F300" s="24" t="s">
        <v>60</v>
      </c>
      <c r="G300" s="24" t="s">
        <v>176</v>
      </c>
      <c r="H300" s="24" t="s">
        <v>1320</v>
      </c>
      <c r="I300" s="24" t="s">
        <v>1303</v>
      </c>
      <c r="J300" s="24" t="s">
        <v>1686</v>
      </c>
      <c r="K300" s="24">
        <v>4</v>
      </c>
      <c r="L300" s="24" t="s">
        <v>1792</v>
      </c>
      <c r="M300" s="24">
        <v>1</v>
      </c>
      <c r="N300" s="24">
        <v>0</v>
      </c>
      <c r="O300" s="24">
        <v>1</v>
      </c>
      <c r="P300" s="24">
        <v>0</v>
      </c>
      <c r="Q300" s="24" t="str">
        <f t="shared" si="7"/>
        <v>10060901100033629</v>
      </c>
      <c r="R300" s="22" t="e">
        <f>IFERROR(_xlfn.XLOOKUP(Cost[[#This Row],[Unique]],'MB51'!U:U,'MB51'!I:I),"")*-1</f>
        <v>#VALUE!</v>
      </c>
      <c r="S300" s="18" t="str">
        <f>IFERROR(_xlfn.XLOOKUP(Cost[[#This Row],[Unique]],'MB51'!U:U,'MB51'!L:L),"")</f>
        <v/>
      </c>
      <c r="T300" s="18">
        <f>_xlfn.XLOOKUP(Cost[[#This Row],[Material ]],'mm60'!A:A,'mm60'!N:N)</f>
        <v>11.66</v>
      </c>
      <c r="U300" s="19">
        <f>IFERROR(Cost[[#This Row],[Unit Price MM60]]*Cost[[#This Row],[ Requirement QTY]],"")</f>
        <v>11.66</v>
      </c>
      <c r="V300" s="20">
        <f>IFERROR(Cost[[#This Row],[Unit Price MM60]]*Cost[[#This Row],[Withdrawn QTY]],"")</f>
        <v>0</v>
      </c>
      <c r="W300" s="21">
        <f>IFERROR(Cost[[#This Row],[Remaining QTY]]*Cost[[#This Row],[Unit Price MM60]],"")</f>
        <v>11.66</v>
      </c>
      <c r="X300" s="10">
        <v>0</v>
      </c>
      <c r="Y300" s="10">
        <f>SUMIF('MB52 in transit'!A:A,WSheet!G:G,'MB52 in transit'!E:E)</f>
        <v>0</v>
      </c>
      <c r="Z300" s="10">
        <f>SUMIF('MB52 2001'!A:A,WSheet!G:G,'MB52 2001'!C:C)</f>
        <v>0</v>
      </c>
      <c r="AA300" s="10">
        <f>Cost[[#This Row],[AB50 SOH 5001 ]]-Cost[[#This Row],[Remaining QTY]]</f>
        <v>-1</v>
      </c>
      <c r="AB300" s="10">
        <f>SUMIF(G:G,G:G,O:O)</f>
        <v>13</v>
      </c>
      <c r="AC300" s="10">
        <f>Cost[[#This Row],[AB50 SOH 5001 ]]-Cost[[#This Row],[All Work Order Demand]]</f>
        <v>-13</v>
      </c>
      <c r="AD300" s="10" t="str">
        <f>_xlfn.CONCAT(Cost[[#This Row],[Material ]],"5001")</f>
        <v>100609015001</v>
      </c>
      <c r="AE300" s="22">
        <v>5001</v>
      </c>
    </row>
    <row r="301" spans="1:31">
      <c r="A301" s="24" t="s">
        <v>485</v>
      </c>
      <c r="B301" s="24" t="s">
        <v>569</v>
      </c>
      <c r="C301" s="24" t="s">
        <v>677</v>
      </c>
      <c r="D301" s="24" t="s">
        <v>840</v>
      </c>
      <c r="E301" s="24" t="s">
        <v>43</v>
      </c>
      <c r="F301" s="24" t="s">
        <v>64</v>
      </c>
      <c r="G301" s="24" t="s">
        <v>180</v>
      </c>
      <c r="H301" s="24" t="s">
        <v>1321</v>
      </c>
      <c r="I301" s="24" t="s">
        <v>1303</v>
      </c>
      <c r="J301" s="24" t="s">
        <v>1686</v>
      </c>
      <c r="K301" s="24">
        <v>5</v>
      </c>
      <c r="L301" s="24" t="s">
        <v>1792</v>
      </c>
      <c r="M301" s="24">
        <v>4</v>
      </c>
      <c r="N301" s="24">
        <v>0</v>
      </c>
      <c r="O301" s="24">
        <v>4</v>
      </c>
      <c r="P301" s="24">
        <v>0</v>
      </c>
      <c r="Q301" s="24" t="str">
        <f t="shared" si="7"/>
        <v>10060902100033629</v>
      </c>
      <c r="R301" s="22" t="e">
        <f>IFERROR(_xlfn.XLOOKUP(Cost[[#This Row],[Unique]],'MB51'!U:U,'MB51'!I:I),"")*-1</f>
        <v>#VALUE!</v>
      </c>
      <c r="S301" s="18" t="str">
        <f>IFERROR(_xlfn.XLOOKUP(Cost[[#This Row],[Unique]],'MB51'!U:U,'MB51'!L:L),"")</f>
        <v/>
      </c>
      <c r="T301" s="18">
        <f>_xlfn.XLOOKUP(Cost[[#This Row],[Material ]],'mm60'!A:A,'mm60'!N:N)</f>
        <v>16.48</v>
      </c>
      <c r="U301" s="19">
        <f>IFERROR(Cost[[#This Row],[Unit Price MM60]]*Cost[[#This Row],[ Requirement QTY]],"")</f>
        <v>65.92</v>
      </c>
      <c r="V301" s="20">
        <f>IFERROR(Cost[[#This Row],[Unit Price MM60]]*Cost[[#This Row],[Withdrawn QTY]],"")</f>
        <v>0</v>
      </c>
      <c r="W301" s="21">
        <f>IFERROR(Cost[[#This Row],[Remaining QTY]]*Cost[[#This Row],[Unit Price MM60]],"")</f>
        <v>65.92</v>
      </c>
      <c r="X301" s="10">
        <v>0</v>
      </c>
      <c r="Y301" s="10">
        <f>SUMIF('MB52 in transit'!A:A,WSheet!G:G,'MB52 in transit'!E:E)</f>
        <v>0</v>
      </c>
      <c r="Z301" s="10">
        <f>SUMIF('MB52 2001'!A:A,WSheet!G:G,'MB52 2001'!C:C)</f>
        <v>0</v>
      </c>
      <c r="AA301" s="10">
        <f>Cost[[#This Row],[AB50 SOH 5001 ]]-Cost[[#This Row],[Remaining QTY]]</f>
        <v>-4</v>
      </c>
      <c r="AB301" s="10">
        <f>SUMIF(G:G,G:G,O:O)</f>
        <v>10</v>
      </c>
      <c r="AC301" s="10">
        <f>Cost[[#This Row],[AB50 SOH 5001 ]]-Cost[[#This Row],[All Work Order Demand]]</f>
        <v>-10</v>
      </c>
      <c r="AD301" s="10" t="str">
        <f>_xlfn.CONCAT(Cost[[#This Row],[Material ]],"5001")</f>
        <v>100609025001</v>
      </c>
      <c r="AE301" s="22">
        <v>5001</v>
      </c>
    </row>
    <row r="302" spans="1:31">
      <c r="A302" s="24" t="s">
        <v>485</v>
      </c>
      <c r="B302" s="24" t="s">
        <v>569</v>
      </c>
      <c r="C302" s="24" t="s">
        <v>678</v>
      </c>
      <c r="D302" s="24" t="s">
        <v>841</v>
      </c>
      <c r="E302" s="24" t="s">
        <v>43</v>
      </c>
      <c r="F302" s="24" t="s">
        <v>47</v>
      </c>
      <c r="G302" s="24" t="s">
        <v>1326</v>
      </c>
      <c r="H302" s="24" t="s">
        <v>1327</v>
      </c>
      <c r="I302" s="24" t="s">
        <v>1303</v>
      </c>
      <c r="J302" s="24" t="s">
        <v>1686</v>
      </c>
      <c r="K302" s="24">
        <v>1</v>
      </c>
      <c r="L302" s="24" t="s">
        <v>1793</v>
      </c>
      <c r="M302" s="24">
        <v>2</v>
      </c>
      <c r="N302" s="24">
        <v>0</v>
      </c>
      <c r="O302" s="24">
        <v>2</v>
      </c>
      <c r="P302" s="24">
        <v>0</v>
      </c>
      <c r="Q302" s="24" t="str">
        <f t="shared" si="7"/>
        <v>10060903100037337</v>
      </c>
      <c r="R302" s="22" t="e">
        <f>IFERROR(_xlfn.XLOOKUP(Cost[[#This Row],[Unique]],'MB51'!U:U,'MB51'!I:I),"")*-1</f>
        <v>#VALUE!</v>
      </c>
      <c r="S302" s="18" t="str">
        <f>IFERROR(_xlfn.XLOOKUP(Cost[[#This Row],[Unique]],'MB51'!U:U,'MB51'!L:L),"")</f>
        <v/>
      </c>
      <c r="T302" s="18">
        <f>_xlfn.XLOOKUP(Cost[[#This Row],[Material ]],'mm60'!A:A,'mm60'!N:N)</f>
        <v>19.149999999999999</v>
      </c>
      <c r="U302" s="19">
        <f>IFERROR(Cost[[#This Row],[Unit Price MM60]]*Cost[[#This Row],[ Requirement QTY]],"")</f>
        <v>38.299999999999997</v>
      </c>
      <c r="V302" s="20">
        <f>IFERROR(Cost[[#This Row],[Unit Price MM60]]*Cost[[#This Row],[Withdrawn QTY]],"")</f>
        <v>0</v>
      </c>
      <c r="W302" s="21">
        <f>IFERROR(Cost[[#This Row],[Remaining QTY]]*Cost[[#This Row],[Unit Price MM60]],"")</f>
        <v>38.299999999999997</v>
      </c>
      <c r="X302" s="10">
        <v>0</v>
      </c>
      <c r="Y302" s="10">
        <f>SUMIF('MB52 in transit'!A:A,WSheet!G:G,'MB52 in transit'!E:E)</f>
        <v>0</v>
      </c>
      <c r="Z302" s="10">
        <f>SUMIF('MB52 2001'!A:A,WSheet!G:G,'MB52 2001'!C:C)</f>
        <v>0</v>
      </c>
      <c r="AA302" s="10">
        <f>Cost[[#This Row],[AB50 SOH 5001 ]]-Cost[[#This Row],[Remaining QTY]]</f>
        <v>-2</v>
      </c>
      <c r="AB302" s="10">
        <f>SUMIF(G:G,G:G,O:O)</f>
        <v>11</v>
      </c>
      <c r="AC302" s="10">
        <f>Cost[[#This Row],[AB50 SOH 5001 ]]-Cost[[#This Row],[All Work Order Demand]]</f>
        <v>-11</v>
      </c>
      <c r="AD302" s="10" t="str">
        <f>_xlfn.CONCAT(Cost[[#This Row],[Material ]],"5001")</f>
        <v>100609035001</v>
      </c>
      <c r="AE302" s="22">
        <v>5001</v>
      </c>
    </row>
    <row r="303" spans="1:31">
      <c r="A303" s="24" t="s">
        <v>485</v>
      </c>
      <c r="B303" s="24" t="s">
        <v>569</v>
      </c>
      <c r="C303" s="24" t="s">
        <v>679</v>
      </c>
      <c r="D303" s="24" t="s">
        <v>842</v>
      </c>
      <c r="E303" s="24" t="s">
        <v>68</v>
      </c>
      <c r="F303" s="24" t="s">
        <v>60</v>
      </c>
      <c r="G303" s="24" t="s">
        <v>168</v>
      </c>
      <c r="H303" s="24" t="s">
        <v>1341</v>
      </c>
      <c r="I303" s="24" t="s">
        <v>1303</v>
      </c>
      <c r="J303" s="24" t="s">
        <v>1686</v>
      </c>
      <c r="K303" s="24">
        <v>5</v>
      </c>
      <c r="L303" s="24" t="s">
        <v>1794</v>
      </c>
      <c r="M303" s="24">
        <v>2</v>
      </c>
      <c r="N303" s="24">
        <v>0</v>
      </c>
      <c r="O303" s="24">
        <v>2</v>
      </c>
      <c r="P303" s="24">
        <v>0</v>
      </c>
      <c r="Q303" s="24" t="str">
        <f t="shared" si="7"/>
        <v>10060892100038759</v>
      </c>
      <c r="R303" s="22" t="e">
        <f>IFERROR(_xlfn.XLOOKUP(Cost[[#This Row],[Unique]],'MB51'!U:U,'MB51'!I:I),"")*-1</f>
        <v>#VALUE!</v>
      </c>
      <c r="S303" s="18" t="str">
        <f>IFERROR(_xlfn.XLOOKUP(Cost[[#This Row],[Unique]],'MB51'!U:U,'MB51'!L:L),"")</f>
        <v/>
      </c>
      <c r="T303" s="18">
        <f>_xlfn.XLOOKUP(Cost[[#This Row],[Material ]],'mm60'!A:A,'mm60'!N:N)</f>
        <v>31.66</v>
      </c>
      <c r="U303" s="19">
        <f>IFERROR(Cost[[#This Row],[Unit Price MM60]]*Cost[[#This Row],[ Requirement QTY]],"")</f>
        <v>63.32</v>
      </c>
      <c r="V303" s="20">
        <f>IFERROR(Cost[[#This Row],[Unit Price MM60]]*Cost[[#This Row],[Withdrawn QTY]],"")</f>
        <v>0</v>
      </c>
      <c r="W303" s="21">
        <f>IFERROR(Cost[[#This Row],[Remaining QTY]]*Cost[[#This Row],[Unit Price MM60]],"")</f>
        <v>63.32</v>
      </c>
      <c r="X303" s="10">
        <v>0</v>
      </c>
      <c r="Y303" s="10">
        <f>SUMIF('MB52 in transit'!A:A,WSheet!G:G,'MB52 in transit'!E:E)</f>
        <v>0</v>
      </c>
      <c r="Z303" s="10">
        <f>SUMIF('MB52 2001'!A:A,WSheet!G:G,'MB52 2001'!C:C)</f>
        <v>0</v>
      </c>
      <c r="AA303" s="10">
        <f>Cost[[#This Row],[AB50 SOH 5001 ]]-Cost[[#This Row],[Remaining QTY]]</f>
        <v>-2</v>
      </c>
      <c r="AB303" s="10">
        <f>SUMIF(G:G,G:G,O:O)</f>
        <v>2</v>
      </c>
      <c r="AC303" s="10">
        <f>Cost[[#This Row],[AB50 SOH 5001 ]]-Cost[[#This Row],[All Work Order Demand]]</f>
        <v>-2</v>
      </c>
      <c r="AD303" s="10" t="str">
        <f>_xlfn.CONCAT(Cost[[#This Row],[Material ]],"5001")</f>
        <v>100608925001</v>
      </c>
      <c r="AE303" s="22">
        <v>5001</v>
      </c>
    </row>
    <row r="304" spans="1:31">
      <c r="A304" s="24" t="s">
        <v>485</v>
      </c>
      <c r="B304" s="24" t="s">
        <v>569</v>
      </c>
      <c r="C304" s="24" t="s">
        <v>679</v>
      </c>
      <c r="D304" s="24" t="s">
        <v>842</v>
      </c>
      <c r="E304" s="24" t="s">
        <v>68</v>
      </c>
      <c r="F304" s="24" t="s">
        <v>64</v>
      </c>
      <c r="G304" s="24" t="s">
        <v>1342</v>
      </c>
      <c r="H304" s="24" t="s">
        <v>1343</v>
      </c>
      <c r="I304" s="24" t="s">
        <v>1317</v>
      </c>
      <c r="J304" s="24" t="s">
        <v>1686</v>
      </c>
      <c r="K304" s="24">
        <v>6</v>
      </c>
      <c r="L304" s="24" t="s">
        <v>1794</v>
      </c>
      <c r="M304" s="24">
        <v>2</v>
      </c>
      <c r="N304" s="24">
        <v>0</v>
      </c>
      <c r="O304" s="24">
        <v>2</v>
      </c>
      <c r="P304" s="24">
        <v>0</v>
      </c>
      <c r="Q304" s="24" t="str">
        <f t="shared" si="7"/>
        <v>10060884100038759</v>
      </c>
      <c r="R304" s="22" t="e">
        <f>IFERROR(_xlfn.XLOOKUP(Cost[[#This Row],[Unique]],'MB51'!U:U,'MB51'!I:I),"")*-1</f>
        <v>#VALUE!</v>
      </c>
      <c r="S304" s="18" t="str">
        <f>IFERROR(_xlfn.XLOOKUP(Cost[[#This Row],[Unique]],'MB51'!U:U,'MB51'!L:L),"")</f>
        <v/>
      </c>
      <c r="T304" s="18">
        <f>_xlfn.XLOOKUP(Cost[[#This Row],[Material ]],'mm60'!A:A,'mm60'!N:N)</f>
        <v>3.53</v>
      </c>
      <c r="U304" s="19">
        <f>IFERROR(Cost[[#This Row],[Unit Price MM60]]*Cost[[#This Row],[ Requirement QTY]],"")</f>
        <v>7.06</v>
      </c>
      <c r="V304" s="20">
        <f>IFERROR(Cost[[#This Row],[Unit Price MM60]]*Cost[[#This Row],[Withdrawn QTY]],"")</f>
        <v>0</v>
      </c>
      <c r="W304" s="21">
        <f>IFERROR(Cost[[#This Row],[Remaining QTY]]*Cost[[#This Row],[Unit Price MM60]],"")</f>
        <v>7.06</v>
      </c>
      <c r="X304" s="10">
        <v>0</v>
      </c>
      <c r="Y304" s="10">
        <f>SUMIF('MB52 in transit'!A:A,WSheet!G:G,'MB52 in transit'!E:E)</f>
        <v>0</v>
      </c>
      <c r="Z304" s="10">
        <f>SUMIF('MB52 2001'!A:A,WSheet!G:G,'MB52 2001'!C:C)</f>
        <v>0</v>
      </c>
      <c r="AA304" s="10">
        <f>Cost[[#This Row],[AB50 SOH 5001 ]]-Cost[[#This Row],[Remaining QTY]]</f>
        <v>-2</v>
      </c>
      <c r="AB304" s="10">
        <f>SUMIF(G:G,G:G,O:O)</f>
        <v>26</v>
      </c>
      <c r="AC304" s="10">
        <f>Cost[[#This Row],[AB50 SOH 5001 ]]-Cost[[#This Row],[All Work Order Demand]]</f>
        <v>-26</v>
      </c>
      <c r="AD304" s="10" t="str">
        <f>_xlfn.CONCAT(Cost[[#This Row],[Material ]],"5001")</f>
        <v>100608845001</v>
      </c>
      <c r="AE304" s="22">
        <v>5001</v>
      </c>
    </row>
    <row r="305" spans="1:31">
      <c r="A305" s="24" t="s">
        <v>485</v>
      </c>
      <c r="B305" s="24" t="s">
        <v>569</v>
      </c>
      <c r="C305" s="24" t="s">
        <v>591</v>
      </c>
      <c r="D305" s="24" t="s">
        <v>752</v>
      </c>
      <c r="E305" s="24" t="s">
        <v>43</v>
      </c>
      <c r="F305" s="24" t="s">
        <v>106</v>
      </c>
      <c r="G305" s="24" t="s">
        <v>1326</v>
      </c>
      <c r="H305" s="24" t="s">
        <v>1327</v>
      </c>
      <c r="I305" s="24" t="s">
        <v>1303</v>
      </c>
      <c r="J305" s="24" t="s">
        <v>1686</v>
      </c>
      <c r="K305" s="24">
        <v>8</v>
      </c>
      <c r="L305" s="24" t="s">
        <v>1706</v>
      </c>
      <c r="M305" s="24">
        <v>2</v>
      </c>
      <c r="N305" s="24">
        <v>0</v>
      </c>
      <c r="O305" s="24">
        <v>2</v>
      </c>
      <c r="P305" s="24">
        <v>0</v>
      </c>
      <c r="Q305" s="24" t="str">
        <f t="shared" si="7"/>
        <v>10060903100041420</v>
      </c>
      <c r="R305" s="22" t="e">
        <f>IFERROR(_xlfn.XLOOKUP(Cost[[#This Row],[Unique]],'MB51'!U:U,'MB51'!I:I),"")*-1</f>
        <v>#VALUE!</v>
      </c>
      <c r="S305" s="18" t="str">
        <f>IFERROR(_xlfn.XLOOKUP(Cost[[#This Row],[Unique]],'MB51'!U:U,'MB51'!L:L),"")</f>
        <v/>
      </c>
      <c r="T305" s="18">
        <f>_xlfn.XLOOKUP(Cost[[#This Row],[Material ]],'mm60'!A:A,'mm60'!N:N)</f>
        <v>19.149999999999999</v>
      </c>
      <c r="U305" s="19">
        <f>IFERROR(Cost[[#This Row],[Unit Price MM60]]*Cost[[#This Row],[ Requirement QTY]],"")</f>
        <v>38.299999999999997</v>
      </c>
      <c r="V305" s="20">
        <f>IFERROR(Cost[[#This Row],[Unit Price MM60]]*Cost[[#This Row],[Withdrawn QTY]],"")</f>
        <v>0</v>
      </c>
      <c r="W305" s="21">
        <f>IFERROR(Cost[[#This Row],[Remaining QTY]]*Cost[[#This Row],[Unit Price MM60]],"")</f>
        <v>38.299999999999997</v>
      </c>
      <c r="X305" s="10">
        <v>0</v>
      </c>
      <c r="Y305" s="10">
        <f>SUMIF('MB52 in transit'!A:A,WSheet!G:G,'MB52 in transit'!E:E)</f>
        <v>0</v>
      </c>
      <c r="Z305" s="10">
        <f>SUMIF('MB52 2001'!A:A,WSheet!G:G,'MB52 2001'!C:C)</f>
        <v>0</v>
      </c>
      <c r="AA305" s="10">
        <f>Cost[[#This Row],[AB50 SOH 5001 ]]-Cost[[#This Row],[Remaining QTY]]</f>
        <v>-2</v>
      </c>
      <c r="AB305" s="10">
        <f>SUMIF(G:G,G:G,O:O)</f>
        <v>11</v>
      </c>
      <c r="AC305" s="10">
        <f>Cost[[#This Row],[AB50 SOH 5001 ]]-Cost[[#This Row],[All Work Order Demand]]</f>
        <v>-11</v>
      </c>
      <c r="AD305" s="10" t="str">
        <f>_xlfn.CONCAT(Cost[[#This Row],[Material ]],"5001")</f>
        <v>100609035001</v>
      </c>
      <c r="AE305" s="22">
        <v>5001</v>
      </c>
    </row>
    <row r="306" spans="1:31">
      <c r="A306" s="24" t="s">
        <v>485</v>
      </c>
      <c r="B306" s="24" t="s">
        <v>569</v>
      </c>
      <c r="C306" s="24" t="s">
        <v>599</v>
      </c>
      <c r="D306" s="24" t="s">
        <v>760</v>
      </c>
      <c r="E306" s="24" t="s">
        <v>64</v>
      </c>
      <c r="F306" s="24" t="s">
        <v>47</v>
      </c>
      <c r="G306" s="24" t="s">
        <v>188</v>
      </c>
      <c r="H306" s="24" t="s">
        <v>1344</v>
      </c>
      <c r="I306" s="24" t="s">
        <v>1303</v>
      </c>
      <c r="J306" s="24" t="s">
        <v>1686</v>
      </c>
      <c r="K306" s="24">
        <v>2</v>
      </c>
      <c r="L306" s="24" t="s">
        <v>1714</v>
      </c>
      <c r="M306" s="24">
        <v>1</v>
      </c>
      <c r="N306" s="24">
        <v>0</v>
      </c>
      <c r="O306" s="24">
        <v>1</v>
      </c>
      <c r="P306" s="24">
        <v>0</v>
      </c>
      <c r="Q306" s="24" t="str">
        <f t="shared" si="7"/>
        <v>10060905100090170</v>
      </c>
      <c r="R306" s="22" t="e">
        <f>IFERROR(_xlfn.XLOOKUP(Cost[[#This Row],[Unique]],'MB51'!U:U,'MB51'!I:I),"")*-1</f>
        <v>#VALUE!</v>
      </c>
      <c r="S306" s="18" t="str">
        <f>IFERROR(_xlfn.XLOOKUP(Cost[[#This Row],[Unique]],'MB51'!U:U,'MB51'!L:L),"")</f>
        <v/>
      </c>
      <c r="T306" s="18">
        <f>_xlfn.XLOOKUP(Cost[[#This Row],[Material ]],'mm60'!A:A,'mm60'!N:N)</f>
        <v>31.28</v>
      </c>
      <c r="U306" s="19">
        <f>IFERROR(Cost[[#This Row],[Unit Price MM60]]*Cost[[#This Row],[ Requirement QTY]],"")</f>
        <v>31.28</v>
      </c>
      <c r="V306" s="20">
        <f>IFERROR(Cost[[#This Row],[Unit Price MM60]]*Cost[[#This Row],[Withdrawn QTY]],"")</f>
        <v>0</v>
      </c>
      <c r="W306" s="21">
        <f>IFERROR(Cost[[#This Row],[Remaining QTY]]*Cost[[#This Row],[Unit Price MM60]],"")</f>
        <v>31.28</v>
      </c>
      <c r="X306" s="10">
        <v>0</v>
      </c>
      <c r="Y306" s="10">
        <f>SUMIF('MB52 in transit'!A:A,WSheet!G:G,'MB52 in transit'!E:E)</f>
        <v>0</v>
      </c>
      <c r="Z306" s="10">
        <f>SUMIF('MB52 2001'!A:A,WSheet!G:G,'MB52 2001'!C:C)</f>
        <v>0</v>
      </c>
      <c r="AA306" s="10">
        <f>Cost[[#This Row],[AB50 SOH 5001 ]]-Cost[[#This Row],[Remaining QTY]]</f>
        <v>-1</v>
      </c>
      <c r="AB306" s="10">
        <f>SUMIF(G:G,G:G,O:O)</f>
        <v>1</v>
      </c>
      <c r="AC306" s="10">
        <f>Cost[[#This Row],[AB50 SOH 5001 ]]-Cost[[#This Row],[All Work Order Demand]]</f>
        <v>-1</v>
      </c>
      <c r="AD306" s="10" t="str">
        <f>_xlfn.CONCAT(Cost[[#This Row],[Material ]],"5001")</f>
        <v>100609055001</v>
      </c>
      <c r="AE306" s="22">
        <v>5001</v>
      </c>
    </row>
    <row r="307" spans="1:31">
      <c r="A307" s="24" t="s">
        <v>485</v>
      </c>
      <c r="B307" s="24" t="s">
        <v>569</v>
      </c>
      <c r="C307" s="24" t="s">
        <v>599</v>
      </c>
      <c r="D307" s="24" t="s">
        <v>760</v>
      </c>
      <c r="E307" s="24" t="s">
        <v>64</v>
      </c>
      <c r="F307" s="24" t="s">
        <v>56</v>
      </c>
      <c r="G307" s="24" t="s">
        <v>191</v>
      </c>
      <c r="H307" s="24" t="s">
        <v>1311</v>
      </c>
      <c r="I307" s="24" t="s">
        <v>1312</v>
      </c>
      <c r="J307" s="24" t="s">
        <v>1686</v>
      </c>
      <c r="K307" s="24">
        <v>3</v>
      </c>
      <c r="L307" s="24" t="s">
        <v>1714</v>
      </c>
      <c r="M307" s="24">
        <v>1</v>
      </c>
      <c r="N307" s="24">
        <v>0</v>
      </c>
      <c r="O307" s="24">
        <v>1</v>
      </c>
      <c r="P307" s="24">
        <v>0</v>
      </c>
      <c r="Q307" s="24" t="str">
        <f t="shared" si="7"/>
        <v>10060906100090170</v>
      </c>
      <c r="R307" s="22" t="e">
        <f>IFERROR(_xlfn.XLOOKUP(Cost[[#This Row],[Unique]],'MB51'!U:U,'MB51'!I:I),"")*-1</f>
        <v>#VALUE!</v>
      </c>
      <c r="S307" s="18" t="str">
        <f>IFERROR(_xlfn.XLOOKUP(Cost[[#This Row],[Unique]],'MB51'!U:U,'MB51'!L:L),"")</f>
        <v/>
      </c>
      <c r="T307" s="18">
        <f>_xlfn.XLOOKUP(Cost[[#This Row],[Material ]],'mm60'!A:A,'mm60'!N:N)</f>
        <v>39.700000000000003</v>
      </c>
      <c r="U307" s="19">
        <f>IFERROR(Cost[[#This Row],[Unit Price MM60]]*Cost[[#This Row],[ Requirement QTY]],"")</f>
        <v>39.700000000000003</v>
      </c>
      <c r="V307" s="20">
        <f>IFERROR(Cost[[#This Row],[Unit Price MM60]]*Cost[[#This Row],[Withdrawn QTY]],"")</f>
        <v>0</v>
      </c>
      <c r="W307" s="21">
        <f>IFERROR(Cost[[#This Row],[Remaining QTY]]*Cost[[#This Row],[Unit Price MM60]],"")</f>
        <v>39.700000000000003</v>
      </c>
      <c r="X307" s="10">
        <v>0</v>
      </c>
      <c r="Y307" s="10">
        <f>SUMIF('MB52 in transit'!A:A,WSheet!G:G,'MB52 in transit'!E:E)</f>
        <v>0</v>
      </c>
      <c r="Z307" s="10">
        <f>SUMIF('MB52 2001'!A:A,WSheet!G:G,'MB52 2001'!C:C)</f>
        <v>0</v>
      </c>
      <c r="AA307" s="10">
        <f>Cost[[#This Row],[AB50 SOH 5001 ]]-Cost[[#This Row],[Remaining QTY]]</f>
        <v>-1</v>
      </c>
      <c r="AB307" s="10">
        <f>SUMIF(G:G,G:G,O:O)</f>
        <v>6</v>
      </c>
      <c r="AC307" s="10">
        <f>Cost[[#This Row],[AB50 SOH 5001 ]]-Cost[[#This Row],[All Work Order Demand]]</f>
        <v>-6</v>
      </c>
      <c r="AD307" s="10" t="str">
        <f>_xlfn.CONCAT(Cost[[#This Row],[Material ]],"5001")</f>
        <v>100609065001</v>
      </c>
      <c r="AE307" s="22">
        <v>5001</v>
      </c>
    </row>
    <row r="308" spans="1:31">
      <c r="A308" s="24" t="s">
        <v>485</v>
      </c>
      <c r="B308" s="24" t="s">
        <v>569</v>
      </c>
      <c r="C308" s="24" t="s">
        <v>668</v>
      </c>
      <c r="D308" s="24" t="s">
        <v>831</v>
      </c>
      <c r="E308" s="24" t="s">
        <v>60</v>
      </c>
      <c r="F308" s="24" t="s">
        <v>60</v>
      </c>
      <c r="G308" s="24" t="s">
        <v>1156</v>
      </c>
      <c r="H308" s="24" t="s">
        <v>1157</v>
      </c>
      <c r="I308" s="24" t="s">
        <v>1303</v>
      </c>
      <c r="J308" s="24" t="s">
        <v>1686</v>
      </c>
      <c r="K308" s="24">
        <v>4</v>
      </c>
      <c r="L308" s="24" t="s">
        <v>1783</v>
      </c>
      <c r="M308" s="24">
        <v>1</v>
      </c>
      <c r="N308" s="24">
        <v>0</v>
      </c>
      <c r="O308" s="24">
        <v>1</v>
      </c>
      <c r="P308" s="24">
        <v>0</v>
      </c>
      <c r="Q308" s="24" t="str">
        <f t="shared" si="7"/>
        <v>10060891200177790</v>
      </c>
      <c r="R308" s="22" t="e">
        <f>IFERROR(_xlfn.XLOOKUP(Cost[[#This Row],[Unique]],'MB51'!U:U,'MB51'!I:I),"")*-1</f>
        <v>#VALUE!</v>
      </c>
      <c r="S308" s="18" t="str">
        <f>IFERROR(_xlfn.XLOOKUP(Cost[[#This Row],[Unique]],'MB51'!U:U,'MB51'!L:L),"")</f>
        <v/>
      </c>
      <c r="T308" s="18">
        <f>_xlfn.XLOOKUP(Cost[[#This Row],[Material ]],'mm60'!A:A,'mm60'!N:N)</f>
        <v>25.36</v>
      </c>
      <c r="U308" s="19">
        <f>IFERROR(Cost[[#This Row],[Unit Price MM60]]*Cost[[#This Row],[ Requirement QTY]],"")</f>
        <v>25.36</v>
      </c>
      <c r="V308" s="20">
        <f>IFERROR(Cost[[#This Row],[Unit Price MM60]]*Cost[[#This Row],[Withdrawn QTY]],"")</f>
        <v>0</v>
      </c>
      <c r="W308" s="21">
        <f>IFERROR(Cost[[#This Row],[Remaining QTY]]*Cost[[#This Row],[Unit Price MM60]],"")</f>
        <v>25.36</v>
      </c>
      <c r="X308" s="10">
        <v>0</v>
      </c>
      <c r="Y308" s="10">
        <f>SUMIF('MB52 in transit'!A:A,WSheet!G:G,'MB52 in transit'!E:E)</f>
        <v>0</v>
      </c>
      <c r="Z308" s="10">
        <f>SUMIF('MB52 2001'!A:A,WSheet!G:G,'MB52 2001'!C:C)</f>
        <v>0</v>
      </c>
      <c r="AA308" s="10">
        <f>Cost[[#This Row],[AB50 SOH 5001 ]]-Cost[[#This Row],[Remaining QTY]]</f>
        <v>-1</v>
      </c>
      <c r="AB308" s="10">
        <f>SUMIF(G:G,G:G,O:O)</f>
        <v>21</v>
      </c>
      <c r="AC308" s="10">
        <f>Cost[[#This Row],[AB50 SOH 5001 ]]-Cost[[#This Row],[All Work Order Demand]]</f>
        <v>-21</v>
      </c>
      <c r="AD308" s="10" t="str">
        <f>_xlfn.CONCAT(Cost[[#This Row],[Material ]],"5001")</f>
        <v>100608915001</v>
      </c>
      <c r="AE308" s="22">
        <v>5001</v>
      </c>
    </row>
    <row r="309" spans="1:31">
      <c r="A309" s="24" t="s">
        <v>485</v>
      </c>
      <c r="B309" s="24" t="s">
        <v>569</v>
      </c>
      <c r="C309" s="24" t="s">
        <v>597</v>
      </c>
      <c r="D309" s="24" t="s">
        <v>758</v>
      </c>
      <c r="E309" s="24" t="s">
        <v>47</v>
      </c>
      <c r="F309" s="24" t="s">
        <v>47</v>
      </c>
      <c r="G309" s="24" t="s">
        <v>1345</v>
      </c>
      <c r="H309" s="24" t="s">
        <v>1346</v>
      </c>
      <c r="I309" s="24" t="s">
        <v>1303</v>
      </c>
      <c r="J309" s="24" t="s">
        <v>1686</v>
      </c>
      <c r="K309" s="24">
        <v>3</v>
      </c>
      <c r="L309" s="24" t="s">
        <v>1712</v>
      </c>
      <c r="M309" s="24">
        <v>2</v>
      </c>
      <c r="N309" s="24">
        <v>0</v>
      </c>
      <c r="O309" s="24">
        <v>2</v>
      </c>
      <c r="P309" s="24">
        <v>0</v>
      </c>
      <c r="Q309" s="24" t="str">
        <f t="shared" si="7"/>
        <v>10060916100087661</v>
      </c>
      <c r="R309" s="22" t="e">
        <f>IFERROR(_xlfn.XLOOKUP(Cost[[#This Row],[Unique]],'MB51'!U:U,'MB51'!I:I),"")*-1</f>
        <v>#VALUE!</v>
      </c>
      <c r="S309" s="18" t="str">
        <f>IFERROR(_xlfn.XLOOKUP(Cost[[#This Row],[Unique]],'MB51'!U:U,'MB51'!L:L),"")</f>
        <v/>
      </c>
      <c r="T309" s="18">
        <f>_xlfn.XLOOKUP(Cost[[#This Row],[Material ]],'mm60'!A:A,'mm60'!N:N)</f>
        <v>3.15</v>
      </c>
      <c r="U309" s="19">
        <f>IFERROR(Cost[[#This Row],[Unit Price MM60]]*Cost[[#This Row],[ Requirement QTY]],"")</f>
        <v>6.3</v>
      </c>
      <c r="V309" s="20">
        <f>IFERROR(Cost[[#This Row],[Unit Price MM60]]*Cost[[#This Row],[Withdrawn QTY]],"")</f>
        <v>0</v>
      </c>
      <c r="W309" s="21">
        <f>IFERROR(Cost[[#This Row],[Remaining QTY]]*Cost[[#This Row],[Unit Price MM60]],"")</f>
        <v>6.3</v>
      </c>
      <c r="X309" s="10">
        <v>0</v>
      </c>
      <c r="Y309" s="10">
        <f>SUMIF('MB52 in transit'!A:A,WSheet!G:G,'MB52 in transit'!E:E)</f>
        <v>0</v>
      </c>
      <c r="Z309" s="10">
        <f>SUMIF('MB52 2001'!A:A,WSheet!G:G,'MB52 2001'!C:C)</f>
        <v>0</v>
      </c>
      <c r="AA309" s="10">
        <f>Cost[[#This Row],[AB50 SOH 5001 ]]-Cost[[#This Row],[Remaining QTY]]</f>
        <v>-2</v>
      </c>
      <c r="AB309" s="10">
        <f>SUMIF(G:G,G:G,O:O)</f>
        <v>2</v>
      </c>
      <c r="AC309" s="10">
        <f>Cost[[#This Row],[AB50 SOH 5001 ]]-Cost[[#This Row],[All Work Order Demand]]</f>
        <v>-2</v>
      </c>
      <c r="AD309" s="10" t="str">
        <f>_xlfn.CONCAT(Cost[[#This Row],[Material ]],"5001")</f>
        <v>100609165001</v>
      </c>
      <c r="AE309" s="22">
        <v>5001</v>
      </c>
    </row>
    <row r="310" spans="1:31">
      <c r="A310" s="24" t="s">
        <v>485</v>
      </c>
      <c r="B310" s="24" t="s">
        <v>569</v>
      </c>
      <c r="C310" s="24" t="s">
        <v>621</v>
      </c>
      <c r="D310" s="24" t="s">
        <v>786</v>
      </c>
      <c r="E310" s="24" t="s">
        <v>47</v>
      </c>
      <c r="F310" s="24" t="s">
        <v>47</v>
      </c>
      <c r="G310" s="24" t="s">
        <v>1342</v>
      </c>
      <c r="H310" s="24" t="s">
        <v>1343</v>
      </c>
      <c r="I310" s="24" t="s">
        <v>1317</v>
      </c>
      <c r="J310" s="24" t="s">
        <v>1686</v>
      </c>
      <c r="K310" s="24">
        <v>1</v>
      </c>
      <c r="L310" s="24" t="s">
        <v>1736</v>
      </c>
      <c r="M310" s="24">
        <v>8</v>
      </c>
      <c r="N310" s="24">
        <v>0</v>
      </c>
      <c r="O310" s="24">
        <v>8</v>
      </c>
      <c r="P310" s="24">
        <v>0</v>
      </c>
      <c r="Q310" s="24" t="str">
        <f t="shared" si="7"/>
        <v>10060884100041707</v>
      </c>
      <c r="R310" s="22" t="e">
        <f>IFERROR(_xlfn.XLOOKUP(Cost[[#This Row],[Unique]],'MB51'!U:U,'MB51'!I:I),"")*-1</f>
        <v>#VALUE!</v>
      </c>
      <c r="S310" s="18" t="str">
        <f>IFERROR(_xlfn.XLOOKUP(Cost[[#This Row],[Unique]],'MB51'!U:U,'MB51'!L:L),"")</f>
        <v/>
      </c>
      <c r="T310" s="18">
        <f>_xlfn.XLOOKUP(Cost[[#This Row],[Material ]],'mm60'!A:A,'mm60'!N:N)</f>
        <v>3.53</v>
      </c>
      <c r="U310" s="19">
        <f>IFERROR(Cost[[#This Row],[Unit Price MM60]]*Cost[[#This Row],[ Requirement QTY]],"")</f>
        <v>28.24</v>
      </c>
      <c r="V310" s="20">
        <f>IFERROR(Cost[[#This Row],[Unit Price MM60]]*Cost[[#This Row],[Withdrawn QTY]],"")</f>
        <v>0</v>
      </c>
      <c r="W310" s="21">
        <f>IFERROR(Cost[[#This Row],[Remaining QTY]]*Cost[[#This Row],[Unit Price MM60]],"")</f>
        <v>28.24</v>
      </c>
      <c r="X310" s="10">
        <v>0</v>
      </c>
      <c r="Y310" s="10">
        <f>SUMIF('MB52 in transit'!A:A,WSheet!G:G,'MB52 in transit'!E:E)</f>
        <v>0</v>
      </c>
      <c r="Z310" s="10">
        <f>SUMIF('MB52 2001'!A:A,WSheet!G:G,'MB52 2001'!C:C)</f>
        <v>0</v>
      </c>
      <c r="AA310" s="10">
        <f>Cost[[#This Row],[AB50 SOH 5001 ]]-Cost[[#This Row],[Remaining QTY]]</f>
        <v>-8</v>
      </c>
      <c r="AB310" s="10">
        <f>SUMIF(G:G,G:G,O:O)</f>
        <v>26</v>
      </c>
      <c r="AC310" s="10">
        <f>Cost[[#This Row],[AB50 SOH 5001 ]]-Cost[[#This Row],[All Work Order Demand]]</f>
        <v>-26</v>
      </c>
      <c r="AD310" s="10" t="str">
        <f>_xlfn.CONCAT(Cost[[#This Row],[Material ]],"5001")</f>
        <v>100608845001</v>
      </c>
      <c r="AE310" s="22">
        <v>5001</v>
      </c>
    </row>
    <row r="311" spans="1:31">
      <c r="A311" s="24" t="s">
        <v>485</v>
      </c>
      <c r="B311" s="24" t="s">
        <v>569</v>
      </c>
      <c r="C311" s="24" t="s">
        <v>595</v>
      </c>
      <c r="D311" s="24" t="s">
        <v>756</v>
      </c>
      <c r="E311" s="24" t="s">
        <v>56</v>
      </c>
      <c r="F311" s="24" t="s">
        <v>56</v>
      </c>
      <c r="G311" s="24" t="s">
        <v>1134</v>
      </c>
      <c r="H311" s="24" t="s">
        <v>1135</v>
      </c>
      <c r="I311" s="24" t="s">
        <v>1310</v>
      </c>
      <c r="J311" s="24" t="s">
        <v>1686</v>
      </c>
      <c r="K311" s="24">
        <v>3</v>
      </c>
      <c r="L311" s="24" t="s">
        <v>1710</v>
      </c>
      <c r="M311" s="24">
        <v>4</v>
      </c>
      <c r="N311" s="24">
        <v>0</v>
      </c>
      <c r="O311" s="24">
        <v>4</v>
      </c>
      <c r="P311" s="24">
        <v>0</v>
      </c>
      <c r="Q311" s="24" t="str">
        <f t="shared" si="7"/>
        <v>10058876100037554</v>
      </c>
      <c r="R311" s="22" t="e">
        <f>IFERROR(_xlfn.XLOOKUP(Cost[[#This Row],[Unique]],'MB51'!U:U,'MB51'!I:I),"")*-1</f>
        <v>#VALUE!</v>
      </c>
      <c r="S311" s="18" t="str">
        <f>IFERROR(_xlfn.XLOOKUP(Cost[[#This Row],[Unique]],'MB51'!U:U,'MB51'!L:L),"")</f>
        <v/>
      </c>
      <c r="T311" s="18">
        <f>_xlfn.XLOOKUP(Cost[[#This Row],[Material ]],'mm60'!A:A,'mm60'!N:N)</f>
        <v>2.3199999999999998</v>
      </c>
      <c r="U311" s="19">
        <f>IFERROR(Cost[[#This Row],[Unit Price MM60]]*Cost[[#This Row],[ Requirement QTY]],"")</f>
        <v>9.2799999999999994</v>
      </c>
      <c r="V311" s="20">
        <f>IFERROR(Cost[[#This Row],[Unit Price MM60]]*Cost[[#This Row],[Withdrawn QTY]],"")</f>
        <v>0</v>
      </c>
      <c r="W311" s="21">
        <f>IFERROR(Cost[[#This Row],[Remaining QTY]]*Cost[[#This Row],[Unit Price MM60]],"")</f>
        <v>9.2799999999999994</v>
      </c>
      <c r="X311" s="10">
        <v>0</v>
      </c>
      <c r="Y311" s="10">
        <f>SUMIF('MB52 in transit'!A:A,WSheet!G:G,'MB52 in transit'!E:E)</f>
        <v>0</v>
      </c>
      <c r="Z311" s="10">
        <f>SUMIF('MB52 2001'!A:A,WSheet!G:G,'MB52 2001'!C:C)</f>
        <v>0</v>
      </c>
      <c r="AA311" s="10">
        <f>Cost[[#This Row],[AB50 SOH 5001 ]]-Cost[[#This Row],[Remaining QTY]]</f>
        <v>-4</v>
      </c>
      <c r="AB311" s="10">
        <f>SUMIF(G:G,G:G,O:O)</f>
        <v>56</v>
      </c>
      <c r="AC311" s="10">
        <f>Cost[[#This Row],[AB50 SOH 5001 ]]-Cost[[#This Row],[All Work Order Demand]]</f>
        <v>-56</v>
      </c>
      <c r="AD311" s="10" t="str">
        <f>_xlfn.CONCAT(Cost[[#This Row],[Material ]],"5001")</f>
        <v>100588765001</v>
      </c>
      <c r="AE311" s="22">
        <v>5001</v>
      </c>
    </row>
    <row r="312" spans="1:31">
      <c r="A312" s="24" t="s">
        <v>485</v>
      </c>
      <c r="B312" s="24" t="s">
        <v>569</v>
      </c>
      <c r="C312" s="24" t="s">
        <v>595</v>
      </c>
      <c r="D312" s="24" t="s">
        <v>756</v>
      </c>
      <c r="E312" s="24" t="s">
        <v>56</v>
      </c>
      <c r="F312" s="24" t="s">
        <v>68</v>
      </c>
      <c r="G312" s="24" t="s">
        <v>154</v>
      </c>
      <c r="H312" s="24" t="s">
        <v>1309</v>
      </c>
      <c r="I312" s="24" t="s">
        <v>1310</v>
      </c>
      <c r="J312" s="24" t="s">
        <v>1686</v>
      </c>
      <c r="K312" s="24">
        <v>6</v>
      </c>
      <c r="L312" s="24" t="s">
        <v>1710</v>
      </c>
      <c r="M312" s="24">
        <v>3</v>
      </c>
      <c r="N312" s="24">
        <v>0</v>
      </c>
      <c r="O312" s="24">
        <v>3</v>
      </c>
      <c r="P312" s="24">
        <v>0</v>
      </c>
      <c r="Q312" s="24" t="str">
        <f t="shared" si="7"/>
        <v>10060885100037554</v>
      </c>
      <c r="R312" s="22" t="e">
        <f>IFERROR(_xlfn.XLOOKUP(Cost[[#This Row],[Unique]],'MB51'!U:U,'MB51'!I:I),"")*-1</f>
        <v>#VALUE!</v>
      </c>
      <c r="S312" s="18" t="str">
        <f>IFERROR(_xlfn.XLOOKUP(Cost[[#This Row],[Unique]],'MB51'!U:U,'MB51'!L:L),"")</f>
        <v/>
      </c>
      <c r="T312" s="18">
        <f>_xlfn.XLOOKUP(Cost[[#This Row],[Material ]],'mm60'!A:A,'mm60'!N:N)</f>
        <v>4.78</v>
      </c>
      <c r="U312" s="19">
        <f>IFERROR(Cost[[#This Row],[Unit Price MM60]]*Cost[[#This Row],[ Requirement QTY]],"")</f>
        <v>14.34</v>
      </c>
      <c r="V312" s="20">
        <f>IFERROR(Cost[[#This Row],[Unit Price MM60]]*Cost[[#This Row],[Withdrawn QTY]],"")</f>
        <v>0</v>
      </c>
      <c r="W312" s="21">
        <f>IFERROR(Cost[[#This Row],[Remaining QTY]]*Cost[[#This Row],[Unit Price MM60]],"")</f>
        <v>14.34</v>
      </c>
      <c r="X312" s="10">
        <v>0</v>
      </c>
      <c r="Y312" s="10">
        <f>SUMIF('MB52 in transit'!A:A,WSheet!G:G,'MB52 in transit'!E:E)</f>
        <v>0</v>
      </c>
      <c r="Z312" s="10">
        <f>SUMIF('MB52 2001'!A:A,WSheet!G:G,'MB52 2001'!C:C)</f>
        <v>0</v>
      </c>
      <c r="AA312" s="10">
        <f>Cost[[#This Row],[AB50 SOH 5001 ]]-Cost[[#This Row],[Remaining QTY]]</f>
        <v>-3</v>
      </c>
      <c r="AB312" s="10">
        <f>SUMIF(G:G,G:G,O:O)</f>
        <v>29</v>
      </c>
      <c r="AC312" s="10">
        <f>Cost[[#This Row],[AB50 SOH 5001 ]]-Cost[[#This Row],[All Work Order Demand]]</f>
        <v>-29</v>
      </c>
      <c r="AD312" s="10" t="str">
        <f>_xlfn.CONCAT(Cost[[#This Row],[Material ]],"5001")</f>
        <v>100608855001</v>
      </c>
      <c r="AE312" s="22">
        <v>5001</v>
      </c>
    </row>
    <row r="313" spans="1:31">
      <c r="A313" s="24" t="s">
        <v>485</v>
      </c>
      <c r="B313" s="24" t="s">
        <v>569</v>
      </c>
      <c r="C313" s="24" t="s">
        <v>601</v>
      </c>
      <c r="D313" s="24" t="s">
        <v>762</v>
      </c>
      <c r="E313" s="24" t="s">
        <v>120</v>
      </c>
      <c r="F313" s="24" t="s">
        <v>124</v>
      </c>
      <c r="G313" s="24" t="s">
        <v>1342</v>
      </c>
      <c r="H313" s="24" t="s">
        <v>1343</v>
      </c>
      <c r="I313" s="24" t="s">
        <v>1317</v>
      </c>
      <c r="J313" s="24" t="s">
        <v>1686</v>
      </c>
      <c r="K313" s="24">
        <v>4</v>
      </c>
      <c r="L313" s="24" t="s">
        <v>1716</v>
      </c>
      <c r="M313" s="24">
        <v>6</v>
      </c>
      <c r="N313" s="24">
        <v>0</v>
      </c>
      <c r="O313" s="24">
        <v>6</v>
      </c>
      <c r="P313" s="24">
        <v>0</v>
      </c>
      <c r="Q313" s="24" t="str">
        <f t="shared" si="7"/>
        <v>10060884100041524</v>
      </c>
      <c r="R313" s="22" t="e">
        <f>IFERROR(_xlfn.XLOOKUP(Cost[[#This Row],[Unique]],'MB51'!U:U,'MB51'!I:I),"")*-1</f>
        <v>#VALUE!</v>
      </c>
      <c r="S313" s="18" t="str">
        <f>IFERROR(_xlfn.XLOOKUP(Cost[[#This Row],[Unique]],'MB51'!U:U,'MB51'!L:L),"")</f>
        <v/>
      </c>
      <c r="T313" s="18">
        <f>_xlfn.XLOOKUP(Cost[[#This Row],[Material ]],'mm60'!A:A,'mm60'!N:N)</f>
        <v>3.53</v>
      </c>
      <c r="U313" s="19">
        <f>IFERROR(Cost[[#This Row],[Unit Price MM60]]*Cost[[#This Row],[ Requirement QTY]],"")</f>
        <v>21.18</v>
      </c>
      <c r="V313" s="20">
        <f>IFERROR(Cost[[#This Row],[Unit Price MM60]]*Cost[[#This Row],[Withdrawn QTY]],"")</f>
        <v>0</v>
      </c>
      <c r="W313" s="21">
        <f>IFERROR(Cost[[#This Row],[Remaining QTY]]*Cost[[#This Row],[Unit Price MM60]],"")</f>
        <v>21.18</v>
      </c>
      <c r="X313" s="10">
        <v>0</v>
      </c>
      <c r="Y313" s="10">
        <f>SUMIF('MB52 in transit'!A:A,WSheet!G:G,'MB52 in transit'!E:E)</f>
        <v>0</v>
      </c>
      <c r="Z313" s="10">
        <f>SUMIF('MB52 2001'!A:A,WSheet!G:G,'MB52 2001'!C:C)</f>
        <v>0</v>
      </c>
      <c r="AA313" s="10">
        <f>Cost[[#This Row],[AB50 SOH 5001 ]]-Cost[[#This Row],[Remaining QTY]]</f>
        <v>-6</v>
      </c>
      <c r="AB313" s="10">
        <f>SUMIF(G:G,G:G,O:O)</f>
        <v>26</v>
      </c>
      <c r="AC313" s="10">
        <f>Cost[[#This Row],[AB50 SOH 5001 ]]-Cost[[#This Row],[All Work Order Demand]]</f>
        <v>-26</v>
      </c>
      <c r="AD313" s="10" t="str">
        <f>_xlfn.CONCAT(Cost[[#This Row],[Material ]],"5001")</f>
        <v>100608845001</v>
      </c>
      <c r="AE313" s="22">
        <v>5001</v>
      </c>
    </row>
    <row r="314" spans="1:31">
      <c r="A314" s="24" t="s">
        <v>485</v>
      </c>
      <c r="B314" s="24" t="s">
        <v>569</v>
      </c>
      <c r="C314" s="24" t="s">
        <v>601</v>
      </c>
      <c r="D314" s="24" t="s">
        <v>762</v>
      </c>
      <c r="E314" s="24" t="s">
        <v>120</v>
      </c>
      <c r="F314" s="24" t="s">
        <v>143</v>
      </c>
      <c r="G314" s="24" t="s">
        <v>154</v>
      </c>
      <c r="H314" s="24" t="s">
        <v>1309</v>
      </c>
      <c r="I314" s="24" t="s">
        <v>1310</v>
      </c>
      <c r="J314" s="24" t="s">
        <v>1686</v>
      </c>
      <c r="K314" s="24">
        <v>7</v>
      </c>
      <c r="L314" s="24" t="s">
        <v>1716</v>
      </c>
      <c r="M314" s="24">
        <v>1</v>
      </c>
      <c r="N314" s="24">
        <v>0</v>
      </c>
      <c r="O314" s="24">
        <v>1</v>
      </c>
      <c r="P314" s="24">
        <v>0</v>
      </c>
      <c r="Q314" s="24" t="str">
        <f t="shared" si="7"/>
        <v>10060885100041524</v>
      </c>
      <c r="R314" s="22" t="e">
        <f>IFERROR(_xlfn.XLOOKUP(Cost[[#This Row],[Unique]],'MB51'!U:U,'MB51'!I:I),"")*-1</f>
        <v>#VALUE!</v>
      </c>
      <c r="S314" s="18" t="str">
        <f>IFERROR(_xlfn.XLOOKUP(Cost[[#This Row],[Unique]],'MB51'!U:U,'MB51'!L:L),"")</f>
        <v/>
      </c>
      <c r="T314" s="18">
        <f>_xlfn.XLOOKUP(Cost[[#This Row],[Material ]],'mm60'!A:A,'mm60'!N:N)</f>
        <v>4.78</v>
      </c>
      <c r="U314" s="19">
        <f>IFERROR(Cost[[#This Row],[Unit Price MM60]]*Cost[[#This Row],[ Requirement QTY]],"")</f>
        <v>4.78</v>
      </c>
      <c r="V314" s="20">
        <f>IFERROR(Cost[[#This Row],[Unit Price MM60]]*Cost[[#This Row],[Withdrawn QTY]],"")</f>
        <v>0</v>
      </c>
      <c r="W314" s="21">
        <f>IFERROR(Cost[[#This Row],[Remaining QTY]]*Cost[[#This Row],[Unit Price MM60]],"")</f>
        <v>4.78</v>
      </c>
      <c r="X314" s="10">
        <v>0</v>
      </c>
      <c r="Y314" s="10">
        <f>SUMIF('MB52 in transit'!A:A,WSheet!G:G,'MB52 in transit'!E:E)</f>
        <v>0</v>
      </c>
      <c r="Z314" s="10">
        <f>SUMIF('MB52 2001'!A:A,WSheet!G:G,'MB52 2001'!C:C)</f>
        <v>0</v>
      </c>
      <c r="AA314" s="10">
        <f>Cost[[#This Row],[AB50 SOH 5001 ]]-Cost[[#This Row],[Remaining QTY]]</f>
        <v>-1</v>
      </c>
      <c r="AB314" s="10">
        <f>SUMIF(G:G,G:G,O:O)</f>
        <v>29</v>
      </c>
      <c r="AC314" s="10">
        <f>Cost[[#This Row],[AB50 SOH 5001 ]]-Cost[[#This Row],[All Work Order Demand]]</f>
        <v>-29</v>
      </c>
      <c r="AD314" s="10" t="str">
        <f>_xlfn.CONCAT(Cost[[#This Row],[Material ]],"5001")</f>
        <v>100608855001</v>
      </c>
      <c r="AE314" s="22">
        <v>5001</v>
      </c>
    </row>
    <row r="315" spans="1:31">
      <c r="A315" s="24" t="s">
        <v>485</v>
      </c>
      <c r="B315" s="24" t="s">
        <v>569</v>
      </c>
      <c r="C315" s="24" t="s">
        <v>653</v>
      </c>
      <c r="D315" s="24" t="s">
        <v>817</v>
      </c>
      <c r="E315" s="24" t="s">
        <v>60</v>
      </c>
      <c r="F315" s="24" t="s">
        <v>56</v>
      </c>
      <c r="G315" s="24" t="s">
        <v>1347</v>
      </c>
      <c r="H315" s="24" t="s">
        <v>1348</v>
      </c>
      <c r="I315" s="24" t="s">
        <v>1303</v>
      </c>
      <c r="J315" s="24" t="s">
        <v>1686</v>
      </c>
      <c r="K315" s="24">
        <v>3</v>
      </c>
      <c r="L315" s="24" t="s">
        <v>1768</v>
      </c>
      <c r="M315" s="24">
        <v>8</v>
      </c>
      <c r="N315" s="24">
        <v>0</v>
      </c>
      <c r="O315" s="24">
        <v>8</v>
      </c>
      <c r="P315" s="24">
        <v>0</v>
      </c>
      <c r="Q315" s="24" t="str">
        <f t="shared" si="7"/>
        <v>10058890100074645</v>
      </c>
      <c r="R315" s="22" t="e">
        <f>IFERROR(_xlfn.XLOOKUP(Cost[[#This Row],[Unique]],'MB51'!U:U,'MB51'!I:I),"")*-1</f>
        <v>#VALUE!</v>
      </c>
      <c r="S315" s="18" t="str">
        <f>IFERROR(_xlfn.XLOOKUP(Cost[[#This Row],[Unique]],'MB51'!U:U,'MB51'!L:L),"")</f>
        <v/>
      </c>
      <c r="T315" s="18">
        <f>_xlfn.XLOOKUP(Cost[[#This Row],[Material ]],'mm60'!A:A,'mm60'!N:N)</f>
        <v>3.99</v>
      </c>
      <c r="U315" s="19">
        <f>IFERROR(Cost[[#This Row],[Unit Price MM60]]*Cost[[#This Row],[ Requirement QTY]],"")</f>
        <v>31.92</v>
      </c>
      <c r="V315" s="20">
        <f>IFERROR(Cost[[#This Row],[Unit Price MM60]]*Cost[[#This Row],[Withdrawn QTY]],"")</f>
        <v>0</v>
      </c>
      <c r="W315" s="21">
        <f>IFERROR(Cost[[#This Row],[Remaining QTY]]*Cost[[#This Row],[Unit Price MM60]],"")</f>
        <v>31.92</v>
      </c>
      <c r="X315" s="10">
        <v>0</v>
      </c>
      <c r="Y315" s="10">
        <f>SUMIF('MB52 in transit'!A:A,WSheet!G:G,'MB52 in transit'!E:E)</f>
        <v>0</v>
      </c>
      <c r="Z315" s="10">
        <f>SUMIF('MB52 2001'!A:A,WSheet!G:G,'MB52 2001'!C:C)</f>
        <v>0</v>
      </c>
      <c r="AA315" s="10">
        <f>Cost[[#This Row],[AB50 SOH 5001 ]]-Cost[[#This Row],[Remaining QTY]]</f>
        <v>-8</v>
      </c>
      <c r="AB315" s="10">
        <f>SUMIF(G:G,G:G,O:O)</f>
        <v>8</v>
      </c>
      <c r="AC315" s="10">
        <f>Cost[[#This Row],[AB50 SOH 5001 ]]-Cost[[#This Row],[All Work Order Demand]]</f>
        <v>-8</v>
      </c>
      <c r="AD315" s="10" t="str">
        <f>_xlfn.CONCAT(Cost[[#This Row],[Material ]],"5001")</f>
        <v>100588905001</v>
      </c>
      <c r="AE315" s="22">
        <v>5001</v>
      </c>
    </row>
    <row r="316" spans="1:31">
      <c r="A316" s="24" t="s">
        <v>485</v>
      </c>
      <c r="B316" s="24" t="s">
        <v>569</v>
      </c>
      <c r="C316" s="24" t="s">
        <v>592</v>
      </c>
      <c r="D316" s="24" t="s">
        <v>753</v>
      </c>
      <c r="E316" s="24" t="s">
        <v>47</v>
      </c>
      <c r="F316" s="24" t="s">
        <v>124</v>
      </c>
      <c r="G316" s="24" t="s">
        <v>1134</v>
      </c>
      <c r="H316" s="24" t="s">
        <v>1135</v>
      </c>
      <c r="I316" s="24" t="s">
        <v>1310</v>
      </c>
      <c r="J316" s="24" t="s">
        <v>1686</v>
      </c>
      <c r="K316" s="24">
        <v>6</v>
      </c>
      <c r="L316" s="24" t="s">
        <v>1707</v>
      </c>
      <c r="M316" s="24">
        <v>28</v>
      </c>
      <c r="N316" s="24">
        <v>0</v>
      </c>
      <c r="O316" s="24">
        <v>28</v>
      </c>
      <c r="P316" s="24">
        <v>0</v>
      </c>
      <c r="Q316" s="24" t="str">
        <f t="shared" si="7"/>
        <v>10058876100042910</v>
      </c>
      <c r="R316" s="22" t="e">
        <f>IFERROR(_xlfn.XLOOKUP(Cost[[#This Row],[Unique]],'MB51'!U:U,'MB51'!I:I),"")*-1</f>
        <v>#VALUE!</v>
      </c>
      <c r="S316" s="18" t="str">
        <f>IFERROR(_xlfn.XLOOKUP(Cost[[#This Row],[Unique]],'MB51'!U:U,'MB51'!L:L),"")</f>
        <v/>
      </c>
      <c r="T316" s="18">
        <f>_xlfn.XLOOKUP(Cost[[#This Row],[Material ]],'mm60'!A:A,'mm60'!N:N)</f>
        <v>2.3199999999999998</v>
      </c>
      <c r="U316" s="19">
        <f>IFERROR(Cost[[#This Row],[Unit Price MM60]]*Cost[[#This Row],[ Requirement QTY]],"")</f>
        <v>64.959999999999994</v>
      </c>
      <c r="V316" s="20">
        <f>IFERROR(Cost[[#This Row],[Unit Price MM60]]*Cost[[#This Row],[Withdrawn QTY]],"")</f>
        <v>0</v>
      </c>
      <c r="W316" s="21">
        <f>IFERROR(Cost[[#This Row],[Remaining QTY]]*Cost[[#This Row],[Unit Price MM60]],"")</f>
        <v>64.959999999999994</v>
      </c>
      <c r="X316" s="10">
        <v>0</v>
      </c>
      <c r="Y316" s="10">
        <f>SUMIF('MB52 in transit'!A:A,WSheet!G:G,'MB52 in transit'!E:E)</f>
        <v>0</v>
      </c>
      <c r="Z316" s="10">
        <f>SUMIF('MB52 2001'!A:A,WSheet!G:G,'MB52 2001'!C:C)</f>
        <v>0</v>
      </c>
      <c r="AA316" s="10">
        <f>Cost[[#This Row],[AB50 SOH 5001 ]]-Cost[[#This Row],[Remaining QTY]]</f>
        <v>-28</v>
      </c>
      <c r="AB316" s="10">
        <f>SUMIF(G:G,G:G,O:O)</f>
        <v>56</v>
      </c>
      <c r="AC316" s="10">
        <f>Cost[[#This Row],[AB50 SOH 5001 ]]-Cost[[#This Row],[All Work Order Demand]]</f>
        <v>-56</v>
      </c>
      <c r="AD316" s="10" t="str">
        <f>_xlfn.CONCAT(Cost[[#This Row],[Material ]],"5001")</f>
        <v>100588765001</v>
      </c>
      <c r="AE316" s="22">
        <v>5001</v>
      </c>
    </row>
    <row r="317" spans="1:31">
      <c r="A317" s="24" t="s">
        <v>485</v>
      </c>
      <c r="B317" s="24" t="s">
        <v>569</v>
      </c>
      <c r="C317" s="24" t="s">
        <v>592</v>
      </c>
      <c r="D317" s="24" t="s">
        <v>753</v>
      </c>
      <c r="E317" s="24" t="s">
        <v>47</v>
      </c>
      <c r="F317" s="24" t="s">
        <v>91</v>
      </c>
      <c r="G317" s="24" t="s">
        <v>1342</v>
      </c>
      <c r="H317" s="24" t="s">
        <v>1343</v>
      </c>
      <c r="I317" s="24" t="s">
        <v>1317</v>
      </c>
      <c r="J317" s="24" t="s">
        <v>1686</v>
      </c>
      <c r="K317" s="24">
        <v>18</v>
      </c>
      <c r="L317" s="24" t="s">
        <v>1707</v>
      </c>
      <c r="M317" s="24">
        <v>4</v>
      </c>
      <c r="N317" s="24">
        <v>0</v>
      </c>
      <c r="O317" s="24">
        <v>4</v>
      </c>
      <c r="P317" s="24">
        <v>0</v>
      </c>
      <c r="Q317" s="24" t="str">
        <f t="shared" si="7"/>
        <v>10060884100042910</v>
      </c>
      <c r="R317" s="22" t="e">
        <f>IFERROR(_xlfn.XLOOKUP(Cost[[#This Row],[Unique]],'MB51'!U:U,'MB51'!I:I),"")*-1</f>
        <v>#VALUE!</v>
      </c>
      <c r="S317" s="18" t="str">
        <f>IFERROR(_xlfn.XLOOKUP(Cost[[#This Row],[Unique]],'MB51'!U:U,'MB51'!L:L),"")</f>
        <v/>
      </c>
      <c r="T317" s="18">
        <f>_xlfn.XLOOKUP(Cost[[#This Row],[Material ]],'mm60'!A:A,'mm60'!N:N)</f>
        <v>3.53</v>
      </c>
      <c r="U317" s="19">
        <f>IFERROR(Cost[[#This Row],[Unit Price MM60]]*Cost[[#This Row],[ Requirement QTY]],"")</f>
        <v>14.12</v>
      </c>
      <c r="V317" s="20">
        <f>IFERROR(Cost[[#This Row],[Unit Price MM60]]*Cost[[#This Row],[Withdrawn QTY]],"")</f>
        <v>0</v>
      </c>
      <c r="W317" s="21">
        <f>IFERROR(Cost[[#This Row],[Remaining QTY]]*Cost[[#This Row],[Unit Price MM60]],"")</f>
        <v>14.12</v>
      </c>
      <c r="X317" s="10">
        <v>0</v>
      </c>
      <c r="Y317" s="10">
        <f>SUMIF('MB52 in transit'!A:A,WSheet!G:G,'MB52 in transit'!E:E)</f>
        <v>0</v>
      </c>
      <c r="Z317" s="10">
        <f>SUMIF('MB52 2001'!A:A,WSheet!G:G,'MB52 2001'!C:C)</f>
        <v>0</v>
      </c>
      <c r="AA317" s="10">
        <f>Cost[[#This Row],[AB50 SOH 5001 ]]-Cost[[#This Row],[Remaining QTY]]</f>
        <v>-4</v>
      </c>
      <c r="AB317" s="10">
        <f>SUMIF(G:G,G:G,O:O)</f>
        <v>26</v>
      </c>
      <c r="AC317" s="10">
        <f>Cost[[#This Row],[AB50 SOH 5001 ]]-Cost[[#This Row],[All Work Order Demand]]</f>
        <v>-26</v>
      </c>
      <c r="AD317" s="10" t="str">
        <f>_xlfn.CONCAT(Cost[[#This Row],[Material ]],"5001")</f>
        <v>100608845001</v>
      </c>
      <c r="AE317" s="22">
        <v>5001</v>
      </c>
    </row>
    <row r="318" spans="1:31">
      <c r="A318" s="24" t="s">
        <v>485</v>
      </c>
      <c r="B318" s="24" t="s">
        <v>569</v>
      </c>
      <c r="C318" s="24" t="s">
        <v>592</v>
      </c>
      <c r="D318" s="24" t="s">
        <v>753</v>
      </c>
      <c r="E318" s="24" t="s">
        <v>47</v>
      </c>
      <c r="F318" s="24" t="s">
        <v>157</v>
      </c>
      <c r="G318" s="24" t="s">
        <v>158</v>
      </c>
      <c r="H318" s="24" t="s">
        <v>1318</v>
      </c>
      <c r="I318" s="24" t="s">
        <v>1303</v>
      </c>
      <c r="J318" s="24" t="s">
        <v>1686</v>
      </c>
      <c r="K318" s="24">
        <v>20</v>
      </c>
      <c r="L318" s="24" t="s">
        <v>1707</v>
      </c>
      <c r="M318" s="24">
        <v>5</v>
      </c>
      <c r="N318" s="24">
        <v>0</v>
      </c>
      <c r="O318" s="24">
        <v>5</v>
      </c>
      <c r="P318" s="24">
        <v>0</v>
      </c>
      <c r="Q318" s="24" t="str">
        <f t="shared" si="7"/>
        <v>10060886100042910</v>
      </c>
      <c r="R318" s="22" t="e">
        <f>IFERROR(_xlfn.XLOOKUP(Cost[[#This Row],[Unique]],'MB51'!U:U,'MB51'!I:I),"")*-1</f>
        <v>#VALUE!</v>
      </c>
      <c r="S318" s="18" t="str">
        <f>IFERROR(_xlfn.XLOOKUP(Cost[[#This Row],[Unique]],'MB51'!U:U,'MB51'!L:L),"")</f>
        <v/>
      </c>
      <c r="T318" s="18">
        <f>_xlfn.XLOOKUP(Cost[[#This Row],[Material ]],'mm60'!A:A,'mm60'!N:N)</f>
        <v>7.03</v>
      </c>
      <c r="U318" s="19">
        <f>IFERROR(Cost[[#This Row],[Unit Price MM60]]*Cost[[#This Row],[ Requirement QTY]],"")</f>
        <v>35.15</v>
      </c>
      <c r="V318" s="20">
        <f>IFERROR(Cost[[#This Row],[Unit Price MM60]]*Cost[[#This Row],[Withdrawn QTY]],"")</f>
        <v>0</v>
      </c>
      <c r="W318" s="21">
        <f>IFERROR(Cost[[#This Row],[Remaining QTY]]*Cost[[#This Row],[Unit Price MM60]],"")</f>
        <v>35.15</v>
      </c>
      <c r="X318" s="10">
        <v>0</v>
      </c>
      <c r="Y318" s="10">
        <f>SUMIF('MB52 in transit'!A:A,WSheet!G:G,'MB52 in transit'!E:E)</f>
        <v>0</v>
      </c>
      <c r="Z318" s="10">
        <f>SUMIF('MB52 2001'!A:A,WSheet!G:G,'MB52 2001'!C:C)</f>
        <v>0</v>
      </c>
      <c r="AA318" s="10">
        <f>Cost[[#This Row],[AB50 SOH 5001 ]]-Cost[[#This Row],[Remaining QTY]]</f>
        <v>-5</v>
      </c>
      <c r="AB318" s="10">
        <f>SUMIF(G:G,G:G,O:O)</f>
        <v>18</v>
      </c>
      <c r="AC318" s="10">
        <f>Cost[[#This Row],[AB50 SOH 5001 ]]-Cost[[#This Row],[All Work Order Demand]]</f>
        <v>-18</v>
      </c>
      <c r="AD318" s="10" t="str">
        <f>_xlfn.CONCAT(Cost[[#This Row],[Material ]],"5001")</f>
        <v>100608865001</v>
      </c>
      <c r="AE318" s="22">
        <v>5001</v>
      </c>
    </row>
    <row r="319" spans="1:31">
      <c r="A319" s="24" t="s">
        <v>485</v>
      </c>
      <c r="B319" s="24" t="s">
        <v>570</v>
      </c>
      <c r="C319" s="24" t="s">
        <v>593</v>
      </c>
      <c r="D319" s="24" t="s">
        <v>754</v>
      </c>
      <c r="E319" s="24" t="s">
        <v>106</v>
      </c>
      <c r="F319" s="24" t="s">
        <v>43</v>
      </c>
      <c r="G319" s="24" t="s">
        <v>1149</v>
      </c>
      <c r="H319" s="24" t="s">
        <v>1150</v>
      </c>
      <c r="I319" s="24" t="s">
        <v>1317</v>
      </c>
      <c r="J319" s="24" t="s">
        <v>1686</v>
      </c>
      <c r="K319" s="24">
        <v>1</v>
      </c>
      <c r="L319" s="24" t="s">
        <v>1708</v>
      </c>
      <c r="M319" s="24">
        <v>2</v>
      </c>
      <c r="N319" s="24">
        <v>0</v>
      </c>
      <c r="O319" s="24">
        <v>2</v>
      </c>
      <c r="P319" s="24">
        <v>0</v>
      </c>
      <c r="Q319" s="24" t="str">
        <f t="shared" si="7"/>
        <v>10204124200155497</v>
      </c>
      <c r="R319" s="22" t="e">
        <f>IFERROR(_xlfn.XLOOKUP(Cost[[#This Row],[Unique]],'MB51'!U:U,'MB51'!I:I),"")*-1</f>
        <v>#VALUE!</v>
      </c>
      <c r="S319" s="18" t="str">
        <f>IFERROR(_xlfn.XLOOKUP(Cost[[#This Row],[Unique]],'MB51'!U:U,'MB51'!L:L),"")</f>
        <v/>
      </c>
      <c r="T319" s="18">
        <f>_xlfn.XLOOKUP(Cost[[#This Row],[Material ]],'mm60'!A:A,'mm60'!N:N)</f>
        <v>16.54</v>
      </c>
      <c r="U319" s="19">
        <f>IFERROR(Cost[[#This Row],[Unit Price MM60]]*Cost[[#This Row],[ Requirement QTY]],"")</f>
        <v>33.08</v>
      </c>
      <c r="V319" s="20">
        <f>IFERROR(Cost[[#This Row],[Unit Price MM60]]*Cost[[#This Row],[Withdrawn QTY]],"")</f>
        <v>0</v>
      </c>
      <c r="W319" s="21">
        <f>IFERROR(Cost[[#This Row],[Remaining QTY]]*Cost[[#This Row],[Unit Price MM60]],"")</f>
        <v>33.08</v>
      </c>
      <c r="X319" s="10">
        <v>0</v>
      </c>
      <c r="Y319" s="10">
        <f>SUMIF('MB52 in transit'!A:A,WSheet!G:G,'MB52 in transit'!E:E)</f>
        <v>0</v>
      </c>
      <c r="Z319" s="10">
        <f>SUMIF('MB52 2001'!A:A,WSheet!G:G,'MB52 2001'!C:C)</f>
        <v>0</v>
      </c>
      <c r="AA319" s="10">
        <f>Cost[[#This Row],[AB50 SOH 5001 ]]-Cost[[#This Row],[Remaining QTY]]</f>
        <v>-2</v>
      </c>
      <c r="AB319" s="10">
        <f>SUMIF(G:G,G:G,O:O)</f>
        <v>28</v>
      </c>
      <c r="AC319" s="10">
        <f>Cost[[#This Row],[AB50 SOH 5001 ]]-Cost[[#This Row],[All Work Order Demand]]</f>
        <v>-28</v>
      </c>
      <c r="AD319" s="10" t="str">
        <f>_xlfn.CONCAT(Cost[[#This Row],[Material ]],"5001")</f>
        <v>102041245001</v>
      </c>
      <c r="AE319" s="22">
        <v>5001</v>
      </c>
    </row>
    <row r="320" spans="1:31">
      <c r="A320" s="24" t="s">
        <v>485</v>
      </c>
      <c r="B320" s="24" t="s">
        <v>570</v>
      </c>
      <c r="C320" s="24" t="s">
        <v>593</v>
      </c>
      <c r="D320" s="24" t="s">
        <v>754</v>
      </c>
      <c r="E320" s="24" t="s">
        <v>110</v>
      </c>
      <c r="F320" s="24" t="s">
        <v>60</v>
      </c>
      <c r="G320" s="24" t="s">
        <v>1349</v>
      </c>
      <c r="H320" s="24" t="s">
        <v>1350</v>
      </c>
      <c r="I320" s="24" t="s">
        <v>1303</v>
      </c>
      <c r="J320" s="24" t="s">
        <v>1686</v>
      </c>
      <c r="K320" s="24">
        <v>4</v>
      </c>
      <c r="L320" s="24" t="s">
        <v>1708</v>
      </c>
      <c r="M320" s="24">
        <v>2</v>
      </c>
      <c r="N320" s="24">
        <v>0</v>
      </c>
      <c r="O320" s="24">
        <v>2</v>
      </c>
      <c r="P320" s="24">
        <v>0</v>
      </c>
      <c r="Q320" s="24" t="str">
        <f t="shared" si="7"/>
        <v>10205990200155497</v>
      </c>
      <c r="R320" s="22" t="e">
        <f>IFERROR(_xlfn.XLOOKUP(Cost[[#This Row],[Unique]],'MB51'!U:U,'MB51'!I:I),"")*-1</f>
        <v>#VALUE!</v>
      </c>
      <c r="S320" s="18" t="str">
        <f>IFERROR(_xlfn.XLOOKUP(Cost[[#This Row],[Unique]],'MB51'!U:U,'MB51'!L:L),"")</f>
        <v/>
      </c>
      <c r="T320" s="18">
        <f>_xlfn.XLOOKUP(Cost[[#This Row],[Material ]],'mm60'!A:A,'mm60'!N:N)</f>
        <v>29.94</v>
      </c>
      <c r="U320" s="19">
        <f>IFERROR(Cost[[#This Row],[Unit Price MM60]]*Cost[[#This Row],[ Requirement QTY]],"")</f>
        <v>59.88</v>
      </c>
      <c r="V320" s="20">
        <f>IFERROR(Cost[[#This Row],[Unit Price MM60]]*Cost[[#This Row],[Withdrawn QTY]],"")</f>
        <v>0</v>
      </c>
      <c r="W320" s="21">
        <f>IFERROR(Cost[[#This Row],[Remaining QTY]]*Cost[[#This Row],[Unit Price MM60]],"")</f>
        <v>59.88</v>
      </c>
      <c r="X320" s="10">
        <v>0</v>
      </c>
      <c r="Y320" s="10">
        <f>SUMIF('MB52 in transit'!A:A,WSheet!G:G,'MB52 in transit'!E:E)</f>
        <v>0</v>
      </c>
      <c r="Z320" s="10">
        <f>SUMIF('MB52 2001'!A:A,WSheet!G:G,'MB52 2001'!C:C)</f>
        <v>0</v>
      </c>
      <c r="AA320" s="10">
        <f>Cost[[#This Row],[AB50 SOH 5001 ]]-Cost[[#This Row],[Remaining QTY]]</f>
        <v>-2</v>
      </c>
      <c r="AB320" s="10">
        <f>SUMIF(G:G,G:G,O:O)</f>
        <v>30</v>
      </c>
      <c r="AC320" s="10">
        <f>Cost[[#This Row],[AB50 SOH 5001 ]]-Cost[[#This Row],[All Work Order Demand]]</f>
        <v>-30</v>
      </c>
      <c r="AD320" s="10" t="str">
        <f>_xlfn.CONCAT(Cost[[#This Row],[Material ]],"5001")</f>
        <v>102059905001</v>
      </c>
      <c r="AE320" s="22">
        <v>5001</v>
      </c>
    </row>
    <row r="321" spans="1:31">
      <c r="A321" s="24" t="s">
        <v>485</v>
      </c>
      <c r="B321" s="24" t="s">
        <v>570</v>
      </c>
      <c r="C321" s="24" t="s">
        <v>593</v>
      </c>
      <c r="D321" s="24" t="s">
        <v>754</v>
      </c>
      <c r="E321" s="24" t="s">
        <v>33</v>
      </c>
      <c r="F321" s="24" t="s">
        <v>64</v>
      </c>
      <c r="G321" s="24" t="s">
        <v>1351</v>
      </c>
      <c r="H321" s="24" t="s">
        <v>1352</v>
      </c>
      <c r="I321" s="24" t="s">
        <v>1317</v>
      </c>
      <c r="J321" s="24" t="s">
        <v>1686</v>
      </c>
      <c r="K321" s="24">
        <v>5</v>
      </c>
      <c r="L321" s="24" t="s">
        <v>1708</v>
      </c>
      <c r="M321" s="24">
        <v>2</v>
      </c>
      <c r="N321" s="24">
        <v>0</v>
      </c>
      <c r="O321" s="24">
        <v>2</v>
      </c>
      <c r="P321" s="24">
        <v>0</v>
      </c>
      <c r="Q321" s="24" t="str">
        <f t="shared" si="7"/>
        <v>10205993200155497</v>
      </c>
      <c r="R321" s="22" t="e">
        <f>IFERROR(_xlfn.XLOOKUP(Cost[[#This Row],[Unique]],'MB51'!U:U,'MB51'!I:I),"")*-1</f>
        <v>#VALUE!</v>
      </c>
      <c r="S321" s="18" t="str">
        <f>IFERROR(_xlfn.XLOOKUP(Cost[[#This Row],[Unique]],'MB51'!U:U,'MB51'!L:L),"")</f>
        <v/>
      </c>
      <c r="T321" s="18">
        <f>_xlfn.XLOOKUP(Cost[[#This Row],[Material ]],'mm60'!A:A,'mm60'!N:N)</f>
        <v>58.07</v>
      </c>
      <c r="U321" s="19">
        <f>IFERROR(Cost[[#This Row],[Unit Price MM60]]*Cost[[#This Row],[ Requirement QTY]],"")</f>
        <v>116.14</v>
      </c>
      <c r="V321" s="20">
        <f>IFERROR(Cost[[#This Row],[Unit Price MM60]]*Cost[[#This Row],[Withdrawn QTY]],"")</f>
        <v>0</v>
      </c>
      <c r="W321" s="21">
        <f>IFERROR(Cost[[#This Row],[Remaining QTY]]*Cost[[#This Row],[Unit Price MM60]],"")</f>
        <v>116.14</v>
      </c>
      <c r="X321" s="10">
        <v>0</v>
      </c>
      <c r="Y321" s="10">
        <f>SUMIF('MB52 in transit'!A:A,WSheet!G:G,'MB52 in transit'!E:E)</f>
        <v>0</v>
      </c>
      <c r="Z321" s="10">
        <f>SUMIF('MB52 2001'!A:A,WSheet!G:G,'MB52 2001'!C:C)</f>
        <v>0</v>
      </c>
      <c r="AA321" s="10">
        <f>Cost[[#This Row],[AB50 SOH 5001 ]]-Cost[[#This Row],[Remaining QTY]]</f>
        <v>-2</v>
      </c>
      <c r="AB321" s="10">
        <f>SUMIF(G:G,G:G,O:O)</f>
        <v>28</v>
      </c>
      <c r="AC321" s="10">
        <f>Cost[[#This Row],[AB50 SOH 5001 ]]-Cost[[#This Row],[All Work Order Demand]]</f>
        <v>-28</v>
      </c>
      <c r="AD321" s="10" t="str">
        <f>_xlfn.CONCAT(Cost[[#This Row],[Material ]],"5001")</f>
        <v>102059935001</v>
      </c>
      <c r="AE321" s="22">
        <v>5001</v>
      </c>
    </row>
    <row r="322" spans="1:31">
      <c r="A322" s="24" t="s">
        <v>485</v>
      </c>
      <c r="B322" s="24" t="s">
        <v>570</v>
      </c>
      <c r="C322" s="24" t="s">
        <v>593</v>
      </c>
      <c r="D322" s="24" t="s">
        <v>754</v>
      </c>
      <c r="E322" s="24" t="s">
        <v>128</v>
      </c>
      <c r="F322" s="24" t="s">
        <v>128</v>
      </c>
      <c r="G322" s="24" t="s">
        <v>1143</v>
      </c>
      <c r="H322" s="24" t="s">
        <v>1144</v>
      </c>
      <c r="I322" s="24" t="s">
        <v>1353</v>
      </c>
      <c r="J322" s="24" t="s">
        <v>1686</v>
      </c>
      <c r="K322" s="24">
        <v>14</v>
      </c>
      <c r="L322" s="24" t="s">
        <v>1708</v>
      </c>
      <c r="M322" s="24">
        <v>2</v>
      </c>
      <c r="N322" s="24">
        <v>0</v>
      </c>
      <c r="O322" s="24">
        <v>2</v>
      </c>
      <c r="P322" s="24">
        <v>0</v>
      </c>
      <c r="Q322" s="24" t="str">
        <f t="shared" si="7"/>
        <v>10206300200155497</v>
      </c>
      <c r="R322" s="22" t="e">
        <f>IFERROR(_xlfn.XLOOKUP(Cost[[#This Row],[Unique]],'MB51'!U:U,'MB51'!I:I),"")*-1</f>
        <v>#VALUE!</v>
      </c>
      <c r="S322" s="18" t="str">
        <f>IFERROR(_xlfn.XLOOKUP(Cost[[#This Row],[Unique]],'MB51'!U:U,'MB51'!L:L),"")</f>
        <v/>
      </c>
      <c r="T322" s="18">
        <f>_xlfn.XLOOKUP(Cost[[#This Row],[Material ]],'mm60'!A:A,'mm60'!N:N)</f>
        <v>8.8800000000000008</v>
      </c>
      <c r="U322" s="19">
        <f>IFERROR(Cost[[#This Row],[Unit Price MM60]]*Cost[[#This Row],[ Requirement QTY]],"")</f>
        <v>17.760000000000002</v>
      </c>
      <c r="V322" s="20">
        <f>IFERROR(Cost[[#This Row],[Unit Price MM60]]*Cost[[#This Row],[Withdrawn QTY]],"")</f>
        <v>0</v>
      </c>
      <c r="W322" s="21">
        <f>IFERROR(Cost[[#This Row],[Remaining QTY]]*Cost[[#This Row],[Unit Price MM60]],"")</f>
        <v>17.760000000000002</v>
      </c>
      <c r="X322" s="10">
        <v>0</v>
      </c>
      <c r="Y322" s="10">
        <f>SUMIF('MB52 in transit'!A:A,WSheet!G:G,'MB52 in transit'!E:E)</f>
        <v>0</v>
      </c>
      <c r="Z322" s="10">
        <f>SUMIF('MB52 2001'!A:A,WSheet!G:G,'MB52 2001'!C:C)</f>
        <v>0</v>
      </c>
      <c r="AA322" s="10">
        <f>Cost[[#This Row],[AB50 SOH 5001 ]]-Cost[[#This Row],[Remaining QTY]]</f>
        <v>-2</v>
      </c>
      <c r="AB322" s="10">
        <f>SUMIF(G:G,G:G,O:O)</f>
        <v>12</v>
      </c>
      <c r="AC322" s="10">
        <f>Cost[[#This Row],[AB50 SOH 5001 ]]-Cost[[#This Row],[All Work Order Demand]]</f>
        <v>-12</v>
      </c>
      <c r="AD322" s="10" t="str">
        <f>_xlfn.CONCAT(Cost[[#This Row],[Material ]],"5001")</f>
        <v>102063005001</v>
      </c>
      <c r="AE322" s="22">
        <v>5001</v>
      </c>
    </row>
    <row r="323" spans="1:31">
      <c r="A323" s="24" t="s">
        <v>485</v>
      </c>
      <c r="B323" s="24" t="s">
        <v>570</v>
      </c>
      <c r="C323" s="24" t="s">
        <v>593</v>
      </c>
      <c r="D323" s="24" t="s">
        <v>754</v>
      </c>
      <c r="E323" s="24" t="s">
        <v>136</v>
      </c>
      <c r="F323" s="24" t="s">
        <v>143</v>
      </c>
      <c r="G323" s="24" t="s">
        <v>1276</v>
      </c>
      <c r="H323" s="24" t="s">
        <v>1277</v>
      </c>
      <c r="I323" s="24" t="s">
        <v>1303</v>
      </c>
      <c r="J323" s="24" t="s">
        <v>1686</v>
      </c>
      <c r="K323" s="24">
        <v>17</v>
      </c>
      <c r="L323" s="24" t="s">
        <v>1708</v>
      </c>
      <c r="M323" s="24">
        <v>2</v>
      </c>
      <c r="N323" s="24">
        <v>0</v>
      </c>
      <c r="O323" s="24">
        <v>2</v>
      </c>
      <c r="P323" s="24">
        <v>0</v>
      </c>
      <c r="Q323" s="24" t="str">
        <f t="shared" si="7"/>
        <v>10060331200155497</v>
      </c>
      <c r="R323" s="22" t="e">
        <f>IFERROR(_xlfn.XLOOKUP(Cost[[#This Row],[Unique]],'MB51'!U:U,'MB51'!I:I),"")*-1</f>
        <v>#VALUE!</v>
      </c>
      <c r="S323" s="18" t="str">
        <f>IFERROR(_xlfn.XLOOKUP(Cost[[#This Row],[Unique]],'MB51'!U:U,'MB51'!L:L),"")</f>
        <v/>
      </c>
      <c r="T323" s="18">
        <f>_xlfn.XLOOKUP(Cost[[#This Row],[Material ]],'mm60'!A:A,'mm60'!N:N)</f>
        <v>36.4</v>
      </c>
      <c r="U323" s="19">
        <f>IFERROR(Cost[[#This Row],[Unit Price MM60]]*Cost[[#This Row],[ Requirement QTY]],"")</f>
        <v>72.8</v>
      </c>
      <c r="V323" s="20">
        <f>IFERROR(Cost[[#This Row],[Unit Price MM60]]*Cost[[#This Row],[Withdrawn QTY]],"")</f>
        <v>0</v>
      </c>
      <c r="W323" s="21">
        <f>IFERROR(Cost[[#This Row],[Remaining QTY]]*Cost[[#This Row],[Unit Price MM60]],"")</f>
        <v>72.8</v>
      </c>
      <c r="X323" s="10">
        <v>0</v>
      </c>
      <c r="Y323" s="10">
        <f>SUMIF('MB52 in transit'!A:A,WSheet!G:G,'MB52 in transit'!E:E)</f>
        <v>0</v>
      </c>
      <c r="Z323" s="10">
        <f>SUMIF('MB52 2001'!A:A,WSheet!G:G,'MB52 2001'!C:C)</f>
        <v>0</v>
      </c>
      <c r="AA323" s="10">
        <f>Cost[[#This Row],[AB50 SOH 5001 ]]-Cost[[#This Row],[Remaining QTY]]</f>
        <v>-2</v>
      </c>
      <c r="AB323" s="10">
        <f>SUMIF(G:G,G:G,O:O)</f>
        <v>16</v>
      </c>
      <c r="AC323" s="10">
        <f>Cost[[#This Row],[AB50 SOH 5001 ]]-Cost[[#This Row],[All Work Order Demand]]</f>
        <v>-16</v>
      </c>
      <c r="AD323" s="10" t="str">
        <f>_xlfn.CONCAT(Cost[[#This Row],[Material ]],"5001")</f>
        <v>100603315001</v>
      </c>
      <c r="AE323" s="22">
        <v>5001</v>
      </c>
    </row>
    <row r="324" spans="1:31">
      <c r="A324" s="24" t="s">
        <v>485</v>
      </c>
      <c r="B324" s="24" t="s">
        <v>570</v>
      </c>
      <c r="C324" s="24" t="s">
        <v>593</v>
      </c>
      <c r="D324" s="24" t="s">
        <v>754</v>
      </c>
      <c r="E324" s="24" t="s">
        <v>147</v>
      </c>
      <c r="F324" s="24" t="s">
        <v>157</v>
      </c>
      <c r="G324" s="24" t="s">
        <v>1276</v>
      </c>
      <c r="H324" s="24" t="s">
        <v>1277</v>
      </c>
      <c r="I324" s="24" t="s">
        <v>1303</v>
      </c>
      <c r="J324" s="24" t="s">
        <v>1686</v>
      </c>
      <c r="K324" s="24">
        <v>21</v>
      </c>
      <c r="L324" s="24" t="s">
        <v>1708</v>
      </c>
      <c r="M324" s="24">
        <v>2</v>
      </c>
      <c r="N324" s="24">
        <v>0</v>
      </c>
      <c r="O324" s="24">
        <v>2</v>
      </c>
      <c r="P324" s="24">
        <v>0</v>
      </c>
      <c r="Q324" s="24" t="str">
        <f t="shared" si="7"/>
        <v>10060331200155497</v>
      </c>
      <c r="R324" s="22" t="e">
        <f>IFERROR(_xlfn.XLOOKUP(Cost[[#This Row],[Unique]],'MB51'!U:U,'MB51'!I:I),"")*-1</f>
        <v>#VALUE!</v>
      </c>
      <c r="S324" s="18" t="str">
        <f>IFERROR(_xlfn.XLOOKUP(Cost[[#This Row],[Unique]],'MB51'!U:U,'MB51'!L:L),"")</f>
        <v/>
      </c>
      <c r="T324" s="18">
        <f>_xlfn.XLOOKUP(Cost[[#This Row],[Material ]],'mm60'!A:A,'mm60'!N:N)</f>
        <v>36.4</v>
      </c>
      <c r="U324" s="19">
        <f>IFERROR(Cost[[#This Row],[Unit Price MM60]]*Cost[[#This Row],[ Requirement QTY]],"")</f>
        <v>72.8</v>
      </c>
      <c r="V324" s="20">
        <f>IFERROR(Cost[[#This Row],[Unit Price MM60]]*Cost[[#This Row],[Withdrawn QTY]],"")</f>
        <v>0</v>
      </c>
      <c r="W324" s="21">
        <f>IFERROR(Cost[[#This Row],[Remaining QTY]]*Cost[[#This Row],[Unit Price MM60]],"")</f>
        <v>72.8</v>
      </c>
      <c r="X324" s="10">
        <v>0</v>
      </c>
      <c r="Y324" s="10">
        <f>SUMIF('MB52 in transit'!A:A,WSheet!G:G,'MB52 in transit'!E:E)</f>
        <v>0</v>
      </c>
      <c r="Z324" s="10">
        <f>SUMIF('MB52 2001'!A:A,WSheet!G:G,'MB52 2001'!C:C)</f>
        <v>0</v>
      </c>
      <c r="AA324" s="10">
        <f>Cost[[#This Row],[AB50 SOH 5001 ]]-Cost[[#This Row],[Remaining QTY]]</f>
        <v>-2</v>
      </c>
      <c r="AB324" s="10">
        <f>SUMIF(G:G,G:G,O:O)</f>
        <v>16</v>
      </c>
      <c r="AC324" s="10">
        <f>Cost[[#This Row],[AB50 SOH 5001 ]]-Cost[[#This Row],[All Work Order Demand]]</f>
        <v>-16</v>
      </c>
      <c r="AD324" s="10" t="str">
        <f>_xlfn.CONCAT(Cost[[#This Row],[Material ]],"5001")</f>
        <v>100603315001</v>
      </c>
      <c r="AE324" s="22">
        <v>5001</v>
      </c>
    </row>
    <row r="325" spans="1:31">
      <c r="A325" s="24" t="s">
        <v>485</v>
      </c>
      <c r="B325" s="24" t="s">
        <v>570</v>
      </c>
      <c r="C325" s="24" t="s">
        <v>655</v>
      </c>
      <c r="D325" s="24" t="s">
        <v>819</v>
      </c>
      <c r="E325" s="24" t="s">
        <v>80</v>
      </c>
      <c r="F325" s="24" t="s">
        <v>106</v>
      </c>
      <c r="G325" s="24" t="s">
        <v>1351</v>
      </c>
      <c r="H325" s="24" t="s">
        <v>1352</v>
      </c>
      <c r="I325" s="24" t="s">
        <v>1174</v>
      </c>
      <c r="J325" s="24" t="s">
        <v>1686</v>
      </c>
      <c r="K325" s="24">
        <v>8</v>
      </c>
      <c r="L325" s="24" t="s">
        <v>1770</v>
      </c>
      <c r="M325" s="24">
        <v>4</v>
      </c>
      <c r="N325" s="24">
        <v>0</v>
      </c>
      <c r="O325" s="24">
        <v>4</v>
      </c>
      <c r="P325" s="24">
        <v>0</v>
      </c>
      <c r="Q325" s="24" t="str">
        <f t="shared" si="7"/>
        <v>10205993200188318</v>
      </c>
      <c r="R325" s="22" t="e">
        <f>IFERROR(_xlfn.XLOOKUP(Cost[[#This Row],[Unique]],'MB51'!U:U,'MB51'!I:I),"")*-1</f>
        <v>#VALUE!</v>
      </c>
      <c r="S325" s="18" t="str">
        <f>IFERROR(_xlfn.XLOOKUP(Cost[[#This Row],[Unique]],'MB51'!U:U,'MB51'!L:L),"")</f>
        <v/>
      </c>
      <c r="T325" s="18">
        <f>_xlfn.XLOOKUP(Cost[[#This Row],[Material ]],'mm60'!A:A,'mm60'!N:N)</f>
        <v>58.07</v>
      </c>
      <c r="U325" s="19">
        <f>IFERROR(Cost[[#This Row],[Unit Price MM60]]*Cost[[#This Row],[ Requirement QTY]],"")</f>
        <v>232.28</v>
      </c>
      <c r="V325" s="20">
        <f>IFERROR(Cost[[#This Row],[Unit Price MM60]]*Cost[[#This Row],[Withdrawn QTY]],"")</f>
        <v>0</v>
      </c>
      <c r="W325" s="21">
        <f>IFERROR(Cost[[#This Row],[Remaining QTY]]*Cost[[#This Row],[Unit Price MM60]],"")</f>
        <v>232.28</v>
      </c>
      <c r="X325" s="10">
        <v>0</v>
      </c>
      <c r="Y325" s="10">
        <f>SUMIF('MB52 in transit'!A:A,WSheet!G:G,'MB52 in transit'!E:E)</f>
        <v>0</v>
      </c>
      <c r="Z325" s="10">
        <f>SUMIF('MB52 2001'!A:A,WSheet!G:G,'MB52 2001'!C:C)</f>
        <v>0</v>
      </c>
      <c r="AA325" s="10">
        <f>Cost[[#This Row],[AB50 SOH 5001 ]]-Cost[[#This Row],[Remaining QTY]]</f>
        <v>-4</v>
      </c>
      <c r="AB325" s="10">
        <f>SUMIF(G:G,G:G,O:O)</f>
        <v>28</v>
      </c>
      <c r="AC325" s="10">
        <f>Cost[[#This Row],[AB50 SOH 5001 ]]-Cost[[#This Row],[All Work Order Demand]]</f>
        <v>-28</v>
      </c>
      <c r="AD325" s="10" t="str">
        <f>_xlfn.CONCAT(Cost[[#This Row],[Material ]],"5001")</f>
        <v>102059935001</v>
      </c>
      <c r="AE325" s="22">
        <v>5001</v>
      </c>
    </row>
    <row r="326" spans="1:31">
      <c r="A326" s="24" t="s">
        <v>485</v>
      </c>
      <c r="B326" s="24" t="s">
        <v>570</v>
      </c>
      <c r="C326" s="24" t="s">
        <v>594</v>
      </c>
      <c r="D326" s="24" t="s">
        <v>755</v>
      </c>
      <c r="E326" s="24" t="s">
        <v>33</v>
      </c>
      <c r="F326" s="24" t="s">
        <v>28</v>
      </c>
      <c r="G326" s="24" t="s">
        <v>1349</v>
      </c>
      <c r="H326" s="24" t="s">
        <v>1350</v>
      </c>
      <c r="I326" s="24" t="s">
        <v>1303</v>
      </c>
      <c r="J326" s="24" t="s">
        <v>1686</v>
      </c>
      <c r="K326" s="24">
        <v>7</v>
      </c>
      <c r="L326" s="24" t="s">
        <v>1709</v>
      </c>
      <c r="M326" s="24">
        <v>4</v>
      </c>
      <c r="N326" s="24">
        <v>0</v>
      </c>
      <c r="O326" s="24">
        <v>4</v>
      </c>
      <c r="P326" s="24">
        <v>0</v>
      </c>
      <c r="Q326" s="24" t="str">
        <f t="shared" si="7"/>
        <v>10205990200155484</v>
      </c>
      <c r="R326" s="22" t="e">
        <f>IFERROR(_xlfn.XLOOKUP(Cost[[#This Row],[Unique]],'MB51'!U:U,'MB51'!I:I),"")*-1</f>
        <v>#VALUE!</v>
      </c>
      <c r="S326" s="18" t="str">
        <f>IFERROR(_xlfn.XLOOKUP(Cost[[#This Row],[Unique]],'MB51'!U:U,'MB51'!L:L),"")</f>
        <v/>
      </c>
      <c r="T326" s="18">
        <f>_xlfn.XLOOKUP(Cost[[#This Row],[Material ]],'mm60'!A:A,'mm60'!N:N)</f>
        <v>29.94</v>
      </c>
      <c r="U326" s="19">
        <f>IFERROR(Cost[[#This Row],[Unit Price MM60]]*Cost[[#This Row],[ Requirement QTY]],"")</f>
        <v>119.76</v>
      </c>
      <c r="V326" s="20">
        <f>IFERROR(Cost[[#This Row],[Unit Price MM60]]*Cost[[#This Row],[Withdrawn QTY]],"")</f>
        <v>0</v>
      </c>
      <c r="W326" s="21">
        <f>IFERROR(Cost[[#This Row],[Remaining QTY]]*Cost[[#This Row],[Unit Price MM60]],"")</f>
        <v>119.76</v>
      </c>
      <c r="X326" s="10">
        <v>0</v>
      </c>
      <c r="Y326" s="10">
        <f>SUMIF('MB52 in transit'!A:A,WSheet!G:G,'MB52 in transit'!E:E)</f>
        <v>0</v>
      </c>
      <c r="Z326" s="10">
        <f>SUMIF('MB52 2001'!A:A,WSheet!G:G,'MB52 2001'!C:C)</f>
        <v>0</v>
      </c>
      <c r="AA326" s="10">
        <f>Cost[[#This Row],[AB50 SOH 5001 ]]-Cost[[#This Row],[Remaining QTY]]</f>
        <v>-4</v>
      </c>
      <c r="AB326" s="10">
        <f>SUMIF(G:G,G:G,O:O)</f>
        <v>30</v>
      </c>
      <c r="AC326" s="10">
        <f>Cost[[#This Row],[AB50 SOH 5001 ]]-Cost[[#This Row],[All Work Order Demand]]</f>
        <v>-30</v>
      </c>
      <c r="AD326" s="10" t="str">
        <f>_xlfn.CONCAT(Cost[[#This Row],[Material ]],"5001")</f>
        <v>102059905001</v>
      </c>
      <c r="AE326" s="22">
        <v>5001</v>
      </c>
    </row>
    <row r="327" spans="1:31">
      <c r="A327" s="24" t="s">
        <v>485</v>
      </c>
      <c r="B327" s="24" t="s">
        <v>570</v>
      </c>
      <c r="C327" s="24" t="s">
        <v>594</v>
      </c>
      <c r="D327" s="24" t="s">
        <v>755</v>
      </c>
      <c r="E327" s="24" t="s">
        <v>80</v>
      </c>
      <c r="F327" s="24" t="s">
        <v>33</v>
      </c>
      <c r="G327" s="24" t="s">
        <v>1351</v>
      </c>
      <c r="H327" s="24" t="s">
        <v>1352</v>
      </c>
      <c r="I327" s="24" t="s">
        <v>1317</v>
      </c>
      <c r="J327" s="24" t="s">
        <v>1686</v>
      </c>
      <c r="K327" s="24">
        <v>10</v>
      </c>
      <c r="L327" s="24" t="s">
        <v>1709</v>
      </c>
      <c r="M327" s="24">
        <v>4</v>
      </c>
      <c r="N327" s="24">
        <v>0</v>
      </c>
      <c r="O327" s="24">
        <v>4</v>
      </c>
      <c r="P327" s="24">
        <v>0</v>
      </c>
      <c r="Q327" s="24" t="str">
        <f t="shared" ref="Q327:Q390" si="8">_xlfn.CONCAT(G327,C327)</f>
        <v>10205993200155484</v>
      </c>
      <c r="R327" s="22" t="e">
        <f>IFERROR(_xlfn.XLOOKUP(Cost[[#This Row],[Unique]],'MB51'!U:U,'MB51'!I:I),"")*-1</f>
        <v>#VALUE!</v>
      </c>
      <c r="S327" s="18" t="str">
        <f>IFERROR(_xlfn.XLOOKUP(Cost[[#This Row],[Unique]],'MB51'!U:U,'MB51'!L:L),"")</f>
        <v/>
      </c>
      <c r="T327" s="18">
        <f>_xlfn.XLOOKUP(Cost[[#This Row],[Material ]],'mm60'!A:A,'mm60'!N:N)</f>
        <v>58.07</v>
      </c>
      <c r="U327" s="19">
        <f>IFERROR(Cost[[#This Row],[Unit Price MM60]]*Cost[[#This Row],[ Requirement QTY]],"")</f>
        <v>232.28</v>
      </c>
      <c r="V327" s="20">
        <f>IFERROR(Cost[[#This Row],[Unit Price MM60]]*Cost[[#This Row],[Withdrawn QTY]],"")</f>
        <v>0</v>
      </c>
      <c r="W327" s="21">
        <f>IFERROR(Cost[[#This Row],[Remaining QTY]]*Cost[[#This Row],[Unit Price MM60]],"")</f>
        <v>232.28</v>
      </c>
      <c r="X327" s="10">
        <v>0</v>
      </c>
      <c r="Y327" s="10">
        <f>SUMIF('MB52 in transit'!A:A,WSheet!G:G,'MB52 in transit'!E:E)</f>
        <v>0</v>
      </c>
      <c r="Z327" s="10">
        <f>SUMIF('MB52 2001'!A:A,WSheet!G:G,'MB52 2001'!C:C)</f>
        <v>0</v>
      </c>
      <c r="AA327" s="10">
        <f>Cost[[#This Row],[AB50 SOH 5001 ]]-Cost[[#This Row],[Remaining QTY]]</f>
        <v>-4</v>
      </c>
      <c r="AB327" s="10">
        <f>SUMIF(G:G,G:G,O:O)</f>
        <v>28</v>
      </c>
      <c r="AC327" s="10">
        <f>Cost[[#This Row],[AB50 SOH 5001 ]]-Cost[[#This Row],[All Work Order Demand]]</f>
        <v>-28</v>
      </c>
      <c r="AD327" s="10" t="str">
        <f>_xlfn.CONCAT(Cost[[#This Row],[Material ]],"5001")</f>
        <v>102059935001</v>
      </c>
      <c r="AE327" s="22">
        <v>5001</v>
      </c>
    </row>
    <row r="328" spans="1:31">
      <c r="A328" s="24" t="s">
        <v>485</v>
      </c>
      <c r="B328" s="24" t="s">
        <v>570</v>
      </c>
      <c r="C328" s="24" t="s">
        <v>654</v>
      </c>
      <c r="D328" s="24" t="s">
        <v>818</v>
      </c>
      <c r="E328" s="24" t="s">
        <v>80</v>
      </c>
      <c r="F328" s="24" t="s">
        <v>106</v>
      </c>
      <c r="G328" s="24" t="s">
        <v>1351</v>
      </c>
      <c r="H328" s="24" t="s">
        <v>1352</v>
      </c>
      <c r="I328" s="24" t="s">
        <v>1174</v>
      </c>
      <c r="J328" s="24" t="s">
        <v>1686</v>
      </c>
      <c r="K328" s="24">
        <v>8</v>
      </c>
      <c r="L328" s="24" t="s">
        <v>1769</v>
      </c>
      <c r="M328" s="24">
        <v>2</v>
      </c>
      <c r="N328" s="24">
        <v>0</v>
      </c>
      <c r="O328" s="24">
        <v>2</v>
      </c>
      <c r="P328" s="24">
        <v>0</v>
      </c>
      <c r="Q328" s="24" t="str">
        <f t="shared" si="8"/>
        <v>10205993200188385</v>
      </c>
      <c r="R328" s="22" t="e">
        <f>IFERROR(_xlfn.XLOOKUP(Cost[[#This Row],[Unique]],'MB51'!U:U,'MB51'!I:I),"")*-1</f>
        <v>#VALUE!</v>
      </c>
      <c r="S328" s="18" t="str">
        <f>IFERROR(_xlfn.XLOOKUP(Cost[[#This Row],[Unique]],'MB51'!U:U,'MB51'!L:L),"")</f>
        <v/>
      </c>
      <c r="T328" s="18">
        <f>_xlfn.XLOOKUP(Cost[[#This Row],[Material ]],'mm60'!A:A,'mm60'!N:N)</f>
        <v>58.07</v>
      </c>
      <c r="U328" s="19">
        <f>IFERROR(Cost[[#This Row],[Unit Price MM60]]*Cost[[#This Row],[ Requirement QTY]],"")</f>
        <v>116.14</v>
      </c>
      <c r="V328" s="20">
        <f>IFERROR(Cost[[#This Row],[Unit Price MM60]]*Cost[[#This Row],[Withdrawn QTY]],"")</f>
        <v>0</v>
      </c>
      <c r="W328" s="21">
        <f>IFERROR(Cost[[#This Row],[Remaining QTY]]*Cost[[#This Row],[Unit Price MM60]],"")</f>
        <v>116.14</v>
      </c>
      <c r="X328" s="10">
        <v>0</v>
      </c>
      <c r="Y328" s="10">
        <f>SUMIF('MB52 in transit'!A:A,WSheet!G:G,'MB52 in transit'!E:E)</f>
        <v>0</v>
      </c>
      <c r="Z328" s="10">
        <f>SUMIF('MB52 2001'!A:A,WSheet!G:G,'MB52 2001'!C:C)</f>
        <v>0</v>
      </c>
      <c r="AA328" s="10">
        <f>Cost[[#This Row],[AB50 SOH 5001 ]]-Cost[[#This Row],[Remaining QTY]]</f>
        <v>-2</v>
      </c>
      <c r="AB328" s="10">
        <f>SUMIF(G:G,G:G,O:O)</f>
        <v>28</v>
      </c>
      <c r="AC328" s="10">
        <f>Cost[[#This Row],[AB50 SOH 5001 ]]-Cost[[#This Row],[All Work Order Demand]]</f>
        <v>-28</v>
      </c>
      <c r="AD328" s="10" t="str">
        <f>_xlfn.CONCAT(Cost[[#This Row],[Material ]],"5001")</f>
        <v>102059935001</v>
      </c>
      <c r="AE328" s="22">
        <v>5001</v>
      </c>
    </row>
    <row r="329" spans="1:31">
      <c r="A329" s="24" t="s">
        <v>485</v>
      </c>
      <c r="B329" s="24" t="s">
        <v>570</v>
      </c>
      <c r="C329" s="24" t="s">
        <v>594</v>
      </c>
      <c r="D329" s="24" t="s">
        <v>755</v>
      </c>
      <c r="E329" s="24" t="s">
        <v>106</v>
      </c>
      <c r="F329" s="24" t="s">
        <v>47</v>
      </c>
      <c r="G329" s="24" t="s">
        <v>1305</v>
      </c>
      <c r="H329" s="24" t="s">
        <v>1306</v>
      </c>
      <c r="I329" s="24" t="s">
        <v>1303</v>
      </c>
      <c r="J329" s="24" t="s">
        <v>1686</v>
      </c>
      <c r="K329" s="24">
        <v>2</v>
      </c>
      <c r="L329" s="24" t="s">
        <v>1709</v>
      </c>
      <c r="M329" s="24">
        <v>2</v>
      </c>
      <c r="N329" s="24">
        <v>0</v>
      </c>
      <c r="O329" s="24">
        <v>2</v>
      </c>
      <c r="P329" s="24">
        <v>0</v>
      </c>
      <c r="Q329" s="24" t="str">
        <f t="shared" si="8"/>
        <v>10060890200155484</v>
      </c>
      <c r="R329" s="22" t="e">
        <f>IFERROR(_xlfn.XLOOKUP(Cost[[#This Row],[Unique]],'MB51'!U:U,'MB51'!I:I),"")*-1</f>
        <v>#VALUE!</v>
      </c>
      <c r="S329" s="18" t="str">
        <f>IFERROR(_xlfn.XLOOKUP(Cost[[#This Row],[Unique]],'MB51'!U:U,'MB51'!L:L),"")</f>
        <v/>
      </c>
      <c r="T329" s="18">
        <f>_xlfn.XLOOKUP(Cost[[#This Row],[Material ]],'mm60'!A:A,'mm60'!N:N)</f>
        <v>18.43</v>
      </c>
      <c r="U329" s="19">
        <f>IFERROR(Cost[[#This Row],[Unit Price MM60]]*Cost[[#This Row],[ Requirement QTY]],"")</f>
        <v>36.86</v>
      </c>
      <c r="V329" s="20">
        <f>IFERROR(Cost[[#This Row],[Unit Price MM60]]*Cost[[#This Row],[Withdrawn QTY]],"")</f>
        <v>0</v>
      </c>
      <c r="W329" s="21">
        <f>IFERROR(Cost[[#This Row],[Remaining QTY]]*Cost[[#This Row],[Unit Price MM60]],"")</f>
        <v>36.86</v>
      </c>
      <c r="X329" s="10">
        <v>0</v>
      </c>
      <c r="Y329" s="10">
        <f>SUMIF('MB52 in transit'!A:A,WSheet!G:G,'MB52 in transit'!E:E)</f>
        <v>0</v>
      </c>
      <c r="Z329" s="10">
        <f>SUMIF('MB52 2001'!A:A,WSheet!G:G,'MB52 2001'!C:C)</f>
        <v>0</v>
      </c>
      <c r="AA329" s="10">
        <f>Cost[[#This Row],[AB50 SOH 5001 ]]-Cost[[#This Row],[Remaining QTY]]</f>
        <v>-2</v>
      </c>
      <c r="AB329" s="10">
        <f>SUMIF(G:G,G:G,O:O)</f>
        <v>16</v>
      </c>
      <c r="AC329" s="10">
        <f>Cost[[#This Row],[AB50 SOH 5001 ]]-Cost[[#This Row],[All Work Order Demand]]</f>
        <v>-16</v>
      </c>
      <c r="AD329" s="10" t="str">
        <f>_xlfn.CONCAT(Cost[[#This Row],[Material ]],"5001")</f>
        <v>100608905001</v>
      </c>
      <c r="AE329" s="22">
        <v>5001</v>
      </c>
    </row>
    <row r="330" spans="1:31">
      <c r="A330" s="24" t="s">
        <v>485</v>
      </c>
      <c r="B330" s="24" t="s">
        <v>570</v>
      </c>
      <c r="C330" s="24" t="s">
        <v>594</v>
      </c>
      <c r="D330" s="24" t="s">
        <v>755</v>
      </c>
      <c r="E330" s="24" t="s">
        <v>106</v>
      </c>
      <c r="F330" s="24" t="s">
        <v>56</v>
      </c>
      <c r="G330" s="24" t="s">
        <v>1156</v>
      </c>
      <c r="H330" s="24" t="s">
        <v>1157</v>
      </c>
      <c r="I330" s="24" t="s">
        <v>1303</v>
      </c>
      <c r="J330" s="24" t="s">
        <v>1686</v>
      </c>
      <c r="K330" s="24">
        <v>3</v>
      </c>
      <c r="L330" s="24" t="s">
        <v>1709</v>
      </c>
      <c r="M330" s="24">
        <v>4</v>
      </c>
      <c r="N330" s="24">
        <v>0</v>
      </c>
      <c r="O330" s="24">
        <v>4</v>
      </c>
      <c r="P330" s="24">
        <v>0</v>
      </c>
      <c r="Q330" s="24" t="str">
        <f t="shared" si="8"/>
        <v>10060891200155484</v>
      </c>
      <c r="R330" s="22" t="e">
        <f>IFERROR(_xlfn.XLOOKUP(Cost[[#This Row],[Unique]],'MB51'!U:U,'MB51'!I:I),"")*-1</f>
        <v>#VALUE!</v>
      </c>
      <c r="S330" s="18" t="str">
        <f>IFERROR(_xlfn.XLOOKUP(Cost[[#This Row],[Unique]],'MB51'!U:U,'MB51'!L:L),"")</f>
        <v/>
      </c>
      <c r="T330" s="18">
        <f>_xlfn.XLOOKUP(Cost[[#This Row],[Material ]],'mm60'!A:A,'mm60'!N:N)</f>
        <v>25.36</v>
      </c>
      <c r="U330" s="19">
        <f>IFERROR(Cost[[#This Row],[Unit Price MM60]]*Cost[[#This Row],[ Requirement QTY]],"")</f>
        <v>101.44</v>
      </c>
      <c r="V330" s="20">
        <f>IFERROR(Cost[[#This Row],[Unit Price MM60]]*Cost[[#This Row],[Withdrawn QTY]],"")</f>
        <v>0</v>
      </c>
      <c r="W330" s="21">
        <f>IFERROR(Cost[[#This Row],[Remaining QTY]]*Cost[[#This Row],[Unit Price MM60]],"")</f>
        <v>101.44</v>
      </c>
      <c r="X330" s="10">
        <v>0</v>
      </c>
      <c r="Y330" s="10">
        <f>SUMIF('MB52 in transit'!A:A,WSheet!G:G,'MB52 in transit'!E:E)</f>
        <v>0</v>
      </c>
      <c r="Z330" s="10">
        <f>SUMIF('MB52 2001'!A:A,WSheet!G:G,'MB52 2001'!C:C)</f>
        <v>0</v>
      </c>
      <c r="AA330" s="10">
        <f>Cost[[#This Row],[AB50 SOH 5001 ]]-Cost[[#This Row],[Remaining QTY]]</f>
        <v>-4</v>
      </c>
      <c r="AB330" s="10">
        <f>SUMIF(G:G,G:G,O:O)</f>
        <v>21</v>
      </c>
      <c r="AC330" s="10">
        <f>Cost[[#This Row],[AB50 SOH 5001 ]]-Cost[[#This Row],[All Work Order Demand]]</f>
        <v>-21</v>
      </c>
      <c r="AD330" s="10" t="str">
        <f>_xlfn.CONCAT(Cost[[#This Row],[Material ]],"5001")</f>
        <v>100608915001</v>
      </c>
      <c r="AE330" s="22">
        <v>5001</v>
      </c>
    </row>
    <row r="331" spans="1:31">
      <c r="A331" s="24" t="s">
        <v>485</v>
      </c>
      <c r="B331" s="24" t="s">
        <v>570</v>
      </c>
      <c r="C331" s="24" t="s">
        <v>594</v>
      </c>
      <c r="D331" s="24" t="s">
        <v>755</v>
      </c>
      <c r="E331" s="24" t="s">
        <v>110</v>
      </c>
      <c r="F331" s="24" t="s">
        <v>68</v>
      </c>
      <c r="G331" s="24" t="s">
        <v>1149</v>
      </c>
      <c r="H331" s="24" t="s">
        <v>1150</v>
      </c>
      <c r="I331" s="24" t="s">
        <v>1317</v>
      </c>
      <c r="J331" s="24" t="s">
        <v>1686</v>
      </c>
      <c r="K331" s="24">
        <v>6</v>
      </c>
      <c r="L331" s="24" t="s">
        <v>1709</v>
      </c>
      <c r="M331" s="24">
        <v>4</v>
      </c>
      <c r="N331" s="24">
        <v>0</v>
      </c>
      <c r="O331" s="24">
        <v>4</v>
      </c>
      <c r="P331" s="24">
        <v>0</v>
      </c>
      <c r="Q331" s="24" t="str">
        <f t="shared" si="8"/>
        <v>10204124200155484</v>
      </c>
      <c r="R331" s="22" t="e">
        <f>IFERROR(_xlfn.XLOOKUP(Cost[[#This Row],[Unique]],'MB51'!U:U,'MB51'!I:I),"")*-1</f>
        <v>#VALUE!</v>
      </c>
      <c r="S331" s="18" t="str">
        <f>IFERROR(_xlfn.XLOOKUP(Cost[[#This Row],[Unique]],'MB51'!U:U,'MB51'!L:L),"")</f>
        <v/>
      </c>
      <c r="T331" s="18">
        <f>_xlfn.XLOOKUP(Cost[[#This Row],[Material ]],'mm60'!A:A,'mm60'!N:N)</f>
        <v>16.54</v>
      </c>
      <c r="U331" s="19">
        <f>IFERROR(Cost[[#This Row],[Unit Price MM60]]*Cost[[#This Row],[ Requirement QTY]],"")</f>
        <v>66.16</v>
      </c>
      <c r="V331" s="20">
        <f>IFERROR(Cost[[#This Row],[Unit Price MM60]]*Cost[[#This Row],[Withdrawn QTY]],"")</f>
        <v>0</v>
      </c>
      <c r="W331" s="21">
        <f>IFERROR(Cost[[#This Row],[Remaining QTY]]*Cost[[#This Row],[Unit Price MM60]],"")</f>
        <v>66.16</v>
      </c>
      <c r="X331" s="10">
        <v>0</v>
      </c>
      <c r="Y331" s="10">
        <f>SUMIF('MB52 in transit'!A:A,WSheet!G:G,'MB52 in transit'!E:E)</f>
        <v>0</v>
      </c>
      <c r="Z331" s="10">
        <f>SUMIF('MB52 2001'!A:A,WSheet!G:G,'MB52 2001'!C:C)</f>
        <v>0</v>
      </c>
      <c r="AA331" s="10">
        <f>Cost[[#This Row],[AB50 SOH 5001 ]]-Cost[[#This Row],[Remaining QTY]]</f>
        <v>-4</v>
      </c>
      <c r="AB331" s="10">
        <f>SUMIF(G:G,G:G,O:O)</f>
        <v>28</v>
      </c>
      <c r="AC331" s="10">
        <f>Cost[[#This Row],[AB50 SOH 5001 ]]-Cost[[#This Row],[All Work Order Demand]]</f>
        <v>-28</v>
      </c>
      <c r="AD331" s="10" t="str">
        <f>_xlfn.CONCAT(Cost[[#This Row],[Material ]],"5001")</f>
        <v>102041245001</v>
      </c>
      <c r="AE331" s="22">
        <v>5001</v>
      </c>
    </row>
    <row r="332" spans="1:31">
      <c r="A332" s="24" t="s">
        <v>485</v>
      </c>
      <c r="B332" s="24" t="s">
        <v>570</v>
      </c>
      <c r="C332" s="24" t="s">
        <v>623</v>
      </c>
      <c r="D332" s="24" t="s">
        <v>788</v>
      </c>
      <c r="E332" s="24" t="s">
        <v>33</v>
      </c>
      <c r="F332" s="24" t="s">
        <v>64</v>
      </c>
      <c r="G332" s="24" t="s">
        <v>1351</v>
      </c>
      <c r="H332" s="24" t="s">
        <v>1352</v>
      </c>
      <c r="I332" s="24" t="s">
        <v>1174</v>
      </c>
      <c r="J332" s="24" t="s">
        <v>1686</v>
      </c>
      <c r="K332" s="24">
        <v>5</v>
      </c>
      <c r="L332" s="24" t="s">
        <v>1738</v>
      </c>
      <c r="M332" s="24">
        <v>2</v>
      </c>
      <c r="N332" s="24">
        <v>0</v>
      </c>
      <c r="O332" s="24">
        <v>2</v>
      </c>
      <c r="P332" s="24">
        <v>0</v>
      </c>
      <c r="Q332" s="24" t="str">
        <f t="shared" si="8"/>
        <v>10205993200188390</v>
      </c>
      <c r="R332" s="22" t="e">
        <f>IFERROR(_xlfn.XLOOKUP(Cost[[#This Row],[Unique]],'MB51'!U:U,'MB51'!I:I),"")*-1</f>
        <v>#VALUE!</v>
      </c>
      <c r="S332" s="18" t="str">
        <f>IFERROR(_xlfn.XLOOKUP(Cost[[#This Row],[Unique]],'MB51'!U:U,'MB51'!L:L),"")</f>
        <v/>
      </c>
      <c r="T332" s="18">
        <f>_xlfn.XLOOKUP(Cost[[#This Row],[Material ]],'mm60'!A:A,'mm60'!N:N)</f>
        <v>58.07</v>
      </c>
      <c r="U332" s="19">
        <f>IFERROR(Cost[[#This Row],[Unit Price MM60]]*Cost[[#This Row],[ Requirement QTY]],"")</f>
        <v>116.14</v>
      </c>
      <c r="V332" s="20">
        <f>IFERROR(Cost[[#This Row],[Unit Price MM60]]*Cost[[#This Row],[Withdrawn QTY]],"")</f>
        <v>0</v>
      </c>
      <c r="W332" s="21">
        <f>IFERROR(Cost[[#This Row],[Remaining QTY]]*Cost[[#This Row],[Unit Price MM60]],"")</f>
        <v>116.14</v>
      </c>
      <c r="X332" s="10">
        <v>0</v>
      </c>
      <c r="Y332" s="10">
        <f>SUMIF('MB52 in transit'!A:A,WSheet!G:G,'MB52 in transit'!E:E)</f>
        <v>0</v>
      </c>
      <c r="Z332" s="10">
        <f>SUMIF('MB52 2001'!A:A,WSheet!G:G,'MB52 2001'!C:C)</f>
        <v>0</v>
      </c>
      <c r="AA332" s="10">
        <f>Cost[[#This Row],[AB50 SOH 5001 ]]-Cost[[#This Row],[Remaining QTY]]</f>
        <v>-2</v>
      </c>
      <c r="AB332" s="10">
        <f>SUMIF(G:G,G:G,O:O)</f>
        <v>28</v>
      </c>
      <c r="AC332" s="10">
        <f>Cost[[#This Row],[AB50 SOH 5001 ]]-Cost[[#This Row],[All Work Order Demand]]</f>
        <v>-28</v>
      </c>
      <c r="AD332" s="10" t="str">
        <f>_xlfn.CONCAT(Cost[[#This Row],[Material ]],"5001")</f>
        <v>102059935001</v>
      </c>
      <c r="AE332" s="22">
        <v>5001</v>
      </c>
    </row>
    <row r="333" spans="1:31">
      <c r="A333" s="24" t="s">
        <v>485</v>
      </c>
      <c r="B333" s="24" t="s">
        <v>570</v>
      </c>
      <c r="C333" s="24" t="s">
        <v>654</v>
      </c>
      <c r="D333" s="24" t="s">
        <v>818</v>
      </c>
      <c r="E333" s="24" t="s">
        <v>110</v>
      </c>
      <c r="F333" s="24" t="s">
        <v>60</v>
      </c>
      <c r="G333" s="24" t="s">
        <v>1149</v>
      </c>
      <c r="H333" s="24" t="s">
        <v>1150</v>
      </c>
      <c r="I333" s="24" t="s">
        <v>1174</v>
      </c>
      <c r="J333" s="24" t="s">
        <v>1686</v>
      </c>
      <c r="K333" s="24">
        <v>4</v>
      </c>
      <c r="L333" s="24" t="s">
        <v>1769</v>
      </c>
      <c r="M333" s="24">
        <v>2</v>
      </c>
      <c r="N333" s="24">
        <v>0</v>
      </c>
      <c r="O333" s="24">
        <v>2</v>
      </c>
      <c r="P333" s="24">
        <v>0</v>
      </c>
      <c r="Q333" s="24" t="str">
        <f t="shared" si="8"/>
        <v>10204124200188385</v>
      </c>
      <c r="R333" s="22" t="e">
        <f>IFERROR(_xlfn.XLOOKUP(Cost[[#This Row],[Unique]],'MB51'!U:U,'MB51'!I:I),"")*-1</f>
        <v>#VALUE!</v>
      </c>
      <c r="S333" s="18" t="str">
        <f>IFERROR(_xlfn.XLOOKUP(Cost[[#This Row],[Unique]],'MB51'!U:U,'MB51'!L:L),"")</f>
        <v/>
      </c>
      <c r="T333" s="18">
        <f>_xlfn.XLOOKUP(Cost[[#This Row],[Material ]],'mm60'!A:A,'mm60'!N:N)</f>
        <v>16.54</v>
      </c>
      <c r="U333" s="19">
        <f>IFERROR(Cost[[#This Row],[Unit Price MM60]]*Cost[[#This Row],[ Requirement QTY]],"")</f>
        <v>33.08</v>
      </c>
      <c r="V333" s="20">
        <f>IFERROR(Cost[[#This Row],[Unit Price MM60]]*Cost[[#This Row],[Withdrawn QTY]],"")</f>
        <v>0</v>
      </c>
      <c r="W333" s="21">
        <f>IFERROR(Cost[[#This Row],[Remaining QTY]]*Cost[[#This Row],[Unit Price MM60]],"")</f>
        <v>33.08</v>
      </c>
      <c r="X333" s="10">
        <v>0</v>
      </c>
      <c r="Y333" s="10">
        <f>SUMIF('MB52 in transit'!A:A,WSheet!G:G,'MB52 in transit'!E:E)</f>
        <v>0</v>
      </c>
      <c r="Z333" s="10">
        <f>SUMIF('MB52 2001'!A:A,WSheet!G:G,'MB52 2001'!C:C)</f>
        <v>0</v>
      </c>
      <c r="AA333" s="10">
        <f>Cost[[#This Row],[AB50 SOH 5001 ]]-Cost[[#This Row],[Remaining QTY]]</f>
        <v>-2</v>
      </c>
      <c r="AB333" s="10">
        <f>SUMIF(G:G,G:G,O:O)</f>
        <v>28</v>
      </c>
      <c r="AC333" s="10">
        <f>Cost[[#This Row],[AB50 SOH 5001 ]]-Cost[[#This Row],[All Work Order Demand]]</f>
        <v>-28</v>
      </c>
      <c r="AD333" s="10" t="str">
        <f>_xlfn.CONCAT(Cost[[#This Row],[Material ]],"5001")</f>
        <v>102041245001</v>
      </c>
      <c r="AE333" s="22">
        <v>5001</v>
      </c>
    </row>
    <row r="334" spans="1:31">
      <c r="A334" s="24" t="s">
        <v>485</v>
      </c>
      <c r="B334" s="24" t="s">
        <v>570</v>
      </c>
      <c r="C334" s="24" t="s">
        <v>654</v>
      </c>
      <c r="D334" s="24" t="s">
        <v>818</v>
      </c>
      <c r="E334" s="24" t="s">
        <v>33</v>
      </c>
      <c r="F334" s="24" t="s">
        <v>64</v>
      </c>
      <c r="G334" s="24" t="s">
        <v>1349</v>
      </c>
      <c r="H334" s="24" t="s">
        <v>1350</v>
      </c>
      <c r="I334" s="24" t="s">
        <v>1174</v>
      </c>
      <c r="J334" s="24" t="s">
        <v>1686</v>
      </c>
      <c r="K334" s="24">
        <v>5</v>
      </c>
      <c r="L334" s="24" t="s">
        <v>1769</v>
      </c>
      <c r="M334" s="24">
        <v>2</v>
      </c>
      <c r="N334" s="24">
        <v>0</v>
      </c>
      <c r="O334" s="24">
        <v>2</v>
      </c>
      <c r="P334" s="24">
        <v>0</v>
      </c>
      <c r="Q334" s="24" t="str">
        <f t="shared" si="8"/>
        <v>10205990200188385</v>
      </c>
      <c r="R334" s="22" t="e">
        <f>IFERROR(_xlfn.XLOOKUP(Cost[[#This Row],[Unique]],'MB51'!U:U,'MB51'!I:I),"")*-1</f>
        <v>#VALUE!</v>
      </c>
      <c r="S334" s="18" t="str">
        <f>IFERROR(_xlfn.XLOOKUP(Cost[[#This Row],[Unique]],'MB51'!U:U,'MB51'!L:L),"")</f>
        <v/>
      </c>
      <c r="T334" s="18">
        <f>_xlfn.XLOOKUP(Cost[[#This Row],[Material ]],'mm60'!A:A,'mm60'!N:N)</f>
        <v>29.94</v>
      </c>
      <c r="U334" s="19">
        <f>IFERROR(Cost[[#This Row],[Unit Price MM60]]*Cost[[#This Row],[ Requirement QTY]],"")</f>
        <v>59.88</v>
      </c>
      <c r="V334" s="20">
        <f>IFERROR(Cost[[#This Row],[Unit Price MM60]]*Cost[[#This Row],[Withdrawn QTY]],"")</f>
        <v>0</v>
      </c>
      <c r="W334" s="21">
        <f>IFERROR(Cost[[#This Row],[Remaining QTY]]*Cost[[#This Row],[Unit Price MM60]],"")</f>
        <v>59.88</v>
      </c>
      <c r="X334" s="10">
        <v>0</v>
      </c>
      <c r="Y334" s="10">
        <f>SUMIF('MB52 in transit'!A:A,WSheet!G:G,'MB52 in transit'!E:E)</f>
        <v>0</v>
      </c>
      <c r="Z334" s="10">
        <f>SUMIF('MB52 2001'!A:A,WSheet!G:G,'MB52 2001'!C:C)</f>
        <v>0</v>
      </c>
      <c r="AA334" s="10">
        <f>Cost[[#This Row],[AB50 SOH 5001 ]]-Cost[[#This Row],[Remaining QTY]]</f>
        <v>-2</v>
      </c>
      <c r="AB334" s="10">
        <f>SUMIF(G:G,G:G,O:O)</f>
        <v>30</v>
      </c>
      <c r="AC334" s="10">
        <f>Cost[[#This Row],[AB50 SOH 5001 ]]-Cost[[#This Row],[All Work Order Demand]]</f>
        <v>-30</v>
      </c>
      <c r="AD334" s="10" t="str">
        <f>_xlfn.CONCAT(Cost[[#This Row],[Material ]],"5001")</f>
        <v>102059905001</v>
      </c>
      <c r="AE334" s="22">
        <v>5001</v>
      </c>
    </row>
    <row r="335" spans="1:31">
      <c r="A335" s="24" t="s">
        <v>485</v>
      </c>
      <c r="B335" s="24" t="s">
        <v>570</v>
      </c>
      <c r="C335" s="24" t="s">
        <v>655</v>
      </c>
      <c r="D335" s="24" t="s">
        <v>819</v>
      </c>
      <c r="E335" s="24" t="s">
        <v>124</v>
      </c>
      <c r="F335" s="24" t="s">
        <v>80</v>
      </c>
      <c r="G335" s="24" t="s">
        <v>1354</v>
      </c>
      <c r="H335" s="24" t="s">
        <v>1355</v>
      </c>
      <c r="I335" s="24" t="s">
        <v>1174</v>
      </c>
      <c r="J335" s="24" t="s">
        <v>1686</v>
      </c>
      <c r="K335" s="24">
        <v>11</v>
      </c>
      <c r="L335" s="24" t="s">
        <v>1770</v>
      </c>
      <c r="M335" s="24">
        <v>8</v>
      </c>
      <c r="N335" s="24">
        <v>0</v>
      </c>
      <c r="O335" s="24">
        <v>8</v>
      </c>
      <c r="P335" s="24">
        <v>0</v>
      </c>
      <c r="Q335" s="24" t="str">
        <f t="shared" si="8"/>
        <v>10058880200188318</v>
      </c>
      <c r="R335" s="22" t="e">
        <f>IFERROR(_xlfn.XLOOKUP(Cost[[#This Row],[Unique]],'MB51'!U:U,'MB51'!I:I),"")*-1</f>
        <v>#VALUE!</v>
      </c>
      <c r="S335" s="18" t="str">
        <f>IFERROR(_xlfn.XLOOKUP(Cost[[#This Row],[Unique]],'MB51'!U:U,'MB51'!L:L),"")</f>
        <v/>
      </c>
      <c r="T335" s="18">
        <f>_xlfn.XLOOKUP(Cost[[#This Row],[Material ]],'mm60'!A:A,'mm60'!N:N)</f>
        <v>2.59</v>
      </c>
      <c r="U335" s="19">
        <f>IFERROR(Cost[[#This Row],[Unit Price MM60]]*Cost[[#This Row],[ Requirement QTY]],"")</f>
        <v>20.72</v>
      </c>
      <c r="V335" s="20">
        <f>IFERROR(Cost[[#This Row],[Unit Price MM60]]*Cost[[#This Row],[Withdrawn QTY]],"")</f>
        <v>0</v>
      </c>
      <c r="W335" s="21">
        <f>IFERROR(Cost[[#This Row],[Remaining QTY]]*Cost[[#This Row],[Unit Price MM60]],"")</f>
        <v>20.72</v>
      </c>
      <c r="X335" s="10">
        <v>0</v>
      </c>
      <c r="Y335" s="10">
        <f>SUMIF('MB52 in transit'!A:A,WSheet!G:G,'MB52 in transit'!E:E)</f>
        <v>0</v>
      </c>
      <c r="Z335" s="10">
        <f>SUMIF('MB52 2001'!A:A,WSheet!G:G,'MB52 2001'!C:C)</f>
        <v>0</v>
      </c>
      <c r="AA335" s="10">
        <f>Cost[[#This Row],[AB50 SOH 5001 ]]-Cost[[#This Row],[Remaining QTY]]</f>
        <v>-8</v>
      </c>
      <c r="AB335" s="10">
        <f>SUMIF(G:G,G:G,O:O)</f>
        <v>16</v>
      </c>
      <c r="AC335" s="10">
        <f>Cost[[#This Row],[AB50 SOH 5001 ]]-Cost[[#This Row],[All Work Order Demand]]</f>
        <v>-16</v>
      </c>
      <c r="AD335" s="10" t="str">
        <f>_xlfn.CONCAT(Cost[[#This Row],[Material ]],"5001")</f>
        <v>100588805001</v>
      </c>
      <c r="AE335" s="22">
        <v>5001</v>
      </c>
    </row>
    <row r="336" spans="1:31">
      <c r="A336" s="24" t="s">
        <v>485</v>
      </c>
      <c r="B336" s="24" t="s">
        <v>570</v>
      </c>
      <c r="C336" s="24" t="s">
        <v>655</v>
      </c>
      <c r="D336" s="24" t="s">
        <v>819</v>
      </c>
      <c r="E336" s="24" t="s">
        <v>124</v>
      </c>
      <c r="F336" s="24" t="s">
        <v>120</v>
      </c>
      <c r="G336" s="24" t="s">
        <v>160</v>
      </c>
      <c r="H336" s="24" t="s">
        <v>1356</v>
      </c>
      <c r="I336" s="24" t="s">
        <v>1174</v>
      </c>
      <c r="J336" s="24" t="s">
        <v>1686</v>
      </c>
      <c r="K336" s="24">
        <v>12</v>
      </c>
      <c r="L336" s="24" t="s">
        <v>1770</v>
      </c>
      <c r="M336" s="24">
        <v>2</v>
      </c>
      <c r="N336" s="24">
        <v>0</v>
      </c>
      <c r="O336" s="24">
        <v>2</v>
      </c>
      <c r="P336" s="24">
        <v>0</v>
      </c>
      <c r="Q336" s="24" t="str">
        <f t="shared" si="8"/>
        <v>10060887200188318</v>
      </c>
      <c r="R336" s="22" t="e">
        <f>IFERROR(_xlfn.XLOOKUP(Cost[[#This Row],[Unique]],'MB51'!U:U,'MB51'!I:I),"")*-1</f>
        <v>#VALUE!</v>
      </c>
      <c r="S336" s="18" t="str">
        <f>IFERROR(_xlfn.XLOOKUP(Cost[[#This Row],[Unique]],'MB51'!U:U,'MB51'!L:L),"")</f>
        <v/>
      </c>
      <c r="T336" s="18">
        <f>_xlfn.XLOOKUP(Cost[[#This Row],[Material ]],'mm60'!A:A,'mm60'!N:N)</f>
        <v>10.33</v>
      </c>
      <c r="U336" s="19">
        <f>IFERROR(Cost[[#This Row],[Unit Price MM60]]*Cost[[#This Row],[ Requirement QTY]],"")</f>
        <v>20.66</v>
      </c>
      <c r="V336" s="20">
        <f>IFERROR(Cost[[#This Row],[Unit Price MM60]]*Cost[[#This Row],[Withdrawn QTY]],"")</f>
        <v>0</v>
      </c>
      <c r="W336" s="21">
        <f>IFERROR(Cost[[#This Row],[Remaining QTY]]*Cost[[#This Row],[Unit Price MM60]],"")</f>
        <v>20.66</v>
      </c>
      <c r="X336" s="10">
        <v>0</v>
      </c>
      <c r="Y336" s="10">
        <f>SUMIF('MB52 in transit'!A:A,WSheet!G:G,'MB52 in transit'!E:E)</f>
        <v>0</v>
      </c>
      <c r="Z336" s="10">
        <f>SUMIF('MB52 2001'!A:A,WSheet!G:G,'MB52 2001'!C:C)</f>
        <v>0</v>
      </c>
      <c r="AA336" s="10">
        <f>Cost[[#This Row],[AB50 SOH 5001 ]]-Cost[[#This Row],[Remaining QTY]]</f>
        <v>-2</v>
      </c>
      <c r="AB336" s="10">
        <f>SUMIF(G:G,G:G,O:O)</f>
        <v>4</v>
      </c>
      <c r="AC336" s="10">
        <f>Cost[[#This Row],[AB50 SOH 5001 ]]-Cost[[#This Row],[All Work Order Demand]]</f>
        <v>-4</v>
      </c>
      <c r="AD336" s="10" t="str">
        <f>_xlfn.CONCAT(Cost[[#This Row],[Material ]],"5001")</f>
        <v>100608875001</v>
      </c>
      <c r="AE336" s="22">
        <v>5001</v>
      </c>
    </row>
    <row r="337" spans="1:31">
      <c r="A337" s="24" t="s">
        <v>485</v>
      </c>
      <c r="B337" s="24" t="s">
        <v>570</v>
      </c>
      <c r="C337" s="24" t="s">
        <v>656</v>
      </c>
      <c r="D337" s="24" t="s">
        <v>820</v>
      </c>
      <c r="E337" s="24" t="s">
        <v>735</v>
      </c>
      <c r="F337" s="24" t="s">
        <v>43</v>
      </c>
      <c r="G337" s="24" t="s">
        <v>172</v>
      </c>
      <c r="H337" s="24" t="s">
        <v>1357</v>
      </c>
      <c r="I337" s="24" t="s">
        <v>1303</v>
      </c>
      <c r="J337" s="24" t="s">
        <v>1686</v>
      </c>
      <c r="K337" s="24">
        <v>1</v>
      </c>
      <c r="L337" s="24" t="s">
        <v>1771</v>
      </c>
      <c r="M337" s="24">
        <v>3</v>
      </c>
      <c r="N337" s="24">
        <v>0</v>
      </c>
      <c r="O337" s="24">
        <v>3</v>
      </c>
      <c r="P337" s="24">
        <v>0</v>
      </c>
      <c r="Q337" s="24" t="str">
        <f t="shared" si="8"/>
        <v>10060894100039366</v>
      </c>
      <c r="R337" s="22" t="e">
        <f>IFERROR(_xlfn.XLOOKUP(Cost[[#This Row],[Unique]],'MB51'!U:U,'MB51'!I:I),"")*-1</f>
        <v>#VALUE!</v>
      </c>
      <c r="S337" s="18" t="str">
        <f>IFERROR(_xlfn.XLOOKUP(Cost[[#This Row],[Unique]],'MB51'!U:U,'MB51'!L:L),"")</f>
        <v/>
      </c>
      <c r="T337" s="18">
        <f>_xlfn.XLOOKUP(Cost[[#This Row],[Material ]],'mm60'!A:A,'mm60'!N:N)</f>
        <v>39.03</v>
      </c>
      <c r="U337" s="19">
        <f>IFERROR(Cost[[#This Row],[Unit Price MM60]]*Cost[[#This Row],[ Requirement QTY]],"")</f>
        <v>117.09</v>
      </c>
      <c r="V337" s="20">
        <f>IFERROR(Cost[[#This Row],[Unit Price MM60]]*Cost[[#This Row],[Withdrawn QTY]],"")</f>
        <v>0</v>
      </c>
      <c r="W337" s="21">
        <f>IFERROR(Cost[[#This Row],[Remaining QTY]]*Cost[[#This Row],[Unit Price MM60]],"")</f>
        <v>117.09</v>
      </c>
      <c r="X337" s="10">
        <v>0</v>
      </c>
      <c r="Y337" s="10">
        <f>SUMIF('MB52 in transit'!A:A,WSheet!G:G,'MB52 in transit'!E:E)</f>
        <v>0</v>
      </c>
      <c r="Z337" s="10">
        <f>SUMIF('MB52 2001'!A:A,WSheet!G:G,'MB52 2001'!C:C)</f>
        <v>0</v>
      </c>
      <c r="AA337" s="10">
        <f>Cost[[#This Row],[AB50 SOH 5001 ]]-Cost[[#This Row],[Remaining QTY]]</f>
        <v>-3</v>
      </c>
      <c r="AB337" s="10">
        <f>SUMIF(G:G,G:G,O:O)</f>
        <v>3</v>
      </c>
      <c r="AC337" s="10">
        <f>Cost[[#This Row],[AB50 SOH 5001 ]]-Cost[[#This Row],[All Work Order Demand]]</f>
        <v>-3</v>
      </c>
      <c r="AD337" s="10" t="str">
        <f>_xlfn.CONCAT(Cost[[#This Row],[Material ]],"5001")</f>
        <v>100608945001</v>
      </c>
      <c r="AE337" s="22">
        <v>5001</v>
      </c>
    </row>
    <row r="338" spans="1:31">
      <c r="A338" s="24" t="s">
        <v>485</v>
      </c>
      <c r="B338" s="24" t="s">
        <v>571</v>
      </c>
      <c r="C338" s="24" t="s">
        <v>657</v>
      </c>
      <c r="D338" s="24" t="s">
        <v>821</v>
      </c>
      <c r="E338" s="24" t="s">
        <v>68</v>
      </c>
      <c r="F338" s="24" t="s">
        <v>106</v>
      </c>
      <c r="G338" s="24" t="s">
        <v>1351</v>
      </c>
      <c r="H338" s="24" t="s">
        <v>1352</v>
      </c>
      <c r="I338" s="24" t="s">
        <v>1174</v>
      </c>
      <c r="J338" s="24" t="s">
        <v>1686</v>
      </c>
      <c r="K338" s="24">
        <v>8</v>
      </c>
      <c r="L338" s="24" t="s">
        <v>1772</v>
      </c>
      <c r="M338" s="24">
        <v>2</v>
      </c>
      <c r="N338" s="24">
        <v>0</v>
      </c>
      <c r="O338" s="24">
        <v>2</v>
      </c>
      <c r="P338" s="24">
        <v>0</v>
      </c>
      <c r="Q338" s="24" t="str">
        <f t="shared" si="8"/>
        <v>10205993200188387</v>
      </c>
      <c r="R338" s="22" t="e">
        <f>IFERROR(_xlfn.XLOOKUP(Cost[[#This Row],[Unique]],'MB51'!U:U,'MB51'!I:I),"")*-1</f>
        <v>#VALUE!</v>
      </c>
      <c r="S338" s="18" t="str">
        <f>IFERROR(_xlfn.XLOOKUP(Cost[[#This Row],[Unique]],'MB51'!U:U,'MB51'!L:L),"")</f>
        <v/>
      </c>
      <c r="T338" s="18">
        <f>_xlfn.XLOOKUP(Cost[[#This Row],[Material ]],'mm60'!A:A,'mm60'!N:N)</f>
        <v>58.07</v>
      </c>
      <c r="U338" s="19">
        <f>IFERROR(Cost[[#This Row],[Unit Price MM60]]*Cost[[#This Row],[ Requirement QTY]],"")</f>
        <v>116.14</v>
      </c>
      <c r="V338" s="20">
        <f>IFERROR(Cost[[#This Row],[Unit Price MM60]]*Cost[[#This Row],[Withdrawn QTY]],"")</f>
        <v>0</v>
      </c>
      <c r="W338" s="21">
        <f>IFERROR(Cost[[#This Row],[Remaining QTY]]*Cost[[#This Row],[Unit Price MM60]],"")</f>
        <v>116.14</v>
      </c>
      <c r="X338" s="10">
        <v>0</v>
      </c>
      <c r="Y338" s="10">
        <f>SUMIF('MB52 in transit'!A:A,WSheet!G:G,'MB52 in transit'!E:E)</f>
        <v>0</v>
      </c>
      <c r="Z338" s="10">
        <f>SUMIF('MB52 2001'!A:A,WSheet!G:G,'MB52 2001'!C:C)</f>
        <v>0</v>
      </c>
      <c r="AA338" s="10">
        <f>Cost[[#This Row],[AB50 SOH 5001 ]]-Cost[[#This Row],[Remaining QTY]]</f>
        <v>-2</v>
      </c>
      <c r="AB338" s="10">
        <f>SUMIF(G:G,G:G,O:O)</f>
        <v>28</v>
      </c>
      <c r="AC338" s="10">
        <f>Cost[[#This Row],[AB50 SOH 5001 ]]-Cost[[#This Row],[All Work Order Demand]]</f>
        <v>-28</v>
      </c>
      <c r="AD338" s="10" t="str">
        <f>_xlfn.CONCAT(Cost[[#This Row],[Material ]],"5001")</f>
        <v>102059935001</v>
      </c>
      <c r="AE338" s="22">
        <v>5001</v>
      </c>
    </row>
    <row r="339" spans="1:31">
      <c r="A339" s="24" t="s">
        <v>485</v>
      </c>
      <c r="B339" s="24" t="s">
        <v>571</v>
      </c>
      <c r="C339" s="24" t="s">
        <v>657</v>
      </c>
      <c r="D339" s="24" t="s">
        <v>821</v>
      </c>
      <c r="E339" s="24" t="s">
        <v>28</v>
      </c>
      <c r="F339" s="24" t="s">
        <v>110</v>
      </c>
      <c r="G339" s="24" t="s">
        <v>1349</v>
      </c>
      <c r="H339" s="24" t="s">
        <v>1350</v>
      </c>
      <c r="I339" s="24" t="s">
        <v>1174</v>
      </c>
      <c r="J339" s="24" t="s">
        <v>1686</v>
      </c>
      <c r="K339" s="24">
        <v>9</v>
      </c>
      <c r="L339" s="24" t="s">
        <v>1772</v>
      </c>
      <c r="M339" s="24">
        <v>2</v>
      </c>
      <c r="N339" s="24">
        <v>0</v>
      </c>
      <c r="O339" s="24">
        <v>2</v>
      </c>
      <c r="P339" s="24">
        <v>0</v>
      </c>
      <c r="Q339" s="24" t="str">
        <f t="shared" si="8"/>
        <v>10205990200188387</v>
      </c>
      <c r="R339" s="22" t="e">
        <f>IFERROR(_xlfn.XLOOKUP(Cost[[#This Row],[Unique]],'MB51'!U:U,'MB51'!I:I),"")*-1</f>
        <v>#VALUE!</v>
      </c>
      <c r="S339" s="18" t="str">
        <f>IFERROR(_xlfn.XLOOKUP(Cost[[#This Row],[Unique]],'MB51'!U:U,'MB51'!L:L),"")</f>
        <v/>
      </c>
      <c r="T339" s="18">
        <f>_xlfn.XLOOKUP(Cost[[#This Row],[Material ]],'mm60'!A:A,'mm60'!N:N)</f>
        <v>29.94</v>
      </c>
      <c r="U339" s="19">
        <f>IFERROR(Cost[[#This Row],[Unit Price MM60]]*Cost[[#This Row],[ Requirement QTY]],"")</f>
        <v>59.88</v>
      </c>
      <c r="V339" s="20">
        <f>IFERROR(Cost[[#This Row],[Unit Price MM60]]*Cost[[#This Row],[Withdrawn QTY]],"")</f>
        <v>0</v>
      </c>
      <c r="W339" s="21">
        <f>IFERROR(Cost[[#This Row],[Remaining QTY]]*Cost[[#This Row],[Unit Price MM60]],"")</f>
        <v>59.88</v>
      </c>
      <c r="X339" s="10">
        <v>0</v>
      </c>
      <c r="Y339" s="10">
        <f>SUMIF('MB52 in transit'!A:A,WSheet!G:G,'MB52 in transit'!E:E)</f>
        <v>0</v>
      </c>
      <c r="Z339" s="10">
        <f>SUMIF('MB52 2001'!A:A,WSheet!G:G,'MB52 2001'!C:C)</f>
        <v>0</v>
      </c>
      <c r="AA339" s="10">
        <f>Cost[[#This Row],[AB50 SOH 5001 ]]-Cost[[#This Row],[Remaining QTY]]</f>
        <v>-2</v>
      </c>
      <c r="AB339" s="10">
        <f>SUMIF(G:G,G:G,O:O)</f>
        <v>30</v>
      </c>
      <c r="AC339" s="10">
        <f>Cost[[#This Row],[AB50 SOH 5001 ]]-Cost[[#This Row],[All Work Order Demand]]</f>
        <v>-30</v>
      </c>
      <c r="AD339" s="10" t="str">
        <f>_xlfn.CONCAT(Cost[[#This Row],[Material ]],"5001")</f>
        <v>102059905001</v>
      </c>
      <c r="AE339" s="22">
        <v>5001</v>
      </c>
    </row>
    <row r="340" spans="1:31">
      <c r="A340" s="24" t="s">
        <v>485</v>
      </c>
      <c r="B340" s="24" t="s">
        <v>571</v>
      </c>
      <c r="C340" s="24" t="s">
        <v>657</v>
      </c>
      <c r="D340" s="24" t="s">
        <v>821</v>
      </c>
      <c r="E340" s="24" t="s">
        <v>106</v>
      </c>
      <c r="F340" s="24" t="s">
        <v>33</v>
      </c>
      <c r="G340" s="24" t="s">
        <v>1149</v>
      </c>
      <c r="H340" s="24" t="s">
        <v>1150</v>
      </c>
      <c r="I340" s="24" t="s">
        <v>1174</v>
      </c>
      <c r="J340" s="24" t="s">
        <v>1686</v>
      </c>
      <c r="K340" s="24">
        <v>10</v>
      </c>
      <c r="L340" s="24" t="s">
        <v>1772</v>
      </c>
      <c r="M340" s="24">
        <v>2</v>
      </c>
      <c r="N340" s="24">
        <v>0</v>
      </c>
      <c r="O340" s="24">
        <v>2</v>
      </c>
      <c r="P340" s="24">
        <v>0</v>
      </c>
      <c r="Q340" s="24" t="str">
        <f t="shared" si="8"/>
        <v>10204124200188387</v>
      </c>
      <c r="R340" s="22" t="e">
        <f>IFERROR(_xlfn.XLOOKUP(Cost[[#This Row],[Unique]],'MB51'!U:U,'MB51'!I:I),"")*-1</f>
        <v>#VALUE!</v>
      </c>
      <c r="S340" s="18" t="str">
        <f>IFERROR(_xlfn.XLOOKUP(Cost[[#This Row],[Unique]],'MB51'!U:U,'MB51'!L:L),"")</f>
        <v/>
      </c>
      <c r="T340" s="18">
        <f>_xlfn.XLOOKUP(Cost[[#This Row],[Material ]],'mm60'!A:A,'mm60'!N:N)</f>
        <v>16.54</v>
      </c>
      <c r="U340" s="19">
        <f>IFERROR(Cost[[#This Row],[Unit Price MM60]]*Cost[[#This Row],[ Requirement QTY]],"")</f>
        <v>33.08</v>
      </c>
      <c r="V340" s="20">
        <f>IFERROR(Cost[[#This Row],[Unit Price MM60]]*Cost[[#This Row],[Withdrawn QTY]],"")</f>
        <v>0</v>
      </c>
      <c r="W340" s="21">
        <f>IFERROR(Cost[[#This Row],[Remaining QTY]]*Cost[[#This Row],[Unit Price MM60]],"")</f>
        <v>33.08</v>
      </c>
      <c r="X340" s="10">
        <v>0</v>
      </c>
      <c r="Y340" s="10">
        <f>SUMIF('MB52 in transit'!A:A,WSheet!G:G,'MB52 in transit'!E:E)</f>
        <v>0</v>
      </c>
      <c r="Z340" s="10">
        <f>SUMIF('MB52 2001'!A:A,WSheet!G:G,'MB52 2001'!C:C)</f>
        <v>0</v>
      </c>
      <c r="AA340" s="10">
        <f>Cost[[#This Row],[AB50 SOH 5001 ]]-Cost[[#This Row],[Remaining QTY]]</f>
        <v>-2</v>
      </c>
      <c r="AB340" s="10">
        <f>SUMIF(G:G,G:G,O:O)</f>
        <v>28</v>
      </c>
      <c r="AC340" s="10">
        <f>Cost[[#This Row],[AB50 SOH 5001 ]]-Cost[[#This Row],[All Work Order Demand]]</f>
        <v>-28</v>
      </c>
      <c r="AD340" s="10" t="str">
        <f>_xlfn.CONCAT(Cost[[#This Row],[Material ]],"5001")</f>
        <v>102041245001</v>
      </c>
      <c r="AE340" s="22">
        <v>5001</v>
      </c>
    </row>
    <row r="341" spans="1:31">
      <c r="A341" s="24" t="s">
        <v>485</v>
      </c>
      <c r="B341" s="24" t="s">
        <v>571</v>
      </c>
      <c r="C341" s="24" t="s">
        <v>680</v>
      </c>
      <c r="D341" s="24" t="s">
        <v>843</v>
      </c>
      <c r="E341" s="24" t="s">
        <v>60</v>
      </c>
      <c r="F341" s="24" t="s">
        <v>64</v>
      </c>
      <c r="G341" s="24" t="s">
        <v>1149</v>
      </c>
      <c r="H341" s="24" t="s">
        <v>1150</v>
      </c>
      <c r="I341" s="24" t="s">
        <v>1174</v>
      </c>
      <c r="J341" s="24" t="s">
        <v>1686</v>
      </c>
      <c r="K341" s="24">
        <v>5</v>
      </c>
      <c r="L341" s="24" t="s">
        <v>1795</v>
      </c>
      <c r="M341" s="24">
        <v>4</v>
      </c>
      <c r="N341" s="24">
        <v>0</v>
      </c>
      <c r="O341" s="24">
        <v>4</v>
      </c>
      <c r="P341" s="24">
        <v>0</v>
      </c>
      <c r="Q341" s="24" t="str">
        <f t="shared" si="8"/>
        <v>10204124200188380</v>
      </c>
      <c r="R341" s="22" t="e">
        <f>IFERROR(_xlfn.XLOOKUP(Cost[[#This Row],[Unique]],'MB51'!U:U,'MB51'!I:I),"")*-1</f>
        <v>#VALUE!</v>
      </c>
      <c r="S341" s="18" t="str">
        <f>IFERROR(_xlfn.XLOOKUP(Cost[[#This Row],[Unique]],'MB51'!U:U,'MB51'!L:L),"")</f>
        <v/>
      </c>
      <c r="T341" s="18">
        <f>_xlfn.XLOOKUP(Cost[[#This Row],[Material ]],'mm60'!A:A,'mm60'!N:N)</f>
        <v>16.54</v>
      </c>
      <c r="U341" s="19">
        <f>IFERROR(Cost[[#This Row],[Unit Price MM60]]*Cost[[#This Row],[ Requirement QTY]],"")</f>
        <v>66.16</v>
      </c>
      <c r="V341" s="20">
        <f>IFERROR(Cost[[#This Row],[Unit Price MM60]]*Cost[[#This Row],[Withdrawn QTY]],"")</f>
        <v>0</v>
      </c>
      <c r="W341" s="21">
        <f>IFERROR(Cost[[#This Row],[Remaining QTY]]*Cost[[#This Row],[Unit Price MM60]],"")</f>
        <v>66.16</v>
      </c>
      <c r="X341" s="10">
        <v>0</v>
      </c>
      <c r="Y341" s="10">
        <f>SUMIF('MB52 in transit'!A:A,WSheet!G:G,'MB52 in transit'!E:E)</f>
        <v>0</v>
      </c>
      <c r="Z341" s="10">
        <f>SUMIF('MB52 2001'!A:A,WSheet!G:G,'MB52 2001'!C:C)</f>
        <v>0</v>
      </c>
      <c r="AA341" s="10">
        <f>Cost[[#This Row],[AB50 SOH 5001 ]]-Cost[[#This Row],[Remaining QTY]]</f>
        <v>-4</v>
      </c>
      <c r="AB341" s="10">
        <f>SUMIF(G:G,G:G,O:O)</f>
        <v>28</v>
      </c>
      <c r="AC341" s="10">
        <f>Cost[[#This Row],[AB50 SOH 5001 ]]-Cost[[#This Row],[All Work Order Demand]]</f>
        <v>-28</v>
      </c>
      <c r="AD341" s="10" t="str">
        <f>_xlfn.CONCAT(Cost[[#This Row],[Material ]],"5001")</f>
        <v>102041245001</v>
      </c>
      <c r="AE341" s="22">
        <v>5001</v>
      </c>
    </row>
    <row r="342" spans="1:31">
      <c r="A342" s="24" t="s">
        <v>485</v>
      </c>
      <c r="B342" s="24" t="s">
        <v>571</v>
      </c>
      <c r="C342" s="24" t="s">
        <v>680</v>
      </c>
      <c r="D342" s="24" t="s">
        <v>843</v>
      </c>
      <c r="E342" s="24" t="s">
        <v>64</v>
      </c>
      <c r="F342" s="24" t="s">
        <v>68</v>
      </c>
      <c r="G342" s="24" t="s">
        <v>1156</v>
      </c>
      <c r="H342" s="24" t="s">
        <v>1157</v>
      </c>
      <c r="I342" s="24" t="s">
        <v>1174</v>
      </c>
      <c r="J342" s="24" t="s">
        <v>1686</v>
      </c>
      <c r="K342" s="24">
        <v>6</v>
      </c>
      <c r="L342" s="24" t="s">
        <v>1795</v>
      </c>
      <c r="M342" s="24">
        <v>4</v>
      </c>
      <c r="N342" s="24">
        <v>0</v>
      </c>
      <c r="O342" s="24">
        <v>4</v>
      </c>
      <c r="P342" s="24">
        <v>0</v>
      </c>
      <c r="Q342" s="24" t="str">
        <f t="shared" si="8"/>
        <v>10060891200188380</v>
      </c>
      <c r="R342" s="22" t="e">
        <f>IFERROR(_xlfn.XLOOKUP(Cost[[#This Row],[Unique]],'MB51'!U:U,'MB51'!I:I),"")*-1</f>
        <v>#VALUE!</v>
      </c>
      <c r="S342" s="18" t="str">
        <f>IFERROR(_xlfn.XLOOKUP(Cost[[#This Row],[Unique]],'MB51'!U:U,'MB51'!L:L),"")</f>
        <v/>
      </c>
      <c r="T342" s="18">
        <f>_xlfn.XLOOKUP(Cost[[#This Row],[Material ]],'mm60'!A:A,'mm60'!N:N)</f>
        <v>25.36</v>
      </c>
      <c r="U342" s="19">
        <f>IFERROR(Cost[[#This Row],[Unit Price MM60]]*Cost[[#This Row],[ Requirement QTY]],"")</f>
        <v>101.44</v>
      </c>
      <c r="V342" s="20">
        <f>IFERROR(Cost[[#This Row],[Unit Price MM60]]*Cost[[#This Row],[Withdrawn QTY]],"")</f>
        <v>0</v>
      </c>
      <c r="W342" s="21">
        <f>IFERROR(Cost[[#This Row],[Remaining QTY]]*Cost[[#This Row],[Unit Price MM60]],"")</f>
        <v>101.44</v>
      </c>
      <c r="X342" s="10">
        <v>0</v>
      </c>
      <c r="Y342" s="10">
        <f>SUMIF('MB52 in transit'!A:A,WSheet!G:G,'MB52 in transit'!E:E)</f>
        <v>0</v>
      </c>
      <c r="Z342" s="10">
        <f>SUMIF('MB52 2001'!A:A,WSheet!G:G,'MB52 2001'!C:C)</f>
        <v>0</v>
      </c>
      <c r="AA342" s="10">
        <f>Cost[[#This Row],[AB50 SOH 5001 ]]-Cost[[#This Row],[Remaining QTY]]</f>
        <v>-4</v>
      </c>
      <c r="AB342" s="10">
        <f>SUMIF(G:G,G:G,O:O)</f>
        <v>21</v>
      </c>
      <c r="AC342" s="10">
        <f>Cost[[#This Row],[AB50 SOH 5001 ]]-Cost[[#This Row],[All Work Order Demand]]</f>
        <v>-21</v>
      </c>
      <c r="AD342" s="10" t="str">
        <f>_xlfn.CONCAT(Cost[[#This Row],[Material ]],"5001")</f>
        <v>100608915001</v>
      </c>
      <c r="AE342" s="22">
        <v>5001</v>
      </c>
    </row>
    <row r="343" spans="1:31">
      <c r="A343" s="24" t="s">
        <v>485</v>
      </c>
      <c r="B343" s="24" t="s">
        <v>571</v>
      </c>
      <c r="C343" s="24" t="s">
        <v>681</v>
      </c>
      <c r="D343" s="24" t="s">
        <v>844</v>
      </c>
      <c r="E343" s="24" t="s">
        <v>60</v>
      </c>
      <c r="F343" s="24" t="s">
        <v>60</v>
      </c>
      <c r="G343" s="24" t="s">
        <v>1349</v>
      </c>
      <c r="H343" s="24" t="s">
        <v>1350</v>
      </c>
      <c r="I343" s="24" t="s">
        <v>1303</v>
      </c>
      <c r="J343" s="24" t="s">
        <v>1686</v>
      </c>
      <c r="K343" s="24">
        <v>4</v>
      </c>
      <c r="L343" s="24" t="s">
        <v>1796</v>
      </c>
      <c r="M343" s="24">
        <v>4</v>
      </c>
      <c r="N343" s="24">
        <v>0</v>
      </c>
      <c r="O343" s="24">
        <v>4</v>
      </c>
      <c r="P343" s="24">
        <v>0</v>
      </c>
      <c r="Q343" s="24" t="str">
        <f t="shared" si="8"/>
        <v>10205990200155486</v>
      </c>
      <c r="R343" s="22" t="e">
        <f>IFERROR(_xlfn.XLOOKUP(Cost[[#This Row],[Unique]],'MB51'!U:U,'MB51'!I:I),"")*-1</f>
        <v>#VALUE!</v>
      </c>
      <c r="S343" s="18" t="str">
        <f>IFERROR(_xlfn.XLOOKUP(Cost[[#This Row],[Unique]],'MB51'!U:U,'MB51'!L:L),"")</f>
        <v/>
      </c>
      <c r="T343" s="18">
        <f>_xlfn.XLOOKUP(Cost[[#This Row],[Material ]],'mm60'!A:A,'mm60'!N:N)</f>
        <v>29.94</v>
      </c>
      <c r="U343" s="19">
        <f>IFERROR(Cost[[#This Row],[Unit Price MM60]]*Cost[[#This Row],[ Requirement QTY]],"")</f>
        <v>119.76</v>
      </c>
      <c r="V343" s="20">
        <f>IFERROR(Cost[[#This Row],[Unit Price MM60]]*Cost[[#This Row],[Withdrawn QTY]],"")</f>
        <v>0</v>
      </c>
      <c r="W343" s="21">
        <f>IFERROR(Cost[[#This Row],[Remaining QTY]]*Cost[[#This Row],[Unit Price MM60]],"")</f>
        <v>119.76</v>
      </c>
      <c r="X343" s="10">
        <v>0</v>
      </c>
      <c r="Y343" s="10">
        <f>SUMIF('MB52 in transit'!A:A,WSheet!G:G,'MB52 in transit'!E:E)</f>
        <v>0</v>
      </c>
      <c r="Z343" s="10">
        <f>SUMIF('MB52 2001'!A:A,WSheet!G:G,'MB52 2001'!C:C)</f>
        <v>0</v>
      </c>
      <c r="AA343" s="10">
        <f>Cost[[#This Row],[AB50 SOH 5001 ]]-Cost[[#This Row],[Remaining QTY]]</f>
        <v>-4</v>
      </c>
      <c r="AB343" s="10">
        <f>SUMIF(G:G,G:G,O:O)</f>
        <v>30</v>
      </c>
      <c r="AC343" s="10">
        <f>Cost[[#This Row],[AB50 SOH 5001 ]]-Cost[[#This Row],[All Work Order Demand]]</f>
        <v>-30</v>
      </c>
      <c r="AD343" s="10" t="str">
        <f>_xlfn.CONCAT(Cost[[#This Row],[Material ]],"5001")</f>
        <v>102059905001</v>
      </c>
      <c r="AE343" s="22">
        <v>5001</v>
      </c>
    </row>
    <row r="344" spans="1:31">
      <c r="A344" s="24" t="s">
        <v>485</v>
      </c>
      <c r="B344" s="24" t="s">
        <v>571</v>
      </c>
      <c r="C344" s="24" t="s">
        <v>681</v>
      </c>
      <c r="D344" s="24" t="s">
        <v>844</v>
      </c>
      <c r="E344" s="24" t="s">
        <v>64</v>
      </c>
      <c r="F344" s="24" t="s">
        <v>64</v>
      </c>
      <c r="G344" s="24" t="s">
        <v>1149</v>
      </c>
      <c r="H344" s="24" t="s">
        <v>1150</v>
      </c>
      <c r="I344" s="24" t="s">
        <v>1317</v>
      </c>
      <c r="J344" s="24" t="s">
        <v>1686</v>
      </c>
      <c r="K344" s="24">
        <v>5</v>
      </c>
      <c r="L344" s="24" t="s">
        <v>1796</v>
      </c>
      <c r="M344" s="24">
        <v>4</v>
      </c>
      <c r="N344" s="24">
        <v>0</v>
      </c>
      <c r="O344" s="24">
        <v>4</v>
      </c>
      <c r="P344" s="24">
        <v>0</v>
      </c>
      <c r="Q344" s="24" t="str">
        <f t="shared" si="8"/>
        <v>10204124200155486</v>
      </c>
      <c r="R344" s="22" t="e">
        <f>IFERROR(_xlfn.XLOOKUP(Cost[[#This Row],[Unique]],'MB51'!U:U,'MB51'!I:I),"")*-1</f>
        <v>#VALUE!</v>
      </c>
      <c r="S344" s="18" t="str">
        <f>IFERROR(_xlfn.XLOOKUP(Cost[[#This Row],[Unique]],'MB51'!U:U,'MB51'!L:L),"")</f>
        <v/>
      </c>
      <c r="T344" s="18">
        <f>_xlfn.XLOOKUP(Cost[[#This Row],[Material ]],'mm60'!A:A,'mm60'!N:N)</f>
        <v>16.54</v>
      </c>
      <c r="U344" s="19">
        <f>IFERROR(Cost[[#This Row],[Unit Price MM60]]*Cost[[#This Row],[ Requirement QTY]],"")</f>
        <v>66.16</v>
      </c>
      <c r="V344" s="20">
        <f>IFERROR(Cost[[#This Row],[Unit Price MM60]]*Cost[[#This Row],[Withdrawn QTY]],"")</f>
        <v>0</v>
      </c>
      <c r="W344" s="21">
        <f>IFERROR(Cost[[#This Row],[Remaining QTY]]*Cost[[#This Row],[Unit Price MM60]],"")</f>
        <v>66.16</v>
      </c>
      <c r="X344" s="10">
        <v>0</v>
      </c>
      <c r="Y344" s="10">
        <f>SUMIF('MB52 in transit'!A:A,WSheet!G:G,'MB52 in transit'!E:E)</f>
        <v>0</v>
      </c>
      <c r="Z344" s="10">
        <f>SUMIF('MB52 2001'!A:A,WSheet!G:G,'MB52 2001'!C:C)</f>
        <v>0</v>
      </c>
      <c r="AA344" s="10">
        <f>Cost[[#This Row],[AB50 SOH 5001 ]]-Cost[[#This Row],[Remaining QTY]]</f>
        <v>-4</v>
      </c>
      <c r="AB344" s="10">
        <f>SUMIF(G:G,G:G,O:O)</f>
        <v>28</v>
      </c>
      <c r="AC344" s="10">
        <f>Cost[[#This Row],[AB50 SOH 5001 ]]-Cost[[#This Row],[All Work Order Demand]]</f>
        <v>-28</v>
      </c>
      <c r="AD344" s="10" t="str">
        <f>_xlfn.CONCAT(Cost[[#This Row],[Material ]],"5001")</f>
        <v>102041245001</v>
      </c>
      <c r="AE344" s="22">
        <v>5001</v>
      </c>
    </row>
    <row r="345" spans="1:31">
      <c r="A345" s="24" t="s">
        <v>485</v>
      </c>
      <c r="B345" s="24" t="s">
        <v>571</v>
      </c>
      <c r="C345" s="24" t="s">
        <v>610</v>
      </c>
      <c r="D345" s="24" t="s">
        <v>775</v>
      </c>
      <c r="E345" s="24" t="s">
        <v>43</v>
      </c>
      <c r="F345" s="24" t="s">
        <v>43</v>
      </c>
      <c r="G345" s="24" t="s">
        <v>1149</v>
      </c>
      <c r="H345" s="24" t="s">
        <v>1150</v>
      </c>
      <c r="I345" s="24" t="s">
        <v>1317</v>
      </c>
      <c r="J345" s="24" t="s">
        <v>1686</v>
      </c>
      <c r="K345" s="24">
        <v>1</v>
      </c>
      <c r="L345" s="24" t="s">
        <v>1725</v>
      </c>
      <c r="M345" s="24">
        <v>2</v>
      </c>
      <c r="N345" s="24">
        <v>0</v>
      </c>
      <c r="O345" s="24">
        <v>2</v>
      </c>
      <c r="P345" s="24">
        <v>0</v>
      </c>
      <c r="Q345" s="24" t="str">
        <f t="shared" si="8"/>
        <v>10204124200155499</v>
      </c>
      <c r="R345" s="22" t="e">
        <f>IFERROR(_xlfn.XLOOKUP(Cost[[#This Row],[Unique]],'MB51'!U:U,'MB51'!I:I),"")*-1</f>
        <v>#VALUE!</v>
      </c>
      <c r="S345" s="18" t="str">
        <f>IFERROR(_xlfn.XLOOKUP(Cost[[#This Row],[Unique]],'MB51'!U:U,'MB51'!L:L),"")</f>
        <v/>
      </c>
      <c r="T345" s="18">
        <f>_xlfn.XLOOKUP(Cost[[#This Row],[Material ]],'mm60'!A:A,'mm60'!N:N)</f>
        <v>16.54</v>
      </c>
      <c r="U345" s="19">
        <f>IFERROR(Cost[[#This Row],[Unit Price MM60]]*Cost[[#This Row],[ Requirement QTY]],"")</f>
        <v>33.08</v>
      </c>
      <c r="V345" s="20">
        <f>IFERROR(Cost[[#This Row],[Unit Price MM60]]*Cost[[#This Row],[Withdrawn QTY]],"")</f>
        <v>0</v>
      </c>
      <c r="W345" s="21">
        <f>IFERROR(Cost[[#This Row],[Remaining QTY]]*Cost[[#This Row],[Unit Price MM60]],"")</f>
        <v>33.08</v>
      </c>
      <c r="X345" s="10">
        <v>0</v>
      </c>
      <c r="Y345" s="10">
        <f>SUMIF('MB52 in transit'!A:A,WSheet!G:G,'MB52 in transit'!E:E)</f>
        <v>0</v>
      </c>
      <c r="Z345" s="10">
        <f>SUMIF('MB52 2001'!A:A,WSheet!G:G,'MB52 2001'!C:C)</f>
        <v>0</v>
      </c>
      <c r="AA345" s="10">
        <f>Cost[[#This Row],[AB50 SOH 5001 ]]-Cost[[#This Row],[Remaining QTY]]</f>
        <v>-2</v>
      </c>
      <c r="AB345" s="10">
        <f>SUMIF(G:G,G:G,O:O)</f>
        <v>28</v>
      </c>
      <c r="AC345" s="10">
        <f>Cost[[#This Row],[AB50 SOH 5001 ]]-Cost[[#This Row],[All Work Order Demand]]</f>
        <v>-28</v>
      </c>
      <c r="AD345" s="10" t="str">
        <f>_xlfn.CONCAT(Cost[[#This Row],[Material ]],"5001")</f>
        <v>102041245001</v>
      </c>
      <c r="AE345" s="22">
        <v>5001</v>
      </c>
    </row>
    <row r="346" spans="1:31">
      <c r="A346" s="24" t="s">
        <v>485</v>
      </c>
      <c r="B346" s="24" t="s">
        <v>571</v>
      </c>
      <c r="C346" s="24" t="s">
        <v>610</v>
      </c>
      <c r="D346" s="24" t="s">
        <v>775</v>
      </c>
      <c r="E346" s="24" t="s">
        <v>47</v>
      </c>
      <c r="F346" s="24" t="s">
        <v>47</v>
      </c>
      <c r="G346" s="24" t="s">
        <v>1349</v>
      </c>
      <c r="H346" s="24" t="s">
        <v>1350</v>
      </c>
      <c r="I346" s="24" t="s">
        <v>1303</v>
      </c>
      <c r="J346" s="24" t="s">
        <v>1686</v>
      </c>
      <c r="K346" s="24">
        <v>2</v>
      </c>
      <c r="L346" s="24" t="s">
        <v>1725</v>
      </c>
      <c r="M346" s="24">
        <v>2</v>
      </c>
      <c r="N346" s="24">
        <v>0</v>
      </c>
      <c r="O346" s="24">
        <v>2</v>
      </c>
      <c r="P346" s="24">
        <v>0</v>
      </c>
      <c r="Q346" s="24" t="str">
        <f t="shared" si="8"/>
        <v>10205990200155499</v>
      </c>
      <c r="R346" s="22" t="e">
        <f>IFERROR(_xlfn.XLOOKUP(Cost[[#This Row],[Unique]],'MB51'!U:U,'MB51'!I:I),"")*-1</f>
        <v>#VALUE!</v>
      </c>
      <c r="S346" s="18" t="str">
        <f>IFERROR(_xlfn.XLOOKUP(Cost[[#This Row],[Unique]],'MB51'!U:U,'MB51'!L:L),"")</f>
        <v/>
      </c>
      <c r="T346" s="18">
        <f>_xlfn.XLOOKUP(Cost[[#This Row],[Material ]],'mm60'!A:A,'mm60'!N:N)</f>
        <v>29.94</v>
      </c>
      <c r="U346" s="19">
        <f>IFERROR(Cost[[#This Row],[Unit Price MM60]]*Cost[[#This Row],[ Requirement QTY]],"")</f>
        <v>59.88</v>
      </c>
      <c r="V346" s="20">
        <f>IFERROR(Cost[[#This Row],[Unit Price MM60]]*Cost[[#This Row],[Withdrawn QTY]],"")</f>
        <v>0</v>
      </c>
      <c r="W346" s="21">
        <f>IFERROR(Cost[[#This Row],[Remaining QTY]]*Cost[[#This Row],[Unit Price MM60]],"")</f>
        <v>59.88</v>
      </c>
      <c r="X346" s="10">
        <v>0</v>
      </c>
      <c r="Y346" s="10">
        <f>SUMIF('MB52 in transit'!A:A,WSheet!G:G,'MB52 in transit'!E:E)</f>
        <v>0</v>
      </c>
      <c r="Z346" s="10">
        <f>SUMIF('MB52 2001'!A:A,WSheet!G:G,'MB52 2001'!C:C)</f>
        <v>0</v>
      </c>
      <c r="AA346" s="10">
        <f>Cost[[#This Row],[AB50 SOH 5001 ]]-Cost[[#This Row],[Remaining QTY]]</f>
        <v>-2</v>
      </c>
      <c r="AB346" s="10">
        <f>SUMIF(G:G,G:G,O:O)</f>
        <v>30</v>
      </c>
      <c r="AC346" s="10">
        <f>Cost[[#This Row],[AB50 SOH 5001 ]]-Cost[[#This Row],[All Work Order Demand]]</f>
        <v>-30</v>
      </c>
      <c r="AD346" s="10" t="str">
        <f>_xlfn.CONCAT(Cost[[#This Row],[Material ]],"5001")</f>
        <v>102059905001</v>
      </c>
      <c r="AE346" s="22">
        <v>5001</v>
      </c>
    </row>
    <row r="347" spans="1:31">
      <c r="A347" s="24" t="s">
        <v>485</v>
      </c>
      <c r="B347" s="24" t="s">
        <v>571</v>
      </c>
      <c r="C347" s="24" t="s">
        <v>610</v>
      </c>
      <c r="D347" s="24" t="s">
        <v>775</v>
      </c>
      <c r="E347" s="24" t="s">
        <v>56</v>
      </c>
      <c r="F347" s="24" t="s">
        <v>56</v>
      </c>
      <c r="G347" s="24" t="s">
        <v>1351</v>
      </c>
      <c r="H347" s="24" t="s">
        <v>1352</v>
      </c>
      <c r="I347" s="24" t="s">
        <v>1317</v>
      </c>
      <c r="J347" s="24" t="s">
        <v>1686</v>
      </c>
      <c r="K347" s="24">
        <v>3</v>
      </c>
      <c r="L347" s="24" t="s">
        <v>1725</v>
      </c>
      <c r="M347" s="24">
        <v>2</v>
      </c>
      <c r="N347" s="24">
        <v>0</v>
      </c>
      <c r="O347" s="24">
        <v>2</v>
      </c>
      <c r="P347" s="24">
        <v>0</v>
      </c>
      <c r="Q347" s="24" t="str">
        <f t="shared" si="8"/>
        <v>10205993200155499</v>
      </c>
      <c r="R347" s="22" t="e">
        <f>IFERROR(_xlfn.XLOOKUP(Cost[[#This Row],[Unique]],'MB51'!U:U,'MB51'!I:I),"")*-1</f>
        <v>#VALUE!</v>
      </c>
      <c r="S347" s="18" t="str">
        <f>IFERROR(_xlfn.XLOOKUP(Cost[[#This Row],[Unique]],'MB51'!U:U,'MB51'!L:L),"")</f>
        <v/>
      </c>
      <c r="T347" s="18">
        <f>_xlfn.XLOOKUP(Cost[[#This Row],[Material ]],'mm60'!A:A,'mm60'!N:N)</f>
        <v>58.07</v>
      </c>
      <c r="U347" s="19">
        <f>IFERROR(Cost[[#This Row],[Unit Price MM60]]*Cost[[#This Row],[ Requirement QTY]],"")</f>
        <v>116.14</v>
      </c>
      <c r="V347" s="20">
        <f>IFERROR(Cost[[#This Row],[Unit Price MM60]]*Cost[[#This Row],[Withdrawn QTY]],"")</f>
        <v>0</v>
      </c>
      <c r="W347" s="21">
        <f>IFERROR(Cost[[#This Row],[Remaining QTY]]*Cost[[#This Row],[Unit Price MM60]],"")</f>
        <v>116.14</v>
      </c>
      <c r="X347" s="10">
        <v>0</v>
      </c>
      <c r="Y347" s="10">
        <f>SUMIF('MB52 in transit'!A:A,WSheet!G:G,'MB52 in transit'!E:E)</f>
        <v>0</v>
      </c>
      <c r="Z347" s="10">
        <f>SUMIF('MB52 2001'!A:A,WSheet!G:G,'MB52 2001'!C:C)</f>
        <v>0</v>
      </c>
      <c r="AA347" s="10">
        <f>Cost[[#This Row],[AB50 SOH 5001 ]]-Cost[[#This Row],[Remaining QTY]]</f>
        <v>-2</v>
      </c>
      <c r="AB347" s="10">
        <f>SUMIF(G:G,G:G,O:O)</f>
        <v>28</v>
      </c>
      <c r="AC347" s="10">
        <f>Cost[[#This Row],[AB50 SOH 5001 ]]-Cost[[#This Row],[All Work Order Demand]]</f>
        <v>-28</v>
      </c>
      <c r="AD347" s="10" t="str">
        <f>_xlfn.CONCAT(Cost[[#This Row],[Material ]],"5001")</f>
        <v>102059935001</v>
      </c>
      <c r="AE347" s="22">
        <v>5001</v>
      </c>
    </row>
    <row r="348" spans="1:31">
      <c r="A348" s="24" t="s">
        <v>485</v>
      </c>
      <c r="B348" s="24" t="s">
        <v>571</v>
      </c>
      <c r="C348" s="24" t="s">
        <v>657</v>
      </c>
      <c r="D348" s="24" t="s">
        <v>821</v>
      </c>
      <c r="E348" s="24" t="s">
        <v>47</v>
      </c>
      <c r="F348" s="24" t="s">
        <v>47</v>
      </c>
      <c r="G348" s="24" t="s">
        <v>1153</v>
      </c>
      <c r="H348" s="24" t="s">
        <v>1154</v>
      </c>
      <c r="I348" s="24" t="s">
        <v>1174</v>
      </c>
      <c r="J348" s="24" t="s">
        <v>1686</v>
      </c>
      <c r="K348" s="24">
        <v>2</v>
      </c>
      <c r="L348" s="24" t="s">
        <v>1772</v>
      </c>
      <c r="M348" s="24">
        <v>2</v>
      </c>
      <c r="N348" s="24">
        <v>0</v>
      </c>
      <c r="O348" s="24">
        <v>2</v>
      </c>
      <c r="P348" s="24">
        <v>0</v>
      </c>
      <c r="Q348" s="24" t="str">
        <f t="shared" si="8"/>
        <v>10334479200188387</v>
      </c>
      <c r="R348" s="22" t="e">
        <f>IFERROR(_xlfn.XLOOKUP(Cost[[#This Row],[Unique]],'MB51'!U:U,'MB51'!I:I),"")*-1</f>
        <v>#VALUE!</v>
      </c>
      <c r="S348" s="18" t="str">
        <f>IFERROR(_xlfn.XLOOKUP(Cost[[#This Row],[Unique]],'MB51'!U:U,'MB51'!L:L),"")</f>
        <v/>
      </c>
      <c r="T348" s="18">
        <f>_xlfn.XLOOKUP(Cost[[#This Row],[Material ]],'mm60'!A:A,'mm60'!N:N)</f>
        <v>9.6999999999999993</v>
      </c>
      <c r="U348" s="19">
        <f>IFERROR(Cost[[#This Row],[Unit Price MM60]]*Cost[[#This Row],[ Requirement QTY]],"")</f>
        <v>19.399999999999999</v>
      </c>
      <c r="V348" s="20">
        <f>IFERROR(Cost[[#This Row],[Unit Price MM60]]*Cost[[#This Row],[Withdrawn QTY]],"")</f>
        <v>0</v>
      </c>
      <c r="W348" s="21">
        <f>IFERROR(Cost[[#This Row],[Remaining QTY]]*Cost[[#This Row],[Unit Price MM60]],"")</f>
        <v>19.399999999999999</v>
      </c>
      <c r="X348" s="10">
        <v>0</v>
      </c>
      <c r="Y348" s="10">
        <f>SUMIF('MB52 in transit'!A:A,WSheet!G:G,'MB52 in transit'!E:E)</f>
        <v>0</v>
      </c>
      <c r="Z348" s="10">
        <f>SUMIF('MB52 2001'!A:A,WSheet!G:G,'MB52 2001'!C:C)</f>
        <v>0</v>
      </c>
      <c r="AA348" s="10">
        <f>Cost[[#This Row],[AB50 SOH 5001 ]]-Cost[[#This Row],[Remaining QTY]]</f>
        <v>-2</v>
      </c>
      <c r="AB348" s="10">
        <f>SUMIF(G:G,G:G,O:O)</f>
        <v>9</v>
      </c>
      <c r="AC348" s="10">
        <f>Cost[[#This Row],[AB50 SOH 5001 ]]-Cost[[#This Row],[All Work Order Demand]]</f>
        <v>-9</v>
      </c>
      <c r="AD348" s="10" t="str">
        <f>_xlfn.CONCAT(Cost[[#This Row],[Material ]],"5001")</f>
        <v>103344795001</v>
      </c>
      <c r="AE348" s="22">
        <v>5001</v>
      </c>
    </row>
    <row r="349" spans="1:31">
      <c r="A349" s="24" t="s">
        <v>485</v>
      </c>
      <c r="B349" s="24" t="s">
        <v>571</v>
      </c>
      <c r="C349" s="24" t="s">
        <v>657</v>
      </c>
      <c r="D349" s="24" t="s">
        <v>821</v>
      </c>
      <c r="E349" s="24" t="s">
        <v>56</v>
      </c>
      <c r="F349" s="24" t="s">
        <v>56</v>
      </c>
      <c r="G349" s="24" t="s">
        <v>1151</v>
      </c>
      <c r="H349" s="24" t="s">
        <v>1152</v>
      </c>
      <c r="I349" s="24" t="s">
        <v>1174</v>
      </c>
      <c r="J349" s="24" t="s">
        <v>1686</v>
      </c>
      <c r="K349" s="24">
        <v>3</v>
      </c>
      <c r="L349" s="24" t="s">
        <v>1772</v>
      </c>
      <c r="M349" s="24">
        <v>2</v>
      </c>
      <c r="N349" s="24">
        <v>0</v>
      </c>
      <c r="O349" s="24">
        <v>2</v>
      </c>
      <c r="P349" s="24">
        <v>0</v>
      </c>
      <c r="Q349" s="24" t="str">
        <f t="shared" si="8"/>
        <v>10060209200188387</v>
      </c>
      <c r="R349" s="22" t="e">
        <f>IFERROR(_xlfn.XLOOKUP(Cost[[#This Row],[Unique]],'MB51'!U:U,'MB51'!I:I),"")*-1</f>
        <v>#VALUE!</v>
      </c>
      <c r="S349" s="18" t="str">
        <f>IFERROR(_xlfn.XLOOKUP(Cost[[#This Row],[Unique]],'MB51'!U:U,'MB51'!L:L),"")</f>
        <v/>
      </c>
      <c r="T349" s="18">
        <f>_xlfn.XLOOKUP(Cost[[#This Row],[Material ]],'mm60'!A:A,'mm60'!N:N)</f>
        <v>8.92</v>
      </c>
      <c r="U349" s="19">
        <f>IFERROR(Cost[[#This Row],[Unit Price MM60]]*Cost[[#This Row],[ Requirement QTY]],"")</f>
        <v>17.84</v>
      </c>
      <c r="V349" s="20">
        <f>IFERROR(Cost[[#This Row],[Unit Price MM60]]*Cost[[#This Row],[Withdrawn QTY]],"")</f>
        <v>0</v>
      </c>
      <c r="W349" s="21">
        <f>IFERROR(Cost[[#This Row],[Remaining QTY]]*Cost[[#This Row],[Unit Price MM60]],"")</f>
        <v>17.84</v>
      </c>
      <c r="X349" s="10">
        <v>0</v>
      </c>
      <c r="Y349" s="10">
        <f>SUMIF('MB52 in transit'!A:A,WSheet!G:G,'MB52 in transit'!E:E)</f>
        <v>0</v>
      </c>
      <c r="Z349" s="10">
        <f>SUMIF('MB52 2001'!A:A,WSheet!G:G,'MB52 2001'!C:C)</f>
        <v>0</v>
      </c>
      <c r="AA349" s="10">
        <f>Cost[[#This Row],[AB50 SOH 5001 ]]-Cost[[#This Row],[Remaining QTY]]</f>
        <v>-2</v>
      </c>
      <c r="AB349" s="10">
        <f>SUMIF(G:G,G:G,O:O)</f>
        <v>4</v>
      </c>
      <c r="AC349" s="10">
        <f>Cost[[#This Row],[AB50 SOH 5001 ]]-Cost[[#This Row],[All Work Order Demand]]</f>
        <v>-4</v>
      </c>
      <c r="AD349" s="10" t="str">
        <f>_xlfn.CONCAT(Cost[[#This Row],[Material ]],"5001")</f>
        <v>100602095001</v>
      </c>
      <c r="AE349" s="22">
        <v>5001</v>
      </c>
    </row>
    <row r="350" spans="1:31">
      <c r="A350" s="24" t="s">
        <v>485</v>
      </c>
      <c r="B350" s="24" t="s">
        <v>571</v>
      </c>
      <c r="C350" s="24" t="s">
        <v>611</v>
      </c>
      <c r="D350" s="24" t="s">
        <v>776</v>
      </c>
      <c r="E350" s="24" t="s">
        <v>43</v>
      </c>
      <c r="F350" s="24" t="s">
        <v>43</v>
      </c>
      <c r="G350" s="24" t="s">
        <v>1149</v>
      </c>
      <c r="H350" s="24" t="s">
        <v>1150</v>
      </c>
      <c r="I350" s="24" t="s">
        <v>1174</v>
      </c>
      <c r="J350" s="24" t="s">
        <v>1686</v>
      </c>
      <c r="K350" s="24">
        <v>1</v>
      </c>
      <c r="L350" s="24" t="s">
        <v>1726</v>
      </c>
      <c r="M350" s="24">
        <v>2</v>
      </c>
      <c r="N350" s="24">
        <v>0</v>
      </c>
      <c r="O350" s="24">
        <v>2</v>
      </c>
      <c r="P350" s="24">
        <v>0</v>
      </c>
      <c r="Q350" s="24" t="str">
        <f t="shared" si="8"/>
        <v>10204124200188392</v>
      </c>
      <c r="R350" s="22" t="e">
        <f>IFERROR(_xlfn.XLOOKUP(Cost[[#This Row],[Unique]],'MB51'!U:U,'MB51'!I:I),"")*-1</f>
        <v>#VALUE!</v>
      </c>
      <c r="S350" s="18" t="str">
        <f>IFERROR(_xlfn.XLOOKUP(Cost[[#This Row],[Unique]],'MB51'!U:U,'MB51'!L:L),"")</f>
        <v/>
      </c>
      <c r="T350" s="18">
        <f>_xlfn.XLOOKUP(Cost[[#This Row],[Material ]],'mm60'!A:A,'mm60'!N:N)</f>
        <v>16.54</v>
      </c>
      <c r="U350" s="19">
        <f>IFERROR(Cost[[#This Row],[Unit Price MM60]]*Cost[[#This Row],[ Requirement QTY]],"")</f>
        <v>33.08</v>
      </c>
      <c r="V350" s="20">
        <f>IFERROR(Cost[[#This Row],[Unit Price MM60]]*Cost[[#This Row],[Withdrawn QTY]],"")</f>
        <v>0</v>
      </c>
      <c r="W350" s="21">
        <f>IFERROR(Cost[[#This Row],[Remaining QTY]]*Cost[[#This Row],[Unit Price MM60]],"")</f>
        <v>33.08</v>
      </c>
      <c r="X350" s="10">
        <v>0</v>
      </c>
      <c r="Y350" s="10">
        <f>SUMIF('MB52 in transit'!A:A,WSheet!G:G,'MB52 in transit'!E:E)</f>
        <v>0</v>
      </c>
      <c r="Z350" s="10">
        <f>SUMIF('MB52 2001'!A:A,WSheet!G:G,'MB52 2001'!C:C)</f>
        <v>0</v>
      </c>
      <c r="AA350" s="10">
        <f>Cost[[#This Row],[AB50 SOH 5001 ]]-Cost[[#This Row],[Remaining QTY]]</f>
        <v>-2</v>
      </c>
      <c r="AB350" s="10">
        <f>SUMIF(G:G,G:G,O:O)</f>
        <v>28</v>
      </c>
      <c r="AC350" s="10">
        <f>Cost[[#This Row],[AB50 SOH 5001 ]]-Cost[[#This Row],[All Work Order Demand]]</f>
        <v>-28</v>
      </c>
      <c r="AD350" s="10" t="str">
        <f>_xlfn.CONCAT(Cost[[#This Row],[Material ]],"5001")</f>
        <v>102041245001</v>
      </c>
      <c r="AE350" s="22">
        <v>5001</v>
      </c>
    </row>
    <row r="351" spans="1:31">
      <c r="A351" s="24" t="s">
        <v>485</v>
      </c>
      <c r="B351" s="24" t="s">
        <v>571</v>
      </c>
      <c r="C351" s="24" t="s">
        <v>611</v>
      </c>
      <c r="D351" s="24" t="s">
        <v>776</v>
      </c>
      <c r="E351" s="24" t="s">
        <v>47</v>
      </c>
      <c r="F351" s="24" t="s">
        <v>47</v>
      </c>
      <c r="G351" s="24" t="s">
        <v>1349</v>
      </c>
      <c r="H351" s="24" t="s">
        <v>1350</v>
      </c>
      <c r="I351" s="24" t="s">
        <v>1174</v>
      </c>
      <c r="J351" s="24" t="s">
        <v>1686</v>
      </c>
      <c r="K351" s="24">
        <v>2</v>
      </c>
      <c r="L351" s="24" t="s">
        <v>1726</v>
      </c>
      <c r="M351" s="24">
        <v>2</v>
      </c>
      <c r="N351" s="24">
        <v>0</v>
      </c>
      <c r="O351" s="24">
        <v>2</v>
      </c>
      <c r="P351" s="24">
        <v>0</v>
      </c>
      <c r="Q351" s="24" t="str">
        <f t="shared" si="8"/>
        <v>10205990200188392</v>
      </c>
      <c r="R351" s="22" t="e">
        <f>IFERROR(_xlfn.XLOOKUP(Cost[[#This Row],[Unique]],'MB51'!U:U,'MB51'!I:I),"")*-1</f>
        <v>#VALUE!</v>
      </c>
      <c r="S351" s="18" t="str">
        <f>IFERROR(_xlfn.XLOOKUP(Cost[[#This Row],[Unique]],'MB51'!U:U,'MB51'!L:L),"")</f>
        <v/>
      </c>
      <c r="T351" s="18">
        <f>_xlfn.XLOOKUP(Cost[[#This Row],[Material ]],'mm60'!A:A,'mm60'!N:N)</f>
        <v>29.94</v>
      </c>
      <c r="U351" s="19">
        <f>IFERROR(Cost[[#This Row],[Unit Price MM60]]*Cost[[#This Row],[ Requirement QTY]],"")</f>
        <v>59.88</v>
      </c>
      <c r="V351" s="20">
        <f>IFERROR(Cost[[#This Row],[Unit Price MM60]]*Cost[[#This Row],[Withdrawn QTY]],"")</f>
        <v>0</v>
      </c>
      <c r="W351" s="21">
        <f>IFERROR(Cost[[#This Row],[Remaining QTY]]*Cost[[#This Row],[Unit Price MM60]],"")</f>
        <v>59.88</v>
      </c>
      <c r="X351" s="10">
        <v>0</v>
      </c>
      <c r="Y351" s="10">
        <f>SUMIF('MB52 in transit'!A:A,WSheet!G:G,'MB52 in transit'!E:E)</f>
        <v>0</v>
      </c>
      <c r="Z351" s="10">
        <f>SUMIF('MB52 2001'!A:A,WSheet!G:G,'MB52 2001'!C:C)</f>
        <v>0</v>
      </c>
      <c r="AA351" s="10">
        <f>Cost[[#This Row],[AB50 SOH 5001 ]]-Cost[[#This Row],[Remaining QTY]]</f>
        <v>-2</v>
      </c>
      <c r="AB351" s="10">
        <f>SUMIF(G:G,G:G,O:O)</f>
        <v>30</v>
      </c>
      <c r="AC351" s="10">
        <f>Cost[[#This Row],[AB50 SOH 5001 ]]-Cost[[#This Row],[All Work Order Demand]]</f>
        <v>-30</v>
      </c>
      <c r="AD351" s="10" t="str">
        <f>_xlfn.CONCAT(Cost[[#This Row],[Material ]],"5001")</f>
        <v>102059905001</v>
      </c>
      <c r="AE351" s="22">
        <v>5001</v>
      </c>
    </row>
    <row r="352" spans="1:31">
      <c r="A352" s="24" t="s">
        <v>485</v>
      </c>
      <c r="B352" s="24" t="s">
        <v>571</v>
      </c>
      <c r="C352" s="24" t="s">
        <v>611</v>
      </c>
      <c r="D352" s="24" t="s">
        <v>776</v>
      </c>
      <c r="E352" s="24" t="s">
        <v>56</v>
      </c>
      <c r="F352" s="24" t="s">
        <v>56</v>
      </c>
      <c r="G352" s="24" t="s">
        <v>1351</v>
      </c>
      <c r="H352" s="24" t="s">
        <v>1352</v>
      </c>
      <c r="I352" s="24" t="s">
        <v>1174</v>
      </c>
      <c r="J352" s="24" t="s">
        <v>1686</v>
      </c>
      <c r="K352" s="24">
        <v>3</v>
      </c>
      <c r="L352" s="24" t="s">
        <v>1726</v>
      </c>
      <c r="M352" s="24">
        <v>2</v>
      </c>
      <c r="N352" s="24">
        <v>0</v>
      </c>
      <c r="O352" s="24">
        <v>2</v>
      </c>
      <c r="P352" s="24">
        <v>0</v>
      </c>
      <c r="Q352" s="24" t="str">
        <f t="shared" si="8"/>
        <v>10205993200188392</v>
      </c>
      <c r="R352" s="22" t="e">
        <f>IFERROR(_xlfn.XLOOKUP(Cost[[#This Row],[Unique]],'MB51'!U:U,'MB51'!I:I),"")*-1</f>
        <v>#VALUE!</v>
      </c>
      <c r="S352" s="18" t="str">
        <f>IFERROR(_xlfn.XLOOKUP(Cost[[#This Row],[Unique]],'MB51'!U:U,'MB51'!L:L),"")</f>
        <v/>
      </c>
      <c r="T352" s="18">
        <f>_xlfn.XLOOKUP(Cost[[#This Row],[Material ]],'mm60'!A:A,'mm60'!N:N)</f>
        <v>58.07</v>
      </c>
      <c r="U352" s="19">
        <f>IFERROR(Cost[[#This Row],[Unit Price MM60]]*Cost[[#This Row],[ Requirement QTY]],"")</f>
        <v>116.14</v>
      </c>
      <c r="V352" s="20">
        <f>IFERROR(Cost[[#This Row],[Unit Price MM60]]*Cost[[#This Row],[Withdrawn QTY]],"")</f>
        <v>0</v>
      </c>
      <c r="W352" s="21">
        <f>IFERROR(Cost[[#This Row],[Remaining QTY]]*Cost[[#This Row],[Unit Price MM60]],"")</f>
        <v>116.14</v>
      </c>
      <c r="X352" s="10">
        <v>0</v>
      </c>
      <c r="Y352" s="10">
        <f>SUMIF('MB52 in transit'!A:A,WSheet!G:G,'MB52 in transit'!E:E)</f>
        <v>0</v>
      </c>
      <c r="Z352" s="10">
        <f>SUMIF('MB52 2001'!A:A,WSheet!G:G,'MB52 2001'!C:C)</f>
        <v>0</v>
      </c>
      <c r="AA352" s="10">
        <f>Cost[[#This Row],[AB50 SOH 5001 ]]-Cost[[#This Row],[Remaining QTY]]</f>
        <v>-2</v>
      </c>
      <c r="AB352" s="10">
        <f>SUMIF(G:G,G:G,O:O)</f>
        <v>28</v>
      </c>
      <c r="AC352" s="10">
        <f>Cost[[#This Row],[AB50 SOH 5001 ]]-Cost[[#This Row],[All Work Order Demand]]</f>
        <v>-28</v>
      </c>
      <c r="AD352" s="10" t="str">
        <f>_xlfn.CONCAT(Cost[[#This Row],[Material ]],"5001")</f>
        <v>102059935001</v>
      </c>
      <c r="AE352" s="22">
        <v>5001</v>
      </c>
    </row>
    <row r="353" spans="1:31">
      <c r="A353" s="24" t="s">
        <v>485</v>
      </c>
      <c r="B353" s="24" t="s">
        <v>571</v>
      </c>
      <c r="C353" s="24" t="s">
        <v>680</v>
      </c>
      <c r="D353" s="24" t="s">
        <v>843</v>
      </c>
      <c r="E353" s="24" t="s">
        <v>43</v>
      </c>
      <c r="F353" s="24" t="s">
        <v>43</v>
      </c>
      <c r="G353" s="24" t="s">
        <v>1140</v>
      </c>
      <c r="H353" s="24" t="s">
        <v>1141</v>
      </c>
      <c r="I353" s="24" t="s">
        <v>1174</v>
      </c>
      <c r="J353" s="24" t="s">
        <v>1686</v>
      </c>
      <c r="K353" s="24">
        <v>1</v>
      </c>
      <c r="L353" s="24" t="s">
        <v>1795</v>
      </c>
      <c r="M353" s="24">
        <v>4</v>
      </c>
      <c r="N353" s="24">
        <v>0</v>
      </c>
      <c r="O353" s="24">
        <v>4</v>
      </c>
      <c r="P353" s="24">
        <v>0</v>
      </c>
      <c r="Q353" s="24" t="str">
        <f t="shared" si="8"/>
        <v>10204117200188380</v>
      </c>
      <c r="R353" s="22" t="e">
        <f>IFERROR(_xlfn.XLOOKUP(Cost[[#This Row],[Unique]],'MB51'!U:U,'MB51'!I:I),"")*-1</f>
        <v>#VALUE!</v>
      </c>
      <c r="S353" s="18" t="str">
        <f>IFERROR(_xlfn.XLOOKUP(Cost[[#This Row],[Unique]],'MB51'!U:U,'MB51'!L:L),"")</f>
        <v/>
      </c>
      <c r="T353" s="18">
        <f>_xlfn.XLOOKUP(Cost[[#This Row],[Material ]],'mm60'!A:A,'mm60'!N:N)</f>
        <v>5.04</v>
      </c>
      <c r="U353" s="19">
        <f>IFERROR(Cost[[#This Row],[Unit Price MM60]]*Cost[[#This Row],[ Requirement QTY]],"")</f>
        <v>20.16</v>
      </c>
      <c r="V353" s="20">
        <f>IFERROR(Cost[[#This Row],[Unit Price MM60]]*Cost[[#This Row],[Withdrawn QTY]],"")</f>
        <v>0</v>
      </c>
      <c r="W353" s="21">
        <f>IFERROR(Cost[[#This Row],[Remaining QTY]]*Cost[[#This Row],[Unit Price MM60]],"")</f>
        <v>20.16</v>
      </c>
      <c r="X353" s="10">
        <v>0</v>
      </c>
      <c r="Y353" s="10">
        <f>SUMIF('MB52 in transit'!A:A,WSheet!G:G,'MB52 in transit'!E:E)</f>
        <v>0</v>
      </c>
      <c r="Z353" s="10">
        <f>SUMIF('MB52 2001'!A:A,WSheet!G:G,'MB52 2001'!C:C)</f>
        <v>2</v>
      </c>
      <c r="AA353" s="10">
        <f>Cost[[#This Row],[AB50 SOH 5001 ]]-Cost[[#This Row],[Remaining QTY]]</f>
        <v>-4</v>
      </c>
      <c r="AB353" s="10">
        <f>SUMIF(G:G,G:G,O:O)</f>
        <v>26</v>
      </c>
      <c r="AC353" s="10">
        <f>Cost[[#This Row],[AB50 SOH 5001 ]]-Cost[[#This Row],[All Work Order Demand]]</f>
        <v>-26</v>
      </c>
      <c r="AD353" s="10" t="str">
        <f>_xlfn.CONCAT(Cost[[#This Row],[Material ]],"5001")</f>
        <v>102041175001</v>
      </c>
      <c r="AE353" s="22">
        <v>5001</v>
      </c>
    </row>
    <row r="354" spans="1:31">
      <c r="A354" s="24" t="s">
        <v>485</v>
      </c>
      <c r="B354" s="24" t="s">
        <v>571</v>
      </c>
      <c r="C354" s="24" t="s">
        <v>680</v>
      </c>
      <c r="D354" s="24" t="s">
        <v>843</v>
      </c>
      <c r="E354" s="24" t="s">
        <v>47</v>
      </c>
      <c r="F354" s="24" t="s">
        <v>47</v>
      </c>
      <c r="G354" s="24" t="s">
        <v>1305</v>
      </c>
      <c r="H354" s="24" t="s">
        <v>1306</v>
      </c>
      <c r="I354" s="24" t="s">
        <v>1174</v>
      </c>
      <c r="J354" s="24" t="s">
        <v>1686</v>
      </c>
      <c r="K354" s="24">
        <v>2</v>
      </c>
      <c r="L354" s="24" t="s">
        <v>1795</v>
      </c>
      <c r="M354" s="24">
        <v>4</v>
      </c>
      <c r="N354" s="24">
        <v>0</v>
      </c>
      <c r="O354" s="24">
        <v>4</v>
      </c>
      <c r="P354" s="24">
        <v>0</v>
      </c>
      <c r="Q354" s="24" t="str">
        <f t="shared" si="8"/>
        <v>10060890200188380</v>
      </c>
      <c r="R354" s="22" t="e">
        <f>IFERROR(_xlfn.XLOOKUP(Cost[[#This Row],[Unique]],'MB51'!U:U,'MB51'!I:I),"")*-1</f>
        <v>#VALUE!</v>
      </c>
      <c r="S354" s="18" t="str">
        <f>IFERROR(_xlfn.XLOOKUP(Cost[[#This Row],[Unique]],'MB51'!U:U,'MB51'!L:L),"")</f>
        <v/>
      </c>
      <c r="T354" s="18">
        <f>_xlfn.XLOOKUP(Cost[[#This Row],[Material ]],'mm60'!A:A,'mm60'!N:N)</f>
        <v>18.43</v>
      </c>
      <c r="U354" s="19">
        <f>IFERROR(Cost[[#This Row],[Unit Price MM60]]*Cost[[#This Row],[ Requirement QTY]],"")</f>
        <v>73.72</v>
      </c>
      <c r="V354" s="20">
        <f>IFERROR(Cost[[#This Row],[Unit Price MM60]]*Cost[[#This Row],[Withdrawn QTY]],"")</f>
        <v>0</v>
      </c>
      <c r="W354" s="21">
        <f>IFERROR(Cost[[#This Row],[Remaining QTY]]*Cost[[#This Row],[Unit Price MM60]],"")</f>
        <v>73.72</v>
      </c>
      <c r="X354" s="10">
        <v>0</v>
      </c>
      <c r="Y354" s="10">
        <f>SUMIF('MB52 in transit'!A:A,WSheet!G:G,'MB52 in transit'!E:E)</f>
        <v>0</v>
      </c>
      <c r="Z354" s="10">
        <f>SUMIF('MB52 2001'!A:A,WSheet!G:G,'MB52 2001'!C:C)</f>
        <v>0</v>
      </c>
      <c r="AA354" s="10">
        <f>Cost[[#This Row],[AB50 SOH 5001 ]]-Cost[[#This Row],[Remaining QTY]]</f>
        <v>-4</v>
      </c>
      <c r="AB354" s="10">
        <f>SUMIF(G:G,G:G,O:O)</f>
        <v>16</v>
      </c>
      <c r="AC354" s="10">
        <f>Cost[[#This Row],[AB50 SOH 5001 ]]-Cost[[#This Row],[All Work Order Demand]]</f>
        <v>-16</v>
      </c>
      <c r="AD354" s="10" t="str">
        <f>_xlfn.CONCAT(Cost[[#This Row],[Material ]],"5001")</f>
        <v>100608905001</v>
      </c>
      <c r="AE354" s="22">
        <v>5001</v>
      </c>
    </row>
    <row r="355" spans="1:31">
      <c r="A355" s="24" t="s">
        <v>485</v>
      </c>
      <c r="B355" s="24" t="s">
        <v>571</v>
      </c>
      <c r="C355" s="24" t="s">
        <v>680</v>
      </c>
      <c r="D355" s="24" t="s">
        <v>843</v>
      </c>
      <c r="E355" s="24" t="s">
        <v>47</v>
      </c>
      <c r="F355" s="24" t="s">
        <v>56</v>
      </c>
      <c r="G355" s="24" t="s">
        <v>1351</v>
      </c>
      <c r="H355" s="24" t="s">
        <v>1352</v>
      </c>
      <c r="I355" s="24" t="s">
        <v>1174</v>
      </c>
      <c r="J355" s="24" t="s">
        <v>1686</v>
      </c>
      <c r="K355" s="24">
        <v>3</v>
      </c>
      <c r="L355" s="24" t="s">
        <v>1795</v>
      </c>
      <c r="M355" s="24">
        <v>4</v>
      </c>
      <c r="N355" s="24">
        <v>0</v>
      </c>
      <c r="O355" s="24">
        <v>4</v>
      </c>
      <c r="P355" s="24">
        <v>0</v>
      </c>
      <c r="Q355" s="24" t="str">
        <f t="shared" si="8"/>
        <v>10205993200188380</v>
      </c>
      <c r="R355" s="22" t="e">
        <f>IFERROR(_xlfn.XLOOKUP(Cost[[#This Row],[Unique]],'MB51'!U:U,'MB51'!I:I),"")*-1</f>
        <v>#VALUE!</v>
      </c>
      <c r="S355" s="18" t="str">
        <f>IFERROR(_xlfn.XLOOKUP(Cost[[#This Row],[Unique]],'MB51'!U:U,'MB51'!L:L),"")</f>
        <v/>
      </c>
      <c r="T355" s="18">
        <f>_xlfn.XLOOKUP(Cost[[#This Row],[Material ]],'mm60'!A:A,'mm60'!N:N)</f>
        <v>58.07</v>
      </c>
      <c r="U355" s="19">
        <f>IFERROR(Cost[[#This Row],[Unit Price MM60]]*Cost[[#This Row],[ Requirement QTY]],"")</f>
        <v>232.28</v>
      </c>
      <c r="V355" s="20">
        <f>IFERROR(Cost[[#This Row],[Unit Price MM60]]*Cost[[#This Row],[Withdrawn QTY]],"")</f>
        <v>0</v>
      </c>
      <c r="W355" s="21">
        <f>IFERROR(Cost[[#This Row],[Remaining QTY]]*Cost[[#This Row],[Unit Price MM60]],"")</f>
        <v>232.28</v>
      </c>
      <c r="X355" s="10">
        <v>0</v>
      </c>
      <c r="Y355" s="10">
        <f>SUMIF('MB52 in transit'!A:A,WSheet!G:G,'MB52 in transit'!E:E)</f>
        <v>0</v>
      </c>
      <c r="Z355" s="10">
        <f>SUMIF('MB52 2001'!A:A,WSheet!G:G,'MB52 2001'!C:C)</f>
        <v>0</v>
      </c>
      <c r="AA355" s="10">
        <f>Cost[[#This Row],[AB50 SOH 5001 ]]-Cost[[#This Row],[Remaining QTY]]</f>
        <v>-4</v>
      </c>
      <c r="AB355" s="10">
        <f>SUMIF(G:G,G:G,O:O)</f>
        <v>28</v>
      </c>
      <c r="AC355" s="10">
        <f>Cost[[#This Row],[AB50 SOH 5001 ]]-Cost[[#This Row],[All Work Order Demand]]</f>
        <v>-28</v>
      </c>
      <c r="AD355" s="10" t="str">
        <f>_xlfn.CONCAT(Cost[[#This Row],[Material ]],"5001")</f>
        <v>102059935001</v>
      </c>
      <c r="AE355" s="22">
        <v>5001</v>
      </c>
    </row>
    <row r="356" spans="1:31">
      <c r="A356" s="24" t="s">
        <v>485</v>
      </c>
      <c r="B356" s="24" t="s">
        <v>571</v>
      </c>
      <c r="C356" s="24" t="s">
        <v>680</v>
      </c>
      <c r="D356" s="24" t="s">
        <v>843</v>
      </c>
      <c r="E356" s="24" t="s">
        <v>56</v>
      </c>
      <c r="F356" s="24" t="s">
        <v>60</v>
      </c>
      <c r="G356" s="24" t="s">
        <v>1349</v>
      </c>
      <c r="H356" s="24" t="s">
        <v>1350</v>
      </c>
      <c r="I356" s="24" t="s">
        <v>1174</v>
      </c>
      <c r="J356" s="24" t="s">
        <v>1686</v>
      </c>
      <c r="K356" s="24">
        <v>4</v>
      </c>
      <c r="L356" s="24" t="s">
        <v>1795</v>
      </c>
      <c r="M356" s="24">
        <v>6</v>
      </c>
      <c r="N356" s="24">
        <v>0</v>
      </c>
      <c r="O356" s="24">
        <v>6</v>
      </c>
      <c r="P356" s="24">
        <v>0</v>
      </c>
      <c r="Q356" s="24" t="str">
        <f t="shared" si="8"/>
        <v>10205990200188380</v>
      </c>
      <c r="R356" s="22" t="e">
        <f>IFERROR(_xlfn.XLOOKUP(Cost[[#This Row],[Unique]],'MB51'!U:U,'MB51'!I:I),"")*-1</f>
        <v>#VALUE!</v>
      </c>
      <c r="S356" s="18" t="str">
        <f>IFERROR(_xlfn.XLOOKUP(Cost[[#This Row],[Unique]],'MB51'!U:U,'MB51'!L:L),"")</f>
        <v/>
      </c>
      <c r="T356" s="18">
        <f>_xlfn.XLOOKUP(Cost[[#This Row],[Material ]],'mm60'!A:A,'mm60'!N:N)</f>
        <v>29.94</v>
      </c>
      <c r="U356" s="19">
        <f>IFERROR(Cost[[#This Row],[Unit Price MM60]]*Cost[[#This Row],[ Requirement QTY]],"")</f>
        <v>179.64000000000001</v>
      </c>
      <c r="V356" s="20">
        <f>IFERROR(Cost[[#This Row],[Unit Price MM60]]*Cost[[#This Row],[Withdrawn QTY]],"")</f>
        <v>0</v>
      </c>
      <c r="W356" s="21">
        <f>IFERROR(Cost[[#This Row],[Remaining QTY]]*Cost[[#This Row],[Unit Price MM60]],"")</f>
        <v>179.64000000000001</v>
      </c>
      <c r="X356" s="10">
        <v>0</v>
      </c>
      <c r="Y356" s="10">
        <f>SUMIF('MB52 in transit'!A:A,WSheet!G:G,'MB52 in transit'!E:E)</f>
        <v>0</v>
      </c>
      <c r="Z356" s="10">
        <f>SUMIF('MB52 2001'!A:A,WSheet!G:G,'MB52 2001'!C:C)</f>
        <v>0</v>
      </c>
      <c r="AA356" s="10">
        <f>Cost[[#This Row],[AB50 SOH 5001 ]]-Cost[[#This Row],[Remaining QTY]]</f>
        <v>-6</v>
      </c>
      <c r="AB356" s="10">
        <f>SUMIF(G:G,G:G,O:O)</f>
        <v>30</v>
      </c>
      <c r="AC356" s="10">
        <f>Cost[[#This Row],[AB50 SOH 5001 ]]-Cost[[#This Row],[All Work Order Demand]]</f>
        <v>-30</v>
      </c>
      <c r="AD356" s="10" t="str">
        <f>_xlfn.CONCAT(Cost[[#This Row],[Material ]],"5001")</f>
        <v>102059905001</v>
      </c>
      <c r="AE356" s="22">
        <v>5001</v>
      </c>
    </row>
    <row r="357" spans="1:31">
      <c r="A357" s="24" t="s">
        <v>485</v>
      </c>
      <c r="B357" s="24" t="s">
        <v>571</v>
      </c>
      <c r="C357" s="24" t="s">
        <v>681</v>
      </c>
      <c r="D357" s="24" t="s">
        <v>844</v>
      </c>
      <c r="E357" s="24" t="s">
        <v>56</v>
      </c>
      <c r="F357" s="24" t="s">
        <v>56</v>
      </c>
      <c r="G357" s="24" t="s">
        <v>1351</v>
      </c>
      <c r="H357" s="24" t="s">
        <v>1352</v>
      </c>
      <c r="I357" s="24" t="s">
        <v>1317</v>
      </c>
      <c r="J357" s="24" t="s">
        <v>1686</v>
      </c>
      <c r="K357" s="24">
        <v>3</v>
      </c>
      <c r="L357" s="24" t="s">
        <v>1796</v>
      </c>
      <c r="M357" s="24">
        <v>4</v>
      </c>
      <c r="N357" s="24">
        <v>0</v>
      </c>
      <c r="O357" s="24">
        <v>4</v>
      </c>
      <c r="P357" s="24">
        <v>0</v>
      </c>
      <c r="Q357" s="24" t="str">
        <f t="shared" si="8"/>
        <v>10205993200155486</v>
      </c>
      <c r="R357" s="22" t="e">
        <f>IFERROR(_xlfn.XLOOKUP(Cost[[#This Row],[Unique]],'MB51'!U:U,'MB51'!I:I),"")*-1</f>
        <v>#VALUE!</v>
      </c>
      <c r="S357" s="18" t="str">
        <f>IFERROR(_xlfn.XLOOKUP(Cost[[#This Row],[Unique]],'MB51'!U:U,'MB51'!L:L),"")</f>
        <v/>
      </c>
      <c r="T357" s="18">
        <f>_xlfn.XLOOKUP(Cost[[#This Row],[Material ]],'mm60'!A:A,'mm60'!N:N)</f>
        <v>58.07</v>
      </c>
      <c r="U357" s="19">
        <f>IFERROR(Cost[[#This Row],[Unit Price MM60]]*Cost[[#This Row],[ Requirement QTY]],"")</f>
        <v>232.28</v>
      </c>
      <c r="V357" s="20">
        <f>IFERROR(Cost[[#This Row],[Unit Price MM60]]*Cost[[#This Row],[Withdrawn QTY]],"")</f>
        <v>0</v>
      </c>
      <c r="W357" s="21">
        <f>IFERROR(Cost[[#This Row],[Remaining QTY]]*Cost[[#This Row],[Unit Price MM60]],"")</f>
        <v>232.28</v>
      </c>
      <c r="X357" s="10">
        <v>0</v>
      </c>
      <c r="Y357" s="10">
        <f>SUMIF('MB52 in transit'!A:A,WSheet!G:G,'MB52 in transit'!E:E)</f>
        <v>0</v>
      </c>
      <c r="Z357" s="10">
        <f>SUMIF('MB52 2001'!A:A,WSheet!G:G,'MB52 2001'!C:C)</f>
        <v>0</v>
      </c>
      <c r="AA357" s="10">
        <f>Cost[[#This Row],[AB50 SOH 5001 ]]-Cost[[#This Row],[Remaining QTY]]</f>
        <v>-4</v>
      </c>
      <c r="AB357" s="10">
        <f>SUMIF(G:G,G:G,O:O)</f>
        <v>28</v>
      </c>
      <c r="AC357" s="10">
        <f>Cost[[#This Row],[AB50 SOH 5001 ]]-Cost[[#This Row],[All Work Order Demand]]</f>
        <v>-28</v>
      </c>
      <c r="AD357" s="10" t="str">
        <f>_xlfn.CONCAT(Cost[[#This Row],[Material ]],"5001")</f>
        <v>102059935001</v>
      </c>
      <c r="AE357" s="22">
        <v>5001</v>
      </c>
    </row>
    <row r="358" spans="1:31">
      <c r="A358" s="24" t="s">
        <v>485</v>
      </c>
      <c r="B358" s="24" t="s">
        <v>571</v>
      </c>
      <c r="C358" s="24" t="s">
        <v>680</v>
      </c>
      <c r="D358" s="24" t="s">
        <v>843</v>
      </c>
      <c r="E358" s="24" t="s">
        <v>68</v>
      </c>
      <c r="F358" s="24" t="s">
        <v>28</v>
      </c>
      <c r="G358" s="24" t="s">
        <v>160</v>
      </c>
      <c r="H358" s="24" t="s">
        <v>1356</v>
      </c>
      <c r="I358" s="24" t="s">
        <v>1174</v>
      </c>
      <c r="J358" s="24" t="s">
        <v>1686</v>
      </c>
      <c r="K358" s="24">
        <v>7</v>
      </c>
      <c r="L358" s="24" t="s">
        <v>1795</v>
      </c>
      <c r="M358" s="24">
        <v>2</v>
      </c>
      <c r="N358" s="24">
        <v>0</v>
      </c>
      <c r="O358" s="24">
        <v>2</v>
      </c>
      <c r="P358" s="24">
        <v>0</v>
      </c>
      <c r="Q358" s="24" t="str">
        <f t="shared" si="8"/>
        <v>10060887200188380</v>
      </c>
      <c r="R358" s="22" t="e">
        <f>IFERROR(_xlfn.XLOOKUP(Cost[[#This Row],[Unique]],'MB51'!U:U,'MB51'!I:I),"")*-1</f>
        <v>#VALUE!</v>
      </c>
      <c r="S358" s="18" t="str">
        <f>IFERROR(_xlfn.XLOOKUP(Cost[[#This Row],[Unique]],'MB51'!U:U,'MB51'!L:L),"")</f>
        <v/>
      </c>
      <c r="T358" s="18">
        <f>_xlfn.XLOOKUP(Cost[[#This Row],[Material ]],'mm60'!A:A,'mm60'!N:N)</f>
        <v>10.33</v>
      </c>
      <c r="U358" s="19">
        <f>IFERROR(Cost[[#This Row],[Unit Price MM60]]*Cost[[#This Row],[ Requirement QTY]],"")</f>
        <v>20.66</v>
      </c>
      <c r="V358" s="20">
        <f>IFERROR(Cost[[#This Row],[Unit Price MM60]]*Cost[[#This Row],[Withdrawn QTY]],"")</f>
        <v>0</v>
      </c>
      <c r="W358" s="21">
        <f>IFERROR(Cost[[#This Row],[Remaining QTY]]*Cost[[#This Row],[Unit Price MM60]],"")</f>
        <v>20.66</v>
      </c>
      <c r="X358" s="10">
        <v>0</v>
      </c>
      <c r="Y358" s="10">
        <f>SUMIF('MB52 in transit'!A:A,WSheet!G:G,'MB52 in transit'!E:E)</f>
        <v>0</v>
      </c>
      <c r="Z358" s="10">
        <f>SUMIF('MB52 2001'!A:A,WSheet!G:G,'MB52 2001'!C:C)</f>
        <v>0</v>
      </c>
      <c r="AA358" s="10">
        <f>Cost[[#This Row],[AB50 SOH 5001 ]]-Cost[[#This Row],[Remaining QTY]]</f>
        <v>-2</v>
      </c>
      <c r="AB358" s="10">
        <f>SUMIF(G:G,G:G,O:O)</f>
        <v>4</v>
      </c>
      <c r="AC358" s="10">
        <f>Cost[[#This Row],[AB50 SOH 5001 ]]-Cost[[#This Row],[All Work Order Demand]]</f>
        <v>-4</v>
      </c>
      <c r="AD358" s="10" t="str">
        <f>_xlfn.CONCAT(Cost[[#This Row],[Material ]],"5001")</f>
        <v>100608875001</v>
      </c>
      <c r="AE358" s="22">
        <v>5001</v>
      </c>
    </row>
    <row r="359" spans="1:31">
      <c r="A359" s="24" t="s">
        <v>485</v>
      </c>
      <c r="B359" s="24" t="s">
        <v>571</v>
      </c>
      <c r="C359" s="24" t="s">
        <v>681</v>
      </c>
      <c r="D359" s="24" t="s">
        <v>844</v>
      </c>
      <c r="E359" s="24" t="s">
        <v>68</v>
      </c>
      <c r="F359" s="24" t="s">
        <v>68</v>
      </c>
      <c r="G359" s="24" t="s">
        <v>1305</v>
      </c>
      <c r="H359" s="24" t="s">
        <v>1306</v>
      </c>
      <c r="I359" s="24" t="s">
        <v>1303</v>
      </c>
      <c r="J359" s="24" t="s">
        <v>1686</v>
      </c>
      <c r="K359" s="24">
        <v>6</v>
      </c>
      <c r="L359" s="24" t="s">
        <v>1796</v>
      </c>
      <c r="M359" s="24">
        <v>2</v>
      </c>
      <c r="N359" s="24">
        <v>0</v>
      </c>
      <c r="O359" s="24">
        <v>2</v>
      </c>
      <c r="P359" s="24">
        <v>0</v>
      </c>
      <c r="Q359" s="24" t="str">
        <f t="shared" si="8"/>
        <v>10060890200155486</v>
      </c>
      <c r="R359" s="22" t="e">
        <f>IFERROR(_xlfn.XLOOKUP(Cost[[#This Row],[Unique]],'MB51'!U:U,'MB51'!I:I),"")*-1</f>
        <v>#VALUE!</v>
      </c>
      <c r="S359" s="18" t="str">
        <f>IFERROR(_xlfn.XLOOKUP(Cost[[#This Row],[Unique]],'MB51'!U:U,'MB51'!L:L),"")</f>
        <v/>
      </c>
      <c r="T359" s="18">
        <f>_xlfn.XLOOKUP(Cost[[#This Row],[Material ]],'mm60'!A:A,'mm60'!N:N)</f>
        <v>18.43</v>
      </c>
      <c r="U359" s="19">
        <f>IFERROR(Cost[[#This Row],[Unit Price MM60]]*Cost[[#This Row],[ Requirement QTY]],"")</f>
        <v>36.86</v>
      </c>
      <c r="V359" s="20">
        <f>IFERROR(Cost[[#This Row],[Unit Price MM60]]*Cost[[#This Row],[Withdrawn QTY]],"")</f>
        <v>0</v>
      </c>
      <c r="W359" s="21">
        <f>IFERROR(Cost[[#This Row],[Remaining QTY]]*Cost[[#This Row],[Unit Price MM60]],"")</f>
        <v>36.86</v>
      </c>
      <c r="X359" s="10">
        <v>0</v>
      </c>
      <c r="Y359" s="10">
        <f>SUMIF('MB52 in transit'!A:A,WSheet!G:G,'MB52 in transit'!E:E)</f>
        <v>0</v>
      </c>
      <c r="Z359" s="10">
        <f>SUMIF('MB52 2001'!A:A,WSheet!G:G,'MB52 2001'!C:C)</f>
        <v>0</v>
      </c>
      <c r="AA359" s="10">
        <f>Cost[[#This Row],[AB50 SOH 5001 ]]-Cost[[#This Row],[Remaining QTY]]</f>
        <v>-2</v>
      </c>
      <c r="AB359" s="10">
        <f>SUMIF(G:G,G:G,O:O)</f>
        <v>16</v>
      </c>
      <c r="AC359" s="10">
        <f>Cost[[#This Row],[AB50 SOH 5001 ]]-Cost[[#This Row],[All Work Order Demand]]</f>
        <v>-16</v>
      </c>
      <c r="AD359" s="10" t="str">
        <f>_xlfn.CONCAT(Cost[[#This Row],[Material ]],"5001")</f>
        <v>100608905001</v>
      </c>
      <c r="AE359" s="22">
        <v>5001</v>
      </c>
    </row>
    <row r="360" spans="1:31">
      <c r="A360" s="24" t="s">
        <v>485</v>
      </c>
      <c r="B360" s="24" t="s">
        <v>571</v>
      </c>
      <c r="C360" s="24" t="s">
        <v>681</v>
      </c>
      <c r="D360" s="24" t="s">
        <v>844</v>
      </c>
      <c r="E360" s="24" t="s">
        <v>68</v>
      </c>
      <c r="F360" s="24" t="s">
        <v>28</v>
      </c>
      <c r="G360" s="24" t="s">
        <v>1156</v>
      </c>
      <c r="H360" s="24" t="s">
        <v>1157</v>
      </c>
      <c r="I360" s="24" t="s">
        <v>1303</v>
      </c>
      <c r="J360" s="24" t="s">
        <v>1686</v>
      </c>
      <c r="K360" s="24">
        <v>7</v>
      </c>
      <c r="L360" s="24" t="s">
        <v>1796</v>
      </c>
      <c r="M360" s="24">
        <v>4</v>
      </c>
      <c r="N360" s="24">
        <v>0</v>
      </c>
      <c r="O360" s="24">
        <v>4</v>
      </c>
      <c r="P360" s="24">
        <v>0</v>
      </c>
      <c r="Q360" s="24" t="str">
        <f t="shared" si="8"/>
        <v>10060891200155486</v>
      </c>
      <c r="R360" s="22" t="e">
        <f>IFERROR(_xlfn.XLOOKUP(Cost[[#This Row],[Unique]],'MB51'!U:U,'MB51'!I:I),"")*-1</f>
        <v>#VALUE!</v>
      </c>
      <c r="S360" s="18" t="str">
        <f>IFERROR(_xlfn.XLOOKUP(Cost[[#This Row],[Unique]],'MB51'!U:U,'MB51'!L:L),"")</f>
        <v/>
      </c>
      <c r="T360" s="18">
        <f>_xlfn.XLOOKUP(Cost[[#This Row],[Material ]],'mm60'!A:A,'mm60'!N:N)</f>
        <v>25.36</v>
      </c>
      <c r="U360" s="19">
        <f>IFERROR(Cost[[#This Row],[Unit Price MM60]]*Cost[[#This Row],[ Requirement QTY]],"")</f>
        <v>101.44</v>
      </c>
      <c r="V360" s="20">
        <f>IFERROR(Cost[[#This Row],[Unit Price MM60]]*Cost[[#This Row],[Withdrawn QTY]],"")</f>
        <v>0</v>
      </c>
      <c r="W360" s="21">
        <f>IFERROR(Cost[[#This Row],[Remaining QTY]]*Cost[[#This Row],[Unit Price MM60]],"")</f>
        <v>101.44</v>
      </c>
      <c r="X360" s="10">
        <v>0</v>
      </c>
      <c r="Y360" s="10">
        <f>SUMIF('MB52 in transit'!A:A,WSheet!G:G,'MB52 in transit'!E:E)</f>
        <v>0</v>
      </c>
      <c r="Z360" s="10">
        <f>SUMIF('MB52 2001'!A:A,WSheet!G:G,'MB52 2001'!C:C)</f>
        <v>0</v>
      </c>
      <c r="AA360" s="10">
        <f>Cost[[#This Row],[AB50 SOH 5001 ]]-Cost[[#This Row],[Remaining QTY]]</f>
        <v>-4</v>
      </c>
      <c r="AB360" s="10">
        <f>SUMIF(G:G,G:G,O:O)</f>
        <v>21</v>
      </c>
      <c r="AC360" s="10">
        <f>Cost[[#This Row],[AB50 SOH 5001 ]]-Cost[[#This Row],[All Work Order Demand]]</f>
        <v>-21</v>
      </c>
      <c r="AD360" s="10" t="str">
        <f>_xlfn.CONCAT(Cost[[#This Row],[Material ]],"5001")</f>
        <v>100608915001</v>
      </c>
      <c r="AE360" s="22">
        <v>5001</v>
      </c>
    </row>
    <row r="361" spans="1:31">
      <c r="A361" s="24" t="s">
        <v>485</v>
      </c>
      <c r="B361" s="24" t="s">
        <v>569</v>
      </c>
      <c r="C361" s="24" t="s">
        <v>572</v>
      </c>
      <c r="D361" s="24" t="s">
        <v>726</v>
      </c>
      <c r="E361" s="24" t="s">
        <v>43</v>
      </c>
      <c r="F361" s="24" t="s">
        <v>56</v>
      </c>
      <c r="G361" s="24" t="s">
        <v>1358</v>
      </c>
      <c r="H361" s="24" t="s">
        <v>1359</v>
      </c>
      <c r="I361" s="24" t="s">
        <v>1360</v>
      </c>
      <c r="J361" s="24" t="s">
        <v>1686</v>
      </c>
      <c r="K361" s="24">
        <v>3</v>
      </c>
      <c r="L361" s="24" t="s">
        <v>1687</v>
      </c>
      <c r="M361" s="24">
        <v>3</v>
      </c>
      <c r="N361" s="24">
        <v>0</v>
      </c>
      <c r="O361" s="24">
        <v>3</v>
      </c>
      <c r="P361" s="24">
        <v>0</v>
      </c>
      <c r="Q361" s="24" t="str">
        <f t="shared" si="8"/>
        <v>10515993200134815</v>
      </c>
      <c r="R361" s="22" t="e">
        <f>IFERROR(_xlfn.XLOOKUP(Cost[[#This Row],[Unique]],'MB51'!U:U,'MB51'!I:I),"")*-1</f>
        <v>#VALUE!</v>
      </c>
      <c r="S361" s="18" t="str">
        <f>IFERROR(_xlfn.XLOOKUP(Cost[[#This Row],[Unique]],'MB51'!U:U,'MB51'!L:L),"")</f>
        <v/>
      </c>
      <c r="T361" s="18">
        <f>_xlfn.XLOOKUP(Cost[[#This Row],[Material ]],'mm60'!A:A,'mm60'!N:N)</f>
        <v>1057.3599999999999</v>
      </c>
      <c r="U361" s="19">
        <f>IFERROR(Cost[[#This Row],[Unit Price MM60]]*Cost[[#This Row],[ Requirement QTY]],"")</f>
        <v>3172.08</v>
      </c>
      <c r="V361" s="20">
        <f>IFERROR(Cost[[#This Row],[Unit Price MM60]]*Cost[[#This Row],[Withdrawn QTY]],"")</f>
        <v>0</v>
      </c>
      <c r="W361" s="21">
        <f>IFERROR(Cost[[#This Row],[Remaining QTY]]*Cost[[#This Row],[Unit Price MM60]],"")</f>
        <v>3172.08</v>
      </c>
      <c r="X361" s="10">
        <v>0</v>
      </c>
      <c r="Y361" s="10">
        <f>SUMIF('MB52 in transit'!A:A,WSheet!G:G,'MB52 in transit'!E:E)</f>
        <v>0</v>
      </c>
      <c r="Z361" s="10">
        <f>SUMIF('MB52 2001'!A:A,WSheet!G:G,'MB52 2001'!C:C)</f>
        <v>0</v>
      </c>
      <c r="AA361" s="10">
        <f>Cost[[#This Row],[AB50 SOH 5001 ]]-Cost[[#This Row],[Remaining QTY]]</f>
        <v>-3</v>
      </c>
      <c r="AB361" s="10">
        <f>SUMIF(G:G,G:G,O:O)</f>
        <v>7</v>
      </c>
      <c r="AC361" s="10">
        <f>Cost[[#This Row],[AB50 SOH 5001 ]]-Cost[[#This Row],[All Work Order Demand]]</f>
        <v>-7</v>
      </c>
      <c r="AD361" s="10" t="str">
        <f>_xlfn.CONCAT(Cost[[#This Row],[Material ]],"5001")</f>
        <v>105159935001</v>
      </c>
      <c r="AE361" s="22">
        <v>5001</v>
      </c>
    </row>
    <row r="362" spans="1:31">
      <c r="A362" s="24" t="s">
        <v>485</v>
      </c>
      <c r="B362" s="24" t="s">
        <v>569</v>
      </c>
      <c r="C362" s="24" t="s">
        <v>682</v>
      </c>
      <c r="D362" s="24" t="s">
        <v>845</v>
      </c>
      <c r="E362" s="24" t="s">
        <v>43</v>
      </c>
      <c r="F362" s="24" t="s">
        <v>43</v>
      </c>
      <c r="G362" s="24" t="s">
        <v>1361</v>
      </c>
      <c r="H362" s="24" t="s">
        <v>1362</v>
      </c>
      <c r="I362" s="24" t="s">
        <v>1360</v>
      </c>
      <c r="J362" s="24" t="s">
        <v>1686</v>
      </c>
      <c r="K362" s="24">
        <v>2</v>
      </c>
      <c r="L362" s="24" t="s">
        <v>1797</v>
      </c>
      <c r="M362" s="24">
        <v>1</v>
      </c>
      <c r="N362" s="24">
        <v>0</v>
      </c>
      <c r="O362" s="24">
        <v>1</v>
      </c>
      <c r="P362" s="24">
        <v>0</v>
      </c>
      <c r="Q362" s="24" t="str">
        <f t="shared" si="8"/>
        <v>10606214100037046</v>
      </c>
      <c r="R362" s="22" t="e">
        <f>IFERROR(_xlfn.XLOOKUP(Cost[[#This Row],[Unique]],'MB51'!U:U,'MB51'!I:I),"")*-1</f>
        <v>#VALUE!</v>
      </c>
      <c r="S362" s="18" t="str">
        <f>IFERROR(_xlfn.XLOOKUP(Cost[[#This Row],[Unique]],'MB51'!U:U,'MB51'!L:L),"")</f>
        <v/>
      </c>
      <c r="T362" s="18">
        <f>_xlfn.XLOOKUP(Cost[[#This Row],[Material ]],'mm60'!A:A,'mm60'!N:N)</f>
        <v>506</v>
      </c>
      <c r="U362" s="19">
        <f>IFERROR(Cost[[#This Row],[Unit Price MM60]]*Cost[[#This Row],[ Requirement QTY]],"")</f>
        <v>506</v>
      </c>
      <c r="V362" s="20">
        <f>IFERROR(Cost[[#This Row],[Unit Price MM60]]*Cost[[#This Row],[Withdrawn QTY]],"")</f>
        <v>0</v>
      </c>
      <c r="W362" s="21">
        <f>IFERROR(Cost[[#This Row],[Remaining QTY]]*Cost[[#This Row],[Unit Price MM60]],"")</f>
        <v>506</v>
      </c>
      <c r="X362" s="10">
        <v>0</v>
      </c>
      <c r="Y362" s="10">
        <f>SUMIF('MB52 in transit'!A:A,WSheet!G:G,'MB52 in transit'!E:E)</f>
        <v>1</v>
      </c>
      <c r="Z362" s="10">
        <f>SUMIF('MB52 2001'!A:A,WSheet!G:G,'MB52 2001'!C:C)</f>
        <v>0</v>
      </c>
      <c r="AA362" s="10">
        <f>Cost[[#This Row],[AB50 SOH 5001 ]]-Cost[[#This Row],[Remaining QTY]]</f>
        <v>-1</v>
      </c>
      <c r="AB362" s="10">
        <f>SUMIF(G:G,G:G,O:O)</f>
        <v>12</v>
      </c>
      <c r="AC362" s="10">
        <f>Cost[[#This Row],[AB50 SOH 5001 ]]-Cost[[#This Row],[All Work Order Demand]]</f>
        <v>-12</v>
      </c>
      <c r="AD362" s="10" t="str">
        <f>_xlfn.CONCAT(Cost[[#This Row],[Material ]],"5001")</f>
        <v>106062145001</v>
      </c>
      <c r="AE362" s="22">
        <v>5001</v>
      </c>
    </row>
    <row r="363" spans="1:31">
      <c r="A363" s="24" t="s">
        <v>485</v>
      </c>
      <c r="B363" s="24" t="s">
        <v>569</v>
      </c>
      <c r="C363" s="24" t="s">
        <v>683</v>
      </c>
      <c r="D363" s="24" t="s">
        <v>846</v>
      </c>
      <c r="E363" s="24" t="s">
        <v>43</v>
      </c>
      <c r="F363" s="24" t="s">
        <v>43</v>
      </c>
      <c r="G363" s="24" t="s">
        <v>1361</v>
      </c>
      <c r="H363" s="24" t="s">
        <v>1362</v>
      </c>
      <c r="I363" s="24" t="s">
        <v>1360</v>
      </c>
      <c r="J363" s="24" t="s">
        <v>1686</v>
      </c>
      <c r="K363" s="24">
        <v>2</v>
      </c>
      <c r="L363" s="24" t="s">
        <v>1798</v>
      </c>
      <c r="M363" s="24">
        <v>1</v>
      </c>
      <c r="N363" s="24">
        <v>0</v>
      </c>
      <c r="O363" s="24">
        <v>1</v>
      </c>
      <c r="P363" s="24">
        <v>0</v>
      </c>
      <c r="Q363" s="24" t="str">
        <f t="shared" si="8"/>
        <v>10606214100037047</v>
      </c>
      <c r="R363" s="22" t="e">
        <f>IFERROR(_xlfn.XLOOKUP(Cost[[#This Row],[Unique]],'MB51'!U:U,'MB51'!I:I),"")*-1</f>
        <v>#VALUE!</v>
      </c>
      <c r="S363" s="18" t="str">
        <f>IFERROR(_xlfn.XLOOKUP(Cost[[#This Row],[Unique]],'MB51'!U:U,'MB51'!L:L),"")</f>
        <v/>
      </c>
      <c r="T363" s="18">
        <f>_xlfn.XLOOKUP(Cost[[#This Row],[Material ]],'mm60'!A:A,'mm60'!N:N)</f>
        <v>506</v>
      </c>
      <c r="U363" s="19">
        <f>IFERROR(Cost[[#This Row],[Unit Price MM60]]*Cost[[#This Row],[ Requirement QTY]],"")</f>
        <v>506</v>
      </c>
      <c r="V363" s="20">
        <f>IFERROR(Cost[[#This Row],[Unit Price MM60]]*Cost[[#This Row],[Withdrawn QTY]],"")</f>
        <v>0</v>
      </c>
      <c r="W363" s="21">
        <f>IFERROR(Cost[[#This Row],[Remaining QTY]]*Cost[[#This Row],[Unit Price MM60]],"")</f>
        <v>506</v>
      </c>
      <c r="X363" s="10">
        <v>0</v>
      </c>
      <c r="Y363" s="10">
        <f>SUMIF('MB52 in transit'!A:A,WSheet!G:G,'MB52 in transit'!E:E)</f>
        <v>1</v>
      </c>
      <c r="Z363" s="10">
        <f>SUMIF('MB52 2001'!A:A,WSheet!G:G,'MB52 2001'!C:C)</f>
        <v>0</v>
      </c>
      <c r="AA363" s="10">
        <f>Cost[[#This Row],[AB50 SOH 5001 ]]-Cost[[#This Row],[Remaining QTY]]</f>
        <v>-1</v>
      </c>
      <c r="AB363" s="10">
        <f>SUMIF(G:G,G:G,O:O)</f>
        <v>12</v>
      </c>
      <c r="AC363" s="10">
        <f>Cost[[#This Row],[AB50 SOH 5001 ]]-Cost[[#This Row],[All Work Order Demand]]</f>
        <v>-12</v>
      </c>
      <c r="AD363" s="10" t="str">
        <f>_xlfn.CONCAT(Cost[[#This Row],[Material ]],"5001")</f>
        <v>106062145001</v>
      </c>
      <c r="AE363" s="22">
        <v>5001</v>
      </c>
    </row>
    <row r="364" spans="1:31">
      <c r="A364" s="24" t="s">
        <v>485</v>
      </c>
      <c r="B364" s="24" t="s">
        <v>569</v>
      </c>
      <c r="C364" s="24" t="s">
        <v>684</v>
      </c>
      <c r="D364" s="24" t="s">
        <v>846</v>
      </c>
      <c r="E364" s="24" t="s">
        <v>43</v>
      </c>
      <c r="F364" s="24" t="s">
        <v>43</v>
      </c>
      <c r="G364" s="24" t="s">
        <v>1361</v>
      </c>
      <c r="H364" s="24" t="s">
        <v>1362</v>
      </c>
      <c r="I364" s="24" t="s">
        <v>1360</v>
      </c>
      <c r="J364" s="24" t="s">
        <v>1686</v>
      </c>
      <c r="K364" s="24">
        <v>2</v>
      </c>
      <c r="L364" s="24" t="s">
        <v>1799</v>
      </c>
      <c r="M364" s="24">
        <v>1</v>
      </c>
      <c r="N364" s="24">
        <v>0</v>
      </c>
      <c r="O364" s="24">
        <v>1</v>
      </c>
      <c r="P364" s="24">
        <v>0</v>
      </c>
      <c r="Q364" s="24" t="str">
        <f t="shared" si="8"/>
        <v>10606214100037050</v>
      </c>
      <c r="R364" s="22" t="e">
        <f>IFERROR(_xlfn.XLOOKUP(Cost[[#This Row],[Unique]],'MB51'!U:U,'MB51'!I:I),"")*-1</f>
        <v>#VALUE!</v>
      </c>
      <c r="S364" s="18" t="str">
        <f>IFERROR(_xlfn.XLOOKUP(Cost[[#This Row],[Unique]],'MB51'!U:U,'MB51'!L:L),"")</f>
        <v/>
      </c>
      <c r="T364" s="18">
        <f>_xlfn.XLOOKUP(Cost[[#This Row],[Material ]],'mm60'!A:A,'mm60'!N:N)</f>
        <v>506</v>
      </c>
      <c r="U364" s="19">
        <f>IFERROR(Cost[[#This Row],[Unit Price MM60]]*Cost[[#This Row],[ Requirement QTY]],"")</f>
        <v>506</v>
      </c>
      <c r="V364" s="20">
        <f>IFERROR(Cost[[#This Row],[Unit Price MM60]]*Cost[[#This Row],[Withdrawn QTY]],"")</f>
        <v>0</v>
      </c>
      <c r="W364" s="21">
        <f>IFERROR(Cost[[#This Row],[Remaining QTY]]*Cost[[#This Row],[Unit Price MM60]],"")</f>
        <v>506</v>
      </c>
      <c r="X364" s="10">
        <v>0</v>
      </c>
      <c r="Y364" s="10">
        <f>SUMIF('MB52 in transit'!A:A,WSheet!G:G,'MB52 in transit'!E:E)</f>
        <v>1</v>
      </c>
      <c r="Z364" s="10">
        <f>SUMIF('MB52 2001'!A:A,WSheet!G:G,'MB52 2001'!C:C)</f>
        <v>0</v>
      </c>
      <c r="AA364" s="10">
        <f>Cost[[#This Row],[AB50 SOH 5001 ]]-Cost[[#This Row],[Remaining QTY]]</f>
        <v>-1</v>
      </c>
      <c r="AB364" s="10">
        <f>SUMIF(G:G,G:G,O:O)</f>
        <v>12</v>
      </c>
      <c r="AC364" s="10">
        <f>Cost[[#This Row],[AB50 SOH 5001 ]]-Cost[[#This Row],[All Work Order Demand]]</f>
        <v>-12</v>
      </c>
      <c r="AD364" s="10" t="str">
        <f>_xlfn.CONCAT(Cost[[#This Row],[Material ]],"5001")</f>
        <v>106062145001</v>
      </c>
      <c r="AE364" s="22">
        <v>5001</v>
      </c>
    </row>
    <row r="365" spans="1:31">
      <c r="A365" s="24" t="s">
        <v>485</v>
      </c>
      <c r="B365" s="24" t="s">
        <v>569</v>
      </c>
      <c r="C365" s="24" t="s">
        <v>685</v>
      </c>
      <c r="D365" s="24" t="s">
        <v>846</v>
      </c>
      <c r="E365" s="24" t="s">
        <v>43</v>
      </c>
      <c r="F365" s="24" t="s">
        <v>43</v>
      </c>
      <c r="G365" s="24" t="s">
        <v>1361</v>
      </c>
      <c r="H365" s="24" t="s">
        <v>1362</v>
      </c>
      <c r="I365" s="24" t="s">
        <v>1360</v>
      </c>
      <c r="J365" s="24" t="s">
        <v>1686</v>
      </c>
      <c r="K365" s="24">
        <v>2</v>
      </c>
      <c r="L365" s="24" t="s">
        <v>1800</v>
      </c>
      <c r="M365" s="24">
        <v>1</v>
      </c>
      <c r="N365" s="24">
        <v>0</v>
      </c>
      <c r="O365" s="24">
        <v>1</v>
      </c>
      <c r="P365" s="24">
        <v>0</v>
      </c>
      <c r="Q365" s="24" t="str">
        <f t="shared" si="8"/>
        <v>10606214100037051</v>
      </c>
      <c r="R365" s="22" t="e">
        <f>IFERROR(_xlfn.XLOOKUP(Cost[[#This Row],[Unique]],'MB51'!U:U,'MB51'!I:I),"")*-1</f>
        <v>#VALUE!</v>
      </c>
      <c r="S365" s="18" t="str">
        <f>IFERROR(_xlfn.XLOOKUP(Cost[[#This Row],[Unique]],'MB51'!U:U,'MB51'!L:L),"")</f>
        <v/>
      </c>
      <c r="T365" s="18">
        <f>_xlfn.XLOOKUP(Cost[[#This Row],[Material ]],'mm60'!A:A,'mm60'!N:N)</f>
        <v>506</v>
      </c>
      <c r="U365" s="19">
        <f>IFERROR(Cost[[#This Row],[Unit Price MM60]]*Cost[[#This Row],[ Requirement QTY]],"")</f>
        <v>506</v>
      </c>
      <c r="V365" s="20">
        <f>IFERROR(Cost[[#This Row],[Unit Price MM60]]*Cost[[#This Row],[Withdrawn QTY]],"")</f>
        <v>0</v>
      </c>
      <c r="W365" s="21">
        <f>IFERROR(Cost[[#This Row],[Remaining QTY]]*Cost[[#This Row],[Unit Price MM60]],"")</f>
        <v>506</v>
      </c>
      <c r="X365" s="10">
        <v>0</v>
      </c>
      <c r="Y365" s="10">
        <f>SUMIF('MB52 in transit'!A:A,WSheet!G:G,'MB52 in transit'!E:E)</f>
        <v>1</v>
      </c>
      <c r="Z365" s="10">
        <f>SUMIF('MB52 2001'!A:A,WSheet!G:G,'MB52 2001'!C:C)</f>
        <v>0</v>
      </c>
      <c r="AA365" s="10">
        <f>Cost[[#This Row],[AB50 SOH 5001 ]]-Cost[[#This Row],[Remaining QTY]]</f>
        <v>-1</v>
      </c>
      <c r="AB365" s="10">
        <f>SUMIF(G:G,G:G,O:O)</f>
        <v>12</v>
      </c>
      <c r="AC365" s="10">
        <f>Cost[[#This Row],[AB50 SOH 5001 ]]-Cost[[#This Row],[All Work Order Demand]]</f>
        <v>-12</v>
      </c>
      <c r="AD365" s="10" t="str">
        <f>_xlfn.CONCAT(Cost[[#This Row],[Material ]],"5001")</f>
        <v>106062145001</v>
      </c>
      <c r="AE365" s="22">
        <v>5001</v>
      </c>
    </row>
    <row r="366" spans="1:31">
      <c r="A366" s="24" t="s">
        <v>485</v>
      </c>
      <c r="B366" s="24" t="s">
        <v>569</v>
      </c>
      <c r="C366" s="24" t="s">
        <v>686</v>
      </c>
      <c r="D366" s="24" t="s">
        <v>846</v>
      </c>
      <c r="E366" s="24" t="s">
        <v>43</v>
      </c>
      <c r="F366" s="24" t="s">
        <v>43</v>
      </c>
      <c r="G366" s="24" t="s">
        <v>1361</v>
      </c>
      <c r="H366" s="24" t="s">
        <v>1362</v>
      </c>
      <c r="I366" s="24" t="s">
        <v>1360</v>
      </c>
      <c r="J366" s="24" t="s">
        <v>1686</v>
      </c>
      <c r="K366" s="24">
        <v>2</v>
      </c>
      <c r="L366" s="24" t="s">
        <v>1801</v>
      </c>
      <c r="M366" s="24">
        <v>1</v>
      </c>
      <c r="N366" s="24">
        <v>0</v>
      </c>
      <c r="O366" s="24">
        <v>1</v>
      </c>
      <c r="P366" s="24">
        <v>0</v>
      </c>
      <c r="Q366" s="24" t="str">
        <f t="shared" si="8"/>
        <v>10606214100037052</v>
      </c>
      <c r="R366" s="22" t="e">
        <f>IFERROR(_xlfn.XLOOKUP(Cost[[#This Row],[Unique]],'MB51'!U:U,'MB51'!I:I),"")*-1</f>
        <v>#VALUE!</v>
      </c>
      <c r="S366" s="18" t="str">
        <f>IFERROR(_xlfn.XLOOKUP(Cost[[#This Row],[Unique]],'MB51'!U:U,'MB51'!L:L),"")</f>
        <v/>
      </c>
      <c r="T366" s="18">
        <f>_xlfn.XLOOKUP(Cost[[#This Row],[Material ]],'mm60'!A:A,'mm60'!N:N)</f>
        <v>506</v>
      </c>
      <c r="U366" s="19">
        <f>IFERROR(Cost[[#This Row],[Unit Price MM60]]*Cost[[#This Row],[ Requirement QTY]],"")</f>
        <v>506</v>
      </c>
      <c r="V366" s="20">
        <f>IFERROR(Cost[[#This Row],[Unit Price MM60]]*Cost[[#This Row],[Withdrawn QTY]],"")</f>
        <v>0</v>
      </c>
      <c r="W366" s="21">
        <f>IFERROR(Cost[[#This Row],[Remaining QTY]]*Cost[[#This Row],[Unit Price MM60]],"")</f>
        <v>506</v>
      </c>
      <c r="X366" s="10">
        <v>0</v>
      </c>
      <c r="Y366" s="10">
        <f>SUMIF('MB52 in transit'!A:A,WSheet!G:G,'MB52 in transit'!E:E)</f>
        <v>1</v>
      </c>
      <c r="Z366" s="10">
        <f>SUMIF('MB52 2001'!A:A,WSheet!G:G,'MB52 2001'!C:C)</f>
        <v>0</v>
      </c>
      <c r="AA366" s="10">
        <f>Cost[[#This Row],[AB50 SOH 5001 ]]-Cost[[#This Row],[Remaining QTY]]</f>
        <v>-1</v>
      </c>
      <c r="AB366" s="10">
        <f>SUMIF(G:G,G:G,O:O)</f>
        <v>12</v>
      </c>
      <c r="AC366" s="10">
        <f>Cost[[#This Row],[AB50 SOH 5001 ]]-Cost[[#This Row],[All Work Order Demand]]</f>
        <v>-12</v>
      </c>
      <c r="AD366" s="10" t="str">
        <f>_xlfn.CONCAT(Cost[[#This Row],[Material ]],"5001")</f>
        <v>106062145001</v>
      </c>
      <c r="AE366" s="22">
        <v>5001</v>
      </c>
    </row>
    <row r="367" spans="1:31">
      <c r="A367" s="24" t="s">
        <v>485</v>
      </c>
      <c r="B367" s="24" t="s">
        <v>569</v>
      </c>
      <c r="C367" s="24" t="s">
        <v>687</v>
      </c>
      <c r="D367" s="24" t="s">
        <v>846</v>
      </c>
      <c r="E367" s="24" t="s">
        <v>43</v>
      </c>
      <c r="F367" s="24" t="s">
        <v>43</v>
      </c>
      <c r="G367" s="24" t="s">
        <v>1361</v>
      </c>
      <c r="H367" s="24" t="s">
        <v>1362</v>
      </c>
      <c r="I367" s="24" t="s">
        <v>1360</v>
      </c>
      <c r="J367" s="24" t="s">
        <v>1686</v>
      </c>
      <c r="K367" s="24">
        <v>2</v>
      </c>
      <c r="L367" s="24" t="s">
        <v>1802</v>
      </c>
      <c r="M367" s="24">
        <v>1</v>
      </c>
      <c r="N367" s="24">
        <v>0</v>
      </c>
      <c r="O367" s="24">
        <v>1</v>
      </c>
      <c r="P367" s="24">
        <v>0</v>
      </c>
      <c r="Q367" s="24" t="str">
        <f t="shared" si="8"/>
        <v>10606214100037053</v>
      </c>
      <c r="R367" s="22" t="e">
        <f>IFERROR(_xlfn.XLOOKUP(Cost[[#This Row],[Unique]],'MB51'!U:U,'MB51'!I:I),"")*-1</f>
        <v>#VALUE!</v>
      </c>
      <c r="S367" s="18" t="str">
        <f>IFERROR(_xlfn.XLOOKUP(Cost[[#This Row],[Unique]],'MB51'!U:U,'MB51'!L:L),"")</f>
        <v/>
      </c>
      <c r="T367" s="18">
        <f>_xlfn.XLOOKUP(Cost[[#This Row],[Material ]],'mm60'!A:A,'mm60'!N:N)</f>
        <v>506</v>
      </c>
      <c r="U367" s="19">
        <f>IFERROR(Cost[[#This Row],[Unit Price MM60]]*Cost[[#This Row],[ Requirement QTY]],"")</f>
        <v>506</v>
      </c>
      <c r="V367" s="20">
        <f>IFERROR(Cost[[#This Row],[Unit Price MM60]]*Cost[[#This Row],[Withdrawn QTY]],"")</f>
        <v>0</v>
      </c>
      <c r="W367" s="21">
        <f>IFERROR(Cost[[#This Row],[Remaining QTY]]*Cost[[#This Row],[Unit Price MM60]],"")</f>
        <v>506</v>
      </c>
      <c r="X367" s="10">
        <v>0</v>
      </c>
      <c r="Y367" s="10">
        <f>SUMIF('MB52 in transit'!A:A,WSheet!G:G,'MB52 in transit'!E:E)</f>
        <v>1</v>
      </c>
      <c r="Z367" s="10">
        <f>SUMIF('MB52 2001'!A:A,WSheet!G:G,'MB52 2001'!C:C)</f>
        <v>0</v>
      </c>
      <c r="AA367" s="10">
        <f>Cost[[#This Row],[AB50 SOH 5001 ]]-Cost[[#This Row],[Remaining QTY]]</f>
        <v>-1</v>
      </c>
      <c r="AB367" s="10">
        <f>SUMIF(G:G,G:G,O:O)</f>
        <v>12</v>
      </c>
      <c r="AC367" s="10">
        <f>Cost[[#This Row],[AB50 SOH 5001 ]]-Cost[[#This Row],[All Work Order Demand]]</f>
        <v>-12</v>
      </c>
      <c r="AD367" s="10" t="str">
        <f>_xlfn.CONCAT(Cost[[#This Row],[Material ]],"5001")</f>
        <v>106062145001</v>
      </c>
      <c r="AE367" s="22">
        <v>5001</v>
      </c>
    </row>
    <row r="368" spans="1:31">
      <c r="A368" s="24" t="s">
        <v>485</v>
      </c>
      <c r="B368" s="24" t="s">
        <v>569</v>
      </c>
      <c r="C368" s="24" t="s">
        <v>688</v>
      </c>
      <c r="D368" s="24" t="s">
        <v>846</v>
      </c>
      <c r="E368" s="24" t="s">
        <v>43</v>
      </c>
      <c r="F368" s="24" t="s">
        <v>43</v>
      </c>
      <c r="G368" s="24" t="s">
        <v>1361</v>
      </c>
      <c r="H368" s="24" t="s">
        <v>1362</v>
      </c>
      <c r="I368" s="24" t="s">
        <v>1360</v>
      </c>
      <c r="J368" s="24" t="s">
        <v>1686</v>
      </c>
      <c r="K368" s="24">
        <v>2</v>
      </c>
      <c r="L368" s="24" t="s">
        <v>1803</v>
      </c>
      <c r="M368" s="24">
        <v>1</v>
      </c>
      <c r="N368" s="24">
        <v>0</v>
      </c>
      <c r="O368" s="24">
        <v>1</v>
      </c>
      <c r="P368" s="24">
        <v>0</v>
      </c>
      <c r="Q368" s="24" t="str">
        <f t="shared" si="8"/>
        <v>10606214100037054</v>
      </c>
      <c r="R368" s="22" t="e">
        <f>IFERROR(_xlfn.XLOOKUP(Cost[[#This Row],[Unique]],'MB51'!U:U,'MB51'!I:I),"")*-1</f>
        <v>#VALUE!</v>
      </c>
      <c r="S368" s="18" t="str">
        <f>IFERROR(_xlfn.XLOOKUP(Cost[[#This Row],[Unique]],'MB51'!U:U,'MB51'!L:L),"")</f>
        <v/>
      </c>
      <c r="T368" s="18">
        <f>_xlfn.XLOOKUP(Cost[[#This Row],[Material ]],'mm60'!A:A,'mm60'!N:N)</f>
        <v>506</v>
      </c>
      <c r="U368" s="19">
        <f>IFERROR(Cost[[#This Row],[Unit Price MM60]]*Cost[[#This Row],[ Requirement QTY]],"")</f>
        <v>506</v>
      </c>
      <c r="V368" s="20">
        <f>IFERROR(Cost[[#This Row],[Unit Price MM60]]*Cost[[#This Row],[Withdrawn QTY]],"")</f>
        <v>0</v>
      </c>
      <c r="W368" s="21">
        <f>IFERROR(Cost[[#This Row],[Remaining QTY]]*Cost[[#This Row],[Unit Price MM60]],"")</f>
        <v>506</v>
      </c>
      <c r="X368" s="10">
        <v>0</v>
      </c>
      <c r="Y368" s="10">
        <f>SUMIF('MB52 in transit'!A:A,WSheet!G:G,'MB52 in transit'!E:E)</f>
        <v>1</v>
      </c>
      <c r="Z368" s="10">
        <f>SUMIF('MB52 2001'!A:A,WSheet!G:G,'MB52 2001'!C:C)</f>
        <v>0</v>
      </c>
      <c r="AA368" s="10">
        <f>Cost[[#This Row],[AB50 SOH 5001 ]]-Cost[[#This Row],[Remaining QTY]]</f>
        <v>-1</v>
      </c>
      <c r="AB368" s="10">
        <f>SUMIF(G:G,G:G,O:O)</f>
        <v>12</v>
      </c>
      <c r="AC368" s="10">
        <f>Cost[[#This Row],[AB50 SOH 5001 ]]-Cost[[#This Row],[All Work Order Demand]]</f>
        <v>-12</v>
      </c>
      <c r="AD368" s="10" t="str">
        <f>_xlfn.CONCAT(Cost[[#This Row],[Material ]],"5001")</f>
        <v>106062145001</v>
      </c>
      <c r="AE368" s="22">
        <v>5001</v>
      </c>
    </row>
    <row r="369" spans="1:31">
      <c r="A369" s="24" t="s">
        <v>485</v>
      </c>
      <c r="B369" s="24" t="s">
        <v>569</v>
      </c>
      <c r="C369" s="24" t="s">
        <v>689</v>
      </c>
      <c r="D369" s="24" t="s">
        <v>846</v>
      </c>
      <c r="E369" s="24" t="s">
        <v>43</v>
      </c>
      <c r="F369" s="24" t="s">
        <v>43</v>
      </c>
      <c r="G369" s="24" t="s">
        <v>1361</v>
      </c>
      <c r="H369" s="24" t="s">
        <v>1362</v>
      </c>
      <c r="I369" s="24" t="s">
        <v>1360</v>
      </c>
      <c r="J369" s="24" t="s">
        <v>1686</v>
      </c>
      <c r="K369" s="24">
        <v>2</v>
      </c>
      <c r="L369" s="24" t="s">
        <v>1804</v>
      </c>
      <c r="M369" s="24">
        <v>1</v>
      </c>
      <c r="N369" s="24">
        <v>0</v>
      </c>
      <c r="O369" s="24">
        <v>1</v>
      </c>
      <c r="P369" s="24">
        <v>0</v>
      </c>
      <c r="Q369" s="24" t="str">
        <f t="shared" si="8"/>
        <v>10606214100037056</v>
      </c>
      <c r="R369" s="22" t="e">
        <f>IFERROR(_xlfn.XLOOKUP(Cost[[#This Row],[Unique]],'MB51'!U:U,'MB51'!I:I),"")*-1</f>
        <v>#VALUE!</v>
      </c>
      <c r="S369" s="18" t="str">
        <f>IFERROR(_xlfn.XLOOKUP(Cost[[#This Row],[Unique]],'MB51'!U:U,'MB51'!L:L),"")</f>
        <v/>
      </c>
      <c r="T369" s="18">
        <f>_xlfn.XLOOKUP(Cost[[#This Row],[Material ]],'mm60'!A:A,'mm60'!N:N)</f>
        <v>506</v>
      </c>
      <c r="U369" s="19">
        <f>IFERROR(Cost[[#This Row],[Unit Price MM60]]*Cost[[#This Row],[ Requirement QTY]],"")</f>
        <v>506</v>
      </c>
      <c r="V369" s="20">
        <f>IFERROR(Cost[[#This Row],[Unit Price MM60]]*Cost[[#This Row],[Withdrawn QTY]],"")</f>
        <v>0</v>
      </c>
      <c r="W369" s="21">
        <f>IFERROR(Cost[[#This Row],[Remaining QTY]]*Cost[[#This Row],[Unit Price MM60]],"")</f>
        <v>506</v>
      </c>
      <c r="X369" s="10">
        <v>0</v>
      </c>
      <c r="Y369" s="10">
        <f>SUMIF('MB52 in transit'!A:A,WSheet!G:G,'MB52 in transit'!E:E)</f>
        <v>1</v>
      </c>
      <c r="Z369" s="10">
        <f>SUMIF('MB52 2001'!A:A,WSheet!G:G,'MB52 2001'!C:C)</f>
        <v>0</v>
      </c>
      <c r="AA369" s="10">
        <f>Cost[[#This Row],[AB50 SOH 5001 ]]-Cost[[#This Row],[Remaining QTY]]</f>
        <v>-1</v>
      </c>
      <c r="AB369" s="10">
        <f>SUMIF(G:G,G:G,O:O)</f>
        <v>12</v>
      </c>
      <c r="AC369" s="10">
        <f>Cost[[#This Row],[AB50 SOH 5001 ]]-Cost[[#This Row],[All Work Order Demand]]</f>
        <v>-12</v>
      </c>
      <c r="AD369" s="10" t="str">
        <f>_xlfn.CONCAT(Cost[[#This Row],[Material ]],"5001")</f>
        <v>106062145001</v>
      </c>
      <c r="AE369" s="22">
        <v>5001</v>
      </c>
    </row>
    <row r="370" spans="1:31">
      <c r="A370" s="24" t="s">
        <v>485</v>
      </c>
      <c r="B370" s="24" t="s">
        <v>569</v>
      </c>
      <c r="C370" s="24" t="s">
        <v>690</v>
      </c>
      <c r="D370" s="24" t="s">
        <v>846</v>
      </c>
      <c r="E370" s="24" t="s">
        <v>43</v>
      </c>
      <c r="F370" s="24" t="s">
        <v>43</v>
      </c>
      <c r="G370" s="24" t="s">
        <v>1361</v>
      </c>
      <c r="H370" s="24" t="s">
        <v>1362</v>
      </c>
      <c r="I370" s="24" t="s">
        <v>1360</v>
      </c>
      <c r="J370" s="24" t="s">
        <v>1686</v>
      </c>
      <c r="K370" s="24">
        <v>2</v>
      </c>
      <c r="L370" s="24" t="s">
        <v>1805</v>
      </c>
      <c r="M370" s="24">
        <v>1</v>
      </c>
      <c r="N370" s="24">
        <v>0</v>
      </c>
      <c r="O370" s="24">
        <v>1</v>
      </c>
      <c r="P370" s="24">
        <v>0</v>
      </c>
      <c r="Q370" s="24" t="str">
        <f t="shared" si="8"/>
        <v>10606214100037057</v>
      </c>
      <c r="R370" s="22" t="e">
        <f>IFERROR(_xlfn.XLOOKUP(Cost[[#This Row],[Unique]],'MB51'!U:U,'MB51'!I:I),"")*-1</f>
        <v>#VALUE!</v>
      </c>
      <c r="S370" s="18" t="str">
        <f>IFERROR(_xlfn.XLOOKUP(Cost[[#This Row],[Unique]],'MB51'!U:U,'MB51'!L:L),"")</f>
        <v/>
      </c>
      <c r="T370" s="18">
        <f>_xlfn.XLOOKUP(Cost[[#This Row],[Material ]],'mm60'!A:A,'mm60'!N:N)</f>
        <v>506</v>
      </c>
      <c r="U370" s="19">
        <f>IFERROR(Cost[[#This Row],[Unit Price MM60]]*Cost[[#This Row],[ Requirement QTY]],"")</f>
        <v>506</v>
      </c>
      <c r="V370" s="20">
        <f>IFERROR(Cost[[#This Row],[Unit Price MM60]]*Cost[[#This Row],[Withdrawn QTY]],"")</f>
        <v>0</v>
      </c>
      <c r="W370" s="21">
        <f>IFERROR(Cost[[#This Row],[Remaining QTY]]*Cost[[#This Row],[Unit Price MM60]],"")</f>
        <v>506</v>
      </c>
      <c r="X370" s="10">
        <v>0</v>
      </c>
      <c r="Y370" s="10">
        <f>SUMIF('MB52 in transit'!A:A,WSheet!G:G,'MB52 in transit'!E:E)</f>
        <v>1</v>
      </c>
      <c r="Z370" s="10">
        <f>SUMIF('MB52 2001'!A:A,WSheet!G:G,'MB52 2001'!C:C)</f>
        <v>0</v>
      </c>
      <c r="AA370" s="10">
        <f>Cost[[#This Row],[AB50 SOH 5001 ]]-Cost[[#This Row],[Remaining QTY]]</f>
        <v>-1</v>
      </c>
      <c r="AB370" s="10">
        <f>SUMIF(G:G,G:G,O:O)</f>
        <v>12</v>
      </c>
      <c r="AC370" s="10">
        <f>Cost[[#This Row],[AB50 SOH 5001 ]]-Cost[[#This Row],[All Work Order Demand]]</f>
        <v>-12</v>
      </c>
      <c r="AD370" s="10" t="str">
        <f>_xlfn.CONCAT(Cost[[#This Row],[Material ]],"5001")</f>
        <v>106062145001</v>
      </c>
      <c r="AE370" s="22">
        <v>5001</v>
      </c>
    </row>
    <row r="371" spans="1:31">
      <c r="A371" s="24" t="s">
        <v>485</v>
      </c>
      <c r="B371" s="24" t="s">
        <v>569</v>
      </c>
      <c r="C371" s="24" t="s">
        <v>691</v>
      </c>
      <c r="D371" s="24" t="s">
        <v>846</v>
      </c>
      <c r="E371" s="24" t="s">
        <v>43</v>
      </c>
      <c r="F371" s="24" t="s">
        <v>43</v>
      </c>
      <c r="G371" s="24" t="s">
        <v>1361</v>
      </c>
      <c r="H371" s="24" t="s">
        <v>1362</v>
      </c>
      <c r="I371" s="24" t="s">
        <v>1360</v>
      </c>
      <c r="J371" s="24" t="s">
        <v>1686</v>
      </c>
      <c r="K371" s="24">
        <v>2</v>
      </c>
      <c r="L371" s="24" t="s">
        <v>1806</v>
      </c>
      <c r="M371" s="24">
        <v>1</v>
      </c>
      <c r="N371" s="24">
        <v>0</v>
      </c>
      <c r="O371" s="24">
        <v>1</v>
      </c>
      <c r="P371" s="24">
        <v>0</v>
      </c>
      <c r="Q371" s="24" t="str">
        <f t="shared" si="8"/>
        <v>10606214100037058</v>
      </c>
      <c r="R371" s="22" t="e">
        <f>IFERROR(_xlfn.XLOOKUP(Cost[[#This Row],[Unique]],'MB51'!U:U,'MB51'!I:I),"")*-1</f>
        <v>#VALUE!</v>
      </c>
      <c r="S371" s="18" t="str">
        <f>IFERROR(_xlfn.XLOOKUP(Cost[[#This Row],[Unique]],'MB51'!U:U,'MB51'!L:L),"")</f>
        <v/>
      </c>
      <c r="T371" s="18">
        <f>_xlfn.XLOOKUP(Cost[[#This Row],[Material ]],'mm60'!A:A,'mm60'!N:N)</f>
        <v>506</v>
      </c>
      <c r="U371" s="19">
        <f>IFERROR(Cost[[#This Row],[Unit Price MM60]]*Cost[[#This Row],[ Requirement QTY]],"")</f>
        <v>506</v>
      </c>
      <c r="V371" s="20">
        <f>IFERROR(Cost[[#This Row],[Unit Price MM60]]*Cost[[#This Row],[Withdrawn QTY]],"")</f>
        <v>0</v>
      </c>
      <c r="W371" s="21">
        <f>IFERROR(Cost[[#This Row],[Remaining QTY]]*Cost[[#This Row],[Unit Price MM60]],"")</f>
        <v>506</v>
      </c>
      <c r="X371" s="10">
        <v>0</v>
      </c>
      <c r="Y371" s="10">
        <f>SUMIF('MB52 in transit'!A:A,WSheet!G:G,'MB52 in transit'!E:E)</f>
        <v>1</v>
      </c>
      <c r="Z371" s="10">
        <f>SUMIF('MB52 2001'!A:A,WSheet!G:G,'MB52 2001'!C:C)</f>
        <v>0</v>
      </c>
      <c r="AA371" s="10">
        <f>Cost[[#This Row],[AB50 SOH 5001 ]]-Cost[[#This Row],[Remaining QTY]]</f>
        <v>-1</v>
      </c>
      <c r="AB371" s="10">
        <f>SUMIF(G:G,G:G,O:O)</f>
        <v>12</v>
      </c>
      <c r="AC371" s="10">
        <f>Cost[[#This Row],[AB50 SOH 5001 ]]-Cost[[#This Row],[All Work Order Demand]]</f>
        <v>-12</v>
      </c>
      <c r="AD371" s="10" t="str">
        <f>_xlfn.CONCAT(Cost[[#This Row],[Material ]],"5001")</f>
        <v>106062145001</v>
      </c>
      <c r="AE371" s="22">
        <v>5001</v>
      </c>
    </row>
    <row r="372" spans="1:31">
      <c r="A372" s="24" t="s">
        <v>485</v>
      </c>
      <c r="B372" s="24" t="s">
        <v>569</v>
      </c>
      <c r="C372" s="24" t="s">
        <v>692</v>
      </c>
      <c r="D372" s="24" t="s">
        <v>846</v>
      </c>
      <c r="E372" s="24" t="s">
        <v>43</v>
      </c>
      <c r="F372" s="24" t="s">
        <v>43</v>
      </c>
      <c r="G372" s="24" t="s">
        <v>1361</v>
      </c>
      <c r="H372" s="24" t="s">
        <v>1362</v>
      </c>
      <c r="I372" s="24" t="s">
        <v>1360</v>
      </c>
      <c r="J372" s="24" t="s">
        <v>1686</v>
      </c>
      <c r="K372" s="24">
        <v>2</v>
      </c>
      <c r="L372" s="24" t="s">
        <v>1807</v>
      </c>
      <c r="M372" s="24">
        <v>1</v>
      </c>
      <c r="N372" s="24">
        <v>0</v>
      </c>
      <c r="O372" s="24">
        <v>1</v>
      </c>
      <c r="P372" s="24">
        <v>0</v>
      </c>
      <c r="Q372" s="24" t="str">
        <f t="shared" si="8"/>
        <v>10606214100037059</v>
      </c>
      <c r="R372" s="22" t="e">
        <f>IFERROR(_xlfn.XLOOKUP(Cost[[#This Row],[Unique]],'MB51'!U:U,'MB51'!I:I),"")*-1</f>
        <v>#VALUE!</v>
      </c>
      <c r="S372" s="18" t="str">
        <f>IFERROR(_xlfn.XLOOKUP(Cost[[#This Row],[Unique]],'MB51'!U:U,'MB51'!L:L),"")</f>
        <v/>
      </c>
      <c r="T372" s="18">
        <f>_xlfn.XLOOKUP(Cost[[#This Row],[Material ]],'mm60'!A:A,'mm60'!N:N)</f>
        <v>506</v>
      </c>
      <c r="U372" s="19">
        <f>IFERROR(Cost[[#This Row],[Unit Price MM60]]*Cost[[#This Row],[ Requirement QTY]],"")</f>
        <v>506</v>
      </c>
      <c r="V372" s="20">
        <f>IFERROR(Cost[[#This Row],[Unit Price MM60]]*Cost[[#This Row],[Withdrawn QTY]],"")</f>
        <v>0</v>
      </c>
      <c r="W372" s="21">
        <f>IFERROR(Cost[[#This Row],[Remaining QTY]]*Cost[[#This Row],[Unit Price MM60]],"")</f>
        <v>506</v>
      </c>
      <c r="X372" s="10">
        <v>0</v>
      </c>
      <c r="Y372" s="10">
        <f>SUMIF('MB52 in transit'!A:A,WSheet!G:G,'MB52 in transit'!E:E)</f>
        <v>1</v>
      </c>
      <c r="Z372" s="10">
        <f>SUMIF('MB52 2001'!A:A,WSheet!G:G,'MB52 2001'!C:C)</f>
        <v>0</v>
      </c>
      <c r="AA372" s="10">
        <f>Cost[[#This Row],[AB50 SOH 5001 ]]-Cost[[#This Row],[Remaining QTY]]</f>
        <v>-1</v>
      </c>
      <c r="AB372" s="10">
        <f>SUMIF(G:G,G:G,O:O)</f>
        <v>12</v>
      </c>
      <c r="AC372" s="10">
        <f>Cost[[#This Row],[AB50 SOH 5001 ]]-Cost[[#This Row],[All Work Order Demand]]</f>
        <v>-12</v>
      </c>
      <c r="AD372" s="10" t="str">
        <f>_xlfn.CONCAT(Cost[[#This Row],[Material ]],"5001")</f>
        <v>106062145001</v>
      </c>
      <c r="AE372" s="22">
        <v>5001</v>
      </c>
    </row>
    <row r="373" spans="1:31">
      <c r="A373" s="24" t="s">
        <v>485</v>
      </c>
      <c r="B373" s="24" t="s">
        <v>569</v>
      </c>
      <c r="C373" s="24" t="s">
        <v>693</v>
      </c>
      <c r="D373" s="24" t="s">
        <v>846</v>
      </c>
      <c r="E373" s="24" t="s">
        <v>43</v>
      </c>
      <c r="F373" s="24" t="s">
        <v>43</v>
      </c>
      <c r="G373" s="24" t="s">
        <v>1361</v>
      </c>
      <c r="H373" s="24" t="s">
        <v>1362</v>
      </c>
      <c r="I373" s="24" t="s">
        <v>1360</v>
      </c>
      <c r="J373" s="24" t="s">
        <v>1686</v>
      </c>
      <c r="K373" s="24">
        <v>2</v>
      </c>
      <c r="L373" s="24" t="s">
        <v>1808</v>
      </c>
      <c r="M373" s="24">
        <v>1</v>
      </c>
      <c r="N373" s="24">
        <v>0</v>
      </c>
      <c r="O373" s="24">
        <v>1</v>
      </c>
      <c r="P373" s="24">
        <v>0</v>
      </c>
      <c r="Q373" s="24" t="str">
        <f t="shared" si="8"/>
        <v>10606214100037080</v>
      </c>
      <c r="R373" s="22" t="e">
        <f>IFERROR(_xlfn.XLOOKUP(Cost[[#This Row],[Unique]],'MB51'!U:U,'MB51'!I:I),"")*-1</f>
        <v>#VALUE!</v>
      </c>
      <c r="S373" s="18" t="str">
        <f>IFERROR(_xlfn.XLOOKUP(Cost[[#This Row],[Unique]],'MB51'!U:U,'MB51'!L:L),"")</f>
        <v/>
      </c>
      <c r="T373" s="18">
        <f>_xlfn.XLOOKUP(Cost[[#This Row],[Material ]],'mm60'!A:A,'mm60'!N:N)</f>
        <v>506</v>
      </c>
      <c r="U373" s="19">
        <f>IFERROR(Cost[[#This Row],[Unit Price MM60]]*Cost[[#This Row],[ Requirement QTY]],"")</f>
        <v>506</v>
      </c>
      <c r="V373" s="20">
        <f>IFERROR(Cost[[#This Row],[Unit Price MM60]]*Cost[[#This Row],[Withdrawn QTY]],"")</f>
        <v>0</v>
      </c>
      <c r="W373" s="21">
        <f>IFERROR(Cost[[#This Row],[Remaining QTY]]*Cost[[#This Row],[Unit Price MM60]],"")</f>
        <v>506</v>
      </c>
      <c r="X373" s="10">
        <v>0</v>
      </c>
      <c r="Y373" s="10">
        <f>SUMIF('MB52 in transit'!A:A,WSheet!G:G,'MB52 in transit'!E:E)</f>
        <v>1</v>
      </c>
      <c r="Z373" s="10">
        <f>SUMIF('MB52 2001'!A:A,WSheet!G:G,'MB52 2001'!C:C)</f>
        <v>0</v>
      </c>
      <c r="AA373" s="10">
        <f>Cost[[#This Row],[AB50 SOH 5001 ]]-Cost[[#This Row],[Remaining QTY]]</f>
        <v>-1</v>
      </c>
      <c r="AB373" s="10">
        <f>SUMIF(G:G,G:G,O:O)</f>
        <v>12</v>
      </c>
      <c r="AC373" s="10">
        <f>Cost[[#This Row],[AB50 SOH 5001 ]]-Cost[[#This Row],[All Work Order Demand]]</f>
        <v>-12</v>
      </c>
      <c r="AD373" s="10" t="str">
        <f>_xlfn.CONCAT(Cost[[#This Row],[Material ]],"5001")</f>
        <v>106062145001</v>
      </c>
      <c r="AE373" s="22">
        <v>5001</v>
      </c>
    </row>
    <row r="374" spans="1:31">
      <c r="A374" s="24" t="s">
        <v>485</v>
      </c>
      <c r="B374" s="24" t="s">
        <v>569</v>
      </c>
      <c r="C374" s="24" t="s">
        <v>694</v>
      </c>
      <c r="D374" s="24" t="s">
        <v>847</v>
      </c>
      <c r="E374" s="24" t="s">
        <v>43</v>
      </c>
      <c r="F374" s="24" t="s">
        <v>43</v>
      </c>
      <c r="G374" s="24" t="s">
        <v>1358</v>
      </c>
      <c r="H374" s="24" t="s">
        <v>1359</v>
      </c>
      <c r="I374" s="24" t="s">
        <v>1360</v>
      </c>
      <c r="J374" s="24" t="s">
        <v>1686</v>
      </c>
      <c r="K374" s="24">
        <v>1</v>
      </c>
      <c r="L374" s="24" t="s">
        <v>1809</v>
      </c>
      <c r="M374" s="24">
        <v>1</v>
      </c>
      <c r="N374" s="24">
        <v>0</v>
      </c>
      <c r="O374" s="24">
        <v>1</v>
      </c>
      <c r="P374" s="24">
        <v>0</v>
      </c>
      <c r="Q374" s="24" t="str">
        <f t="shared" si="8"/>
        <v>10515993200161062</v>
      </c>
      <c r="R374" s="22" t="e">
        <f>IFERROR(_xlfn.XLOOKUP(Cost[[#This Row],[Unique]],'MB51'!U:U,'MB51'!I:I),"")*-1</f>
        <v>#VALUE!</v>
      </c>
      <c r="S374" s="18" t="str">
        <f>IFERROR(_xlfn.XLOOKUP(Cost[[#This Row],[Unique]],'MB51'!U:U,'MB51'!L:L),"")</f>
        <v/>
      </c>
      <c r="T374" s="18">
        <f>_xlfn.XLOOKUP(Cost[[#This Row],[Material ]],'mm60'!A:A,'mm60'!N:N)</f>
        <v>1057.3599999999999</v>
      </c>
      <c r="U374" s="19">
        <f>IFERROR(Cost[[#This Row],[Unit Price MM60]]*Cost[[#This Row],[ Requirement QTY]],"")</f>
        <v>1057.3599999999999</v>
      </c>
      <c r="V374" s="20">
        <f>IFERROR(Cost[[#This Row],[Unit Price MM60]]*Cost[[#This Row],[Withdrawn QTY]],"")</f>
        <v>0</v>
      </c>
      <c r="W374" s="21">
        <f>IFERROR(Cost[[#This Row],[Remaining QTY]]*Cost[[#This Row],[Unit Price MM60]],"")</f>
        <v>1057.3599999999999</v>
      </c>
      <c r="X374" s="10">
        <v>0</v>
      </c>
      <c r="Y374" s="10">
        <f>SUMIF('MB52 in transit'!A:A,WSheet!G:G,'MB52 in transit'!E:E)</f>
        <v>0</v>
      </c>
      <c r="Z374" s="10">
        <f>SUMIF('MB52 2001'!A:A,WSheet!G:G,'MB52 2001'!C:C)</f>
        <v>0</v>
      </c>
      <c r="AA374" s="10">
        <f>Cost[[#This Row],[AB50 SOH 5001 ]]-Cost[[#This Row],[Remaining QTY]]</f>
        <v>-1</v>
      </c>
      <c r="AB374" s="10">
        <f>SUMIF(G:G,G:G,O:O)</f>
        <v>7</v>
      </c>
      <c r="AC374" s="10">
        <f>Cost[[#This Row],[AB50 SOH 5001 ]]-Cost[[#This Row],[All Work Order Demand]]</f>
        <v>-7</v>
      </c>
      <c r="AD374" s="10" t="str">
        <f>_xlfn.CONCAT(Cost[[#This Row],[Material ]],"5001")</f>
        <v>105159935001</v>
      </c>
      <c r="AE374" s="22">
        <v>5001</v>
      </c>
    </row>
    <row r="375" spans="1:31">
      <c r="A375" s="24" t="s">
        <v>485</v>
      </c>
      <c r="B375" s="24" t="s">
        <v>569</v>
      </c>
      <c r="C375" s="24" t="s">
        <v>695</v>
      </c>
      <c r="D375" s="24" t="s">
        <v>847</v>
      </c>
      <c r="E375" s="24" t="s">
        <v>43</v>
      </c>
      <c r="F375" s="24" t="s">
        <v>43</v>
      </c>
      <c r="G375" s="24" t="s">
        <v>1358</v>
      </c>
      <c r="H375" s="24" t="s">
        <v>1359</v>
      </c>
      <c r="I375" s="24" t="s">
        <v>1360</v>
      </c>
      <c r="J375" s="24" t="s">
        <v>1686</v>
      </c>
      <c r="K375" s="24">
        <v>1</v>
      </c>
      <c r="L375" s="24" t="s">
        <v>1810</v>
      </c>
      <c r="M375" s="24">
        <v>1</v>
      </c>
      <c r="N375" s="24">
        <v>0</v>
      </c>
      <c r="O375" s="24">
        <v>1</v>
      </c>
      <c r="P375" s="24">
        <v>0</v>
      </c>
      <c r="Q375" s="24" t="str">
        <f t="shared" si="8"/>
        <v>10515993200161063</v>
      </c>
      <c r="R375" s="22" t="e">
        <f>IFERROR(_xlfn.XLOOKUP(Cost[[#This Row],[Unique]],'MB51'!U:U,'MB51'!I:I),"")*-1</f>
        <v>#VALUE!</v>
      </c>
      <c r="S375" s="18" t="str">
        <f>IFERROR(_xlfn.XLOOKUP(Cost[[#This Row],[Unique]],'MB51'!U:U,'MB51'!L:L),"")</f>
        <v/>
      </c>
      <c r="T375" s="18">
        <f>_xlfn.XLOOKUP(Cost[[#This Row],[Material ]],'mm60'!A:A,'mm60'!N:N)</f>
        <v>1057.3599999999999</v>
      </c>
      <c r="U375" s="19">
        <f>IFERROR(Cost[[#This Row],[Unit Price MM60]]*Cost[[#This Row],[ Requirement QTY]],"")</f>
        <v>1057.3599999999999</v>
      </c>
      <c r="V375" s="20">
        <f>IFERROR(Cost[[#This Row],[Unit Price MM60]]*Cost[[#This Row],[Withdrawn QTY]],"")</f>
        <v>0</v>
      </c>
      <c r="W375" s="21">
        <f>IFERROR(Cost[[#This Row],[Remaining QTY]]*Cost[[#This Row],[Unit Price MM60]],"")</f>
        <v>1057.3599999999999</v>
      </c>
      <c r="X375" s="10">
        <v>0</v>
      </c>
      <c r="Y375" s="10">
        <f>SUMIF('MB52 in transit'!A:A,WSheet!G:G,'MB52 in transit'!E:E)</f>
        <v>0</v>
      </c>
      <c r="Z375" s="10">
        <f>SUMIF('MB52 2001'!A:A,WSheet!G:G,'MB52 2001'!C:C)</f>
        <v>0</v>
      </c>
      <c r="AA375" s="10">
        <f>Cost[[#This Row],[AB50 SOH 5001 ]]-Cost[[#This Row],[Remaining QTY]]</f>
        <v>-1</v>
      </c>
      <c r="AB375" s="10">
        <f>SUMIF(G:G,G:G,O:O)</f>
        <v>7</v>
      </c>
      <c r="AC375" s="10">
        <f>Cost[[#This Row],[AB50 SOH 5001 ]]-Cost[[#This Row],[All Work Order Demand]]</f>
        <v>-7</v>
      </c>
      <c r="AD375" s="10" t="str">
        <f>_xlfn.CONCAT(Cost[[#This Row],[Material ]],"5001")</f>
        <v>105159935001</v>
      </c>
      <c r="AE375" s="22">
        <v>5001</v>
      </c>
    </row>
    <row r="376" spans="1:31">
      <c r="A376" s="24" t="s">
        <v>485</v>
      </c>
      <c r="B376" s="24" t="s">
        <v>569</v>
      </c>
      <c r="C376" s="24" t="s">
        <v>696</v>
      </c>
      <c r="D376" s="24" t="s">
        <v>847</v>
      </c>
      <c r="E376" s="24" t="s">
        <v>43</v>
      </c>
      <c r="F376" s="24" t="s">
        <v>43</v>
      </c>
      <c r="G376" s="24" t="s">
        <v>1358</v>
      </c>
      <c r="H376" s="24" t="s">
        <v>1359</v>
      </c>
      <c r="I376" s="24" t="s">
        <v>1360</v>
      </c>
      <c r="J376" s="24" t="s">
        <v>1686</v>
      </c>
      <c r="K376" s="24">
        <v>1</v>
      </c>
      <c r="L376" s="24" t="s">
        <v>1811</v>
      </c>
      <c r="M376" s="24">
        <v>1</v>
      </c>
      <c r="N376" s="24">
        <v>0</v>
      </c>
      <c r="O376" s="24">
        <v>1</v>
      </c>
      <c r="P376" s="24">
        <v>0</v>
      </c>
      <c r="Q376" s="24" t="str">
        <f t="shared" si="8"/>
        <v>10515993200161064</v>
      </c>
      <c r="R376" s="22" t="e">
        <f>IFERROR(_xlfn.XLOOKUP(Cost[[#This Row],[Unique]],'MB51'!U:U,'MB51'!I:I),"")*-1</f>
        <v>#VALUE!</v>
      </c>
      <c r="S376" s="18" t="str">
        <f>IFERROR(_xlfn.XLOOKUP(Cost[[#This Row],[Unique]],'MB51'!U:U,'MB51'!L:L),"")</f>
        <v/>
      </c>
      <c r="T376" s="18">
        <f>_xlfn.XLOOKUP(Cost[[#This Row],[Material ]],'mm60'!A:A,'mm60'!N:N)</f>
        <v>1057.3599999999999</v>
      </c>
      <c r="U376" s="19">
        <f>IFERROR(Cost[[#This Row],[Unit Price MM60]]*Cost[[#This Row],[ Requirement QTY]],"")</f>
        <v>1057.3599999999999</v>
      </c>
      <c r="V376" s="20">
        <f>IFERROR(Cost[[#This Row],[Unit Price MM60]]*Cost[[#This Row],[Withdrawn QTY]],"")</f>
        <v>0</v>
      </c>
      <c r="W376" s="21">
        <f>IFERROR(Cost[[#This Row],[Remaining QTY]]*Cost[[#This Row],[Unit Price MM60]],"")</f>
        <v>1057.3599999999999</v>
      </c>
      <c r="X376" s="10">
        <v>0</v>
      </c>
      <c r="Y376" s="10">
        <f>SUMIF('MB52 in transit'!A:A,WSheet!G:G,'MB52 in transit'!E:E)</f>
        <v>0</v>
      </c>
      <c r="Z376" s="10">
        <f>SUMIF('MB52 2001'!A:A,WSheet!G:G,'MB52 2001'!C:C)</f>
        <v>0</v>
      </c>
      <c r="AA376" s="10">
        <f>Cost[[#This Row],[AB50 SOH 5001 ]]-Cost[[#This Row],[Remaining QTY]]</f>
        <v>-1</v>
      </c>
      <c r="AB376" s="10">
        <f>SUMIF(G:G,G:G,O:O)</f>
        <v>7</v>
      </c>
      <c r="AC376" s="10">
        <f>Cost[[#This Row],[AB50 SOH 5001 ]]-Cost[[#This Row],[All Work Order Demand]]</f>
        <v>-7</v>
      </c>
      <c r="AD376" s="10" t="str">
        <f>_xlfn.CONCAT(Cost[[#This Row],[Material ]],"5001")</f>
        <v>105159935001</v>
      </c>
      <c r="AE376" s="22">
        <v>5001</v>
      </c>
    </row>
    <row r="377" spans="1:31">
      <c r="A377" s="24" t="s">
        <v>485</v>
      </c>
      <c r="B377" s="24" t="s">
        <v>569</v>
      </c>
      <c r="C377" s="24" t="s">
        <v>697</v>
      </c>
      <c r="D377" s="24" t="s">
        <v>847</v>
      </c>
      <c r="E377" s="24" t="s">
        <v>43</v>
      </c>
      <c r="F377" s="24" t="s">
        <v>43</v>
      </c>
      <c r="G377" s="24" t="s">
        <v>1358</v>
      </c>
      <c r="H377" s="24" t="s">
        <v>1359</v>
      </c>
      <c r="I377" s="24" t="s">
        <v>1360</v>
      </c>
      <c r="J377" s="24" t="s">
        <v>1686</v>
      </c>
      <c r="K377" s="24">
        <v>1</v>
      </c>
      <c r="L377" s="24" t="s">
        <v>1812</v>
      </c>
      <c r="M377" s="24">
        <v>1</v>
      </c>
      <c r="N377" s="24">
        <v>0</v>
      </c>
      <c r="O377" s="24">
        <v>1</v>
      </c>
      <c r="P377" s="24">
        <v>0</v>
      </c>
      <c r="Q377" s="24" t="str">
        <f t="shared" si="8"/>
        <v>10515993200161065</v>
      </c>
      <c r="R377" s="22" t="e">
        <f>IFERROR(_xlfn.XLOOKUP(Cost[[#This Row],[Unique]],'MB51'!U:U,'MB51'!I:I),"")*-1</f>
        <v>#VALUE!</v>
      </c>
      <c r="S377" s="18" t="str">
        <f>IFERROR(_xlfn.XLOOKUP(Cost[[#This Row],[Unique]],'MB51'!U:U,'MB51'!L:L),"")</f>
        <v/>
      </c>
      <c r="T377" s="18">
        <f>_xlfn.XLOOKUP(Cost[[#This Row],[Material ]],'mm60'!A:A,'mm60'!N:N)</f>
        <v>1057.3599999999999</v>
      </c>
      <c r="U377" s="19">
        <f>IFERROR(Cost[[#This Row],[Unit Price MM60]]*Cost[[#This Row],[ Requirement QTY]],"")</f>
        <v>1057.3599999999999</v>
      </c>
      <c r="V377" s="20">
        <f>IFERROR(Cost[[#This Row],[Unit Price MM60]]*Cost[[#This Row],[Withdrawn QTY]],"")</f>
        <v>0</v>
      </c>
      <c r="W377" s="21">
        <f>IFERROR(Cost[[#This Row],[Remaining QTY]]*Cost[[#This Row],[Unit Price MM60]],"")</f>
        <v>1057.3599999999999</v>
      </c>
      <c r="X377" s="10">
        <v>0</v>
      </c>
      <c r="Y377" s="10">
        <f>SUMIF('MB52 in transit'!A:A,WSheet!G:G,'MB52 in transit'!E:E)</f>
        <v>0</v>
      </c>
      <c r="Z377" s="10">
        <f>SUMIF('MB52 2001'!A:A,WSheet!G:G,'MB52 2001'!C:C)</f>
        <v>0</v>
      </c>
      <c r="AA377" s="10">
        <f>Cost[[#This Row],[AB50 SOH 5001 ]]-Cost[[#This Row],[Remaining QTY]]</f>
        <v>-1</v>
      </c>
      <c r="AB377" s="10">
        <f>SUMIF(G:G,G:G,O:O)</f>
        <v>7</v>
      </c>
      <c r="AC377" s="10">
        <f>Cost[[#This Row],[AB50 SOH 5001 ]]-Cost[[#This Row],[All Work Order Demand]]</f>
        <v>-7</v>
      </c>
      <c r="AD377" s="10" t="str">
        <f>_xlfn.CONCAT(Cost[[#This Row],[Material ]],"5001")</f>
        <v>105159935001</v>
      </c>
      <c r="AE377" s="22">
        <v>5001</v>
      </c>
    </row>
    <row r="378" spans="1:31">
      <c r="A378" s="24" t="s">
        <v>485</v>
      </c>
      <c r="B378" s="24" t="s">
        <v>569</v>
      </c>
      <c r="C378" s="24" t="s">
        <v>698</v>
      </c>
      <c r="D378" s="24" t="s">
        <v>832</v>
      </c>
      <c r="E378" s="24" t="s">
        <v>56</v>
      </c>
      <c r="F378" s="24" t="s">
        <v>56</v>
      </c>
      <c r="G378" s="24" t="s">
        <v>1363</v>
      </c>
      <c r="H378" s="24" t="s">
        <v>1364</v>
      </c>
      <c r="I378" s="24" t="s">
        <v>1365</v>
      </c>
      <c r="J378" s="24" t="s">
        <v>1686</v>
      </c>
      <c r="K378" s="24">
        <v>5</v>
      </c>
      <c r="L378" s="24" t="s">
        <v>1813</v>
      </c>
      <c r="M378" s="24">
        <v>8</v>
      </c>
      <c r="N378" s="24">
        <v>0</v>
      </c>
      <c r="O378" s="24">
        <v>8</v>
      </c>
      <c r="P378" s="24">
        <v>0</v>
      </c>
      <c r="Q378" s="24" t="str">
        <f t="shared" si="8"/>
        <v>70002775100072716</v>
      </c>
      <c r="R378" s="22" t="e">
        <f>IFERROR(_xlfn.XLOOKUP(Cost[[#This Row],[Unique]],'MB51'!U:U,'MB51'!I:I),"")*-1</f>
        <v>#VALUE!</v>
      </c>
      <c r="S378" s="18" t="str">
        <f>IFERROR(_xlfn.XLOOKUP(Cost[[#This Row],[Unique]],'MB51'!U:U,'MB51'!L:L),"")</f>
        <v/>
      </c>
      <c r="T378" s="18">
        <f>_xlfn.XLOOKUP(Cost[[#This Row],[Material ]],'mm60'!A:A,'mm60'!N:N)</f>
        <v>127.95</v>
      </c>
      <c r="U378" s="19">
        <f>IFERROR(Cost[[#This Row],[Unit Price MM60]]*Cost[[#This Row],[ Requirement QTY]],"")</f>
        <v>1023.6</v>
      </c>
      <c r="V378" s="20">
        <f>IFERROR(Cost[[#This Row],[Unit Price MM60]]*Cost[[#This Row],[Withdrawn QTY]],"")</f>
        <v>0</v>
      </c>
      <c r="W378" s="21">
        <f>IFERROR(Cost[[#This Row],[Remaining QTY]]*Cost[[#This Row],[Unit Price MM60]],"")</f>
        <v>1023.6</v>
      </c>
      <c r="X378" s="10">
        <v>0</v>
      </c>
      <c r="Y378" s="10">
        <f>SUMIF('MB52 in transit'!A:A,WSheet!G:G,'MB52 in transit'!E:E)</f>
        <v>0</v>
      </c>
      <c r="Z378" s="10">
        <f>SUMIF('MB52 2001'!A:A,WSheet!G:G,'MB52 2001'!C:C)</f>
        <v>0</v>
      </c>
      <c r="AA378" s="10">
        <f>Cost[[#This Row],[AB50 SOH 5001 ]]-Cost[[#This Row],[Remaining QTY]]</f>
        <v>-8</v>
      </c>
      <c r="AB378" s="10">
        <f>SUMIF(G:G,G:G,O:O)</f>
        <v>8</v>
      </c>
      <c r="AC378" s="10">
        <f>Cost[[#This Row],[AB50 SOH 5001 ]]-Cost[[#This Row],[All Work Order Demand]]</f>
        <v>-8</v>
      </c>
      <c r="AD378" s="10" t="str">
        <f>_xlfn.CONCAT(Cost[[#This Row],[Material ]],"5001")</f>
        <v>700027755001</v>
      </c>
      <c r="AE378" s="22">
        <v>5001</v>
      </c>
    </row>
    <row r="379" spans="1:31">
      <c r="A379" s="24" t="s">
        <v>485</v>
      </c>
      <c r="B379" s="24" t="s">
        <v>569</v>
      </c>
      <c r="C379" s="24" t="s">
        <v>698</v>
      </c>
      <c r="D379" s="24" t="s">
        <v>832</v>
      </c>
      <c r="E379" s="24" t="s">
        <v>56</v>
      </c>
      <c r="F379" s="24" t="s">
        <v>60</v>
      </c>
      <c r="G379" s="24" t="s">
        <v>1366</v>
      </c>
      <c r="H379" s="24" t="s">
        <v>1367</v>
      </c>
      <c r="I379" s="24" t="s">
        <v>1365</v>
      </c>
      <c r="J379" s="24" t="s">
        <v>1686</v>
      </c>
      <c r="K379" s="24">
        <v>6</v>
      </c>
      <c r="L379" s="24" t="s">
        <v>1813</v>
      </c>
      <c r="M379" s="24">
        <v>8</v>
      </c>
      <c r="N379" s="24">
        <v>0</v>
      </c>
      <c r="O379" s="24">
        <v>8</v>
      </c>
      <c r="P379" s="24">
        <v>0</v>
      </c>
      <c r="Q379" s="24" t="str">
        <f t="shared" si="8"/>
        <v>70002776100072716</v>
      </c>
      <c r="R379" s="22" t="e">
        <f>IFERROR(_xlfn.XLOOKUP(Cost[[#This Row],[Unique]],'MB51'!U:U,'MB51'!I:I),"")*-1</f>
        <v>#VALUE!</v>
      </c>
      <c r="S379" s="18" t="str">
        <f>IFERROR(_xlfn.XLOOKUP(Cost[[#This Row],[Unique]],'MB51'!U:U,'MB51'!L:L),"")</f>
        <v/>
      </c>
      <c r="T379" s="18">
        <f>_xlfn.XLOOKUP(Cost[[#This Row],[Material ]],'mm60'!A:A,'mm60'!N:N)</f>
        <v>105.35</v>
      </c>
      <c r="U379" s="19">
        <f>IFERROR(Cost[[#This Row],[Unit Price MM60]]*Cost[[#This Row],[ Requirement QTY]],"")</f>
        <v>842.8</v>
      </c>
      <c r="V379" s="20">
        <f>IFERROR(Cost[[#This Row],[Unit Price MM60]]*Cost[[#This Row],[Withdrawn QTY]],"")</f>
        <v>0</v>
      </c>
      <c r="W379" s="21">
        <f>IFERROR(Cost[[#This Row],[Remaining QTY]]*Cost[[#This Row],[Unit Price MM60]],"")</f>
        <v>842.8</v>
      </c>
      <c r="X379" s="10">
        <v>0</v>
      </c>
      <c r="Y379" s="10">
        <f>SUMIF('MB52 in transit'!A:A,WSheet!G:G,'MB52 in transit'!E:E)</f>
        <v>0</v>
      </c>
      <c r="Z379" s="10">
        <f>SUMIF('MB52 2001'!A:A,WSheet!G:G,'MB52 2001'!C:C)</f>
        <v>0</v>
      </c>
      <c r="AA379" s="10">
        <f>Cost[[#This Row],[AB50 SOH 5001 ]]-Cost[[#This Row],[Remaining QTY]]</f>
        <v>-8</v>
      </c>
      <c r="AB379" s="10">
        <f>SUMIF(G:G,G:G,O:O)</f>
        <v>8</v>
      </c>
      <c r="AC379" s="10">
        <f>Cost[[#This Row],[AB50 SOH 5001 ]]-Cost[[#This Row],[All Work Order Demand]]</f>
        <v>-8</v>
      </c>
      <c r="AD379" s="10" t="str">
        <f>_xlfn.CONCAT(Cost[[#This Row],[Material ]],"5001")</f>
        <v>700027765001</v>
      </c>
      <c r="AE379" s="22">
        <v>5001</v>
      </c>
    </row>
    <row r="380" spans="1:31">
      <c r="A380" s="24" t="s">
        <v>485</v>
      </c>
      <c r="B380" s="24" t="s">
        <v>569</v>
      </c>
      <c r="C380" s="24" t="s">
        <v>661</v>
      </c>
      <c r="D380" s="24" t="s">
        <v>825</v>
      </c>
      <c r="E380" s="24" t="s">
        <v>47</v>
      </c>
      <c r="F380" s="24" t="s">
        <v>56</v>
      </c>
      <c r="G380" s="24" t="s">
        <v>1368</v>
      </c>
      <c r="H380" s="24" t="s">
        <v>1369</v>
      </c>
      <c r="I380" s="24" t="s">
        <v>1365</v>
      </c>
      <c r="J380" s="24" t="s">
        <v>1686</v>
      </c>
      <c r="K380" s="24">
        <v>3</v>
      </c>
      <c r="L380" s="24" t="s">
        <v>1776</v>
      </c>
      <c r="M380" s="24">
        <v>1</v>
      </c>
      <c r="N380" s="24">
        <v>0</v>
      </c>
      <c r="O380" s="24">
        <v>1</v>
      </c>
      <c r="P380" s="24">
        <v>0</v>
      </c>
      <c r="Q380" s="24" t="str">
        <f t="shared" si="8"/>
        <v>11402882100073238</v>
      </c>
      <c r="R380" s="22" t="e">
        <f>IFERROR(_xlfn.XLOOKUP(Cost[[#This Row],[Unique]],'MB51'!U:U,'MB51'!I:I),"")*-1</f>
        <v>#VALUE!</v>
      </c>
      <c r="S380" s="18" t="str">
        <f>IFERROR(_xlfn.XLOOKUP(Cost[[#This Row],[Unique]],'MB51'!U:U,'MB51'!L:L),"")</f>
        <v/>
      </c>
      <c r="T380" s="18">
        <f>_xlfn.XLOOKUP(Cost[[#This Row],[Material ]],'mm60'!A:A,'mm60'!N:N)</f>
        <v>6214.29</v>
      </c>
      <c r="U380" s="19">
        <f>IFERROR(Cost[[#This Row],[Unit Price MM60]]*Cost[[#This Row],[ Requirement QTY]],"")</f>
        <v>6214.29</v>
      </c>
      <c r="V380" s="20">
        <f>IFERROR(Cost[[#This Row],[Unit Price MM60]]*Cost[[#This Row],[Withdrawn QTY]],"")</f>
        <v>0</v>
      </c>
      <c r="W380" s="21">
        <f>IFERROR(Cost[[#This Row],[Remaining QTY]]*Cost[[#This Row],[Unit Price MM60]],"")</f>
        <v>6214.29</v>
      </c>
      <c r="X380" s="10">
        <v>0</v>
      </c>
      <c r="Y380" s="10">
        <f>SUMIF('MB52 in transit'!A:A,WSheet!G:G,'MB52 in transit'!E:E)</f>
        <v>0</v>
      </c>
      <c r="Z380" s="10">
        <f>SUMIF('MB52 2001'!A:A,WSheet!G:G,'MB52 2001'!C:C)</f>
        <v>0</v>
      </c>
      <c r="AA380" s="10">
        <f>Cost[[#This Row],[AB50 SOH 5001 ]]-Cost[[#This Row],[Remaining QTY]]</f>
        <v>-1</v>
      </c>
      <c r="AB380" s="10">
        <f>SUMIF(G:G,G:G,O:O)</f>
        <v>1</v>
      </c>
      <c r="AC380" s="10">
        <f>Cost[[#This Row],[AB50 SOH 5001 ]]-Cost[[#This Row],[All Work Order Demand]]</f>
        <v>-1</v>
      </c>
      <c r="AD380" s="10" t="str">
        <f>_xlfn.CONCAT(Cost[[#This Row],[Material ]],"5001")</f>
        <v>114028825001</v>
      </c>
      <c r="AE380" s="22">
        <v>5001</v>
      </c>
    </row>
    <row r="381" spans="1:31">
      <c r="A381" s="24" t="s">
        <v>485</v>
      </c>
      <c r="B381" s="24" t="s">
        <v>569</v>
      </c>
      <c r="C381" s="24" t="s">
        <v>626</v>
      </c>
      <c r="D381" s="24" t="s">
        <v>791</v>
      </c>
      <c r="E381" s="24" t="s">
        <v>43</v>
      </c>
      <c r="F381" s="24" t="s">
        <v>110</v>
      </c>
      <c r="G381" s="24" t="s">
        <v>1370</v>
      </c>
      <c r="H381" s="24" t="s">
        <v>1371</v>
      </c>
      <c r="I381" s="24" t="s">
        <v>1372</v>
      </c>
      <c r="J381" s="24" t="s">
        <v>1686</v>
      </c>
      <c r="K381" s="24">
        <v>19</v>
      </c>
      <c r="L381" s="24" t="s">
        <v>1741</v>
      </c>
      <c r="M381" s="24">
        <v>2</v>
      </c>
      <c r="N381" s="24">
        <v>0</v>
      </c>
      <c r="O381" s="24">
        <v>2</v>
      </c>
      <c r="P381" s="24">
        <v>0</v>
      </c>
      <c r="Q381" s="24" t="str">
        <f t="shared" si="8"/>
        <v>10433196200091178</v>
      </c>
      <c r="R381" s="22" t="e">
        <f>IFERROR(_xlfn.XLOOKUP(Cost[[#This Row],[Unique]],'MB51'!U:U,'MB51'!I:I),"")*-1</f>
        <v>#VALUE!</v>
      </c>
      <c r="S381" s="18" t="str">
        <f>IFERROR(_xlfn.XLOOKUP(Cost[[#This Row],[Unique]],'MB51'!U:U,'MB51'!L:L),"")</f>
        <v/>
      </c>
      <c r="T381" s="18">
        <f>_xlfn.XLOOKUP(Cost[[#This Row],[Material ]],'mm60'!A:A,'mm60'!N:N)</f>
        <v>33.24</v>
      </c>
      <c r="U381" s="19">
        <f>IFERROR(Cost[[#This Row],[Unit Price MM60]]*Cost[[#This Row],[ Requirement QTY]],"")</f>
        <v>66.48</v>
      </c>
      <c r="V381" s="20">
        <f>IFERROR(Cost[[#This Row],[Unit Price MM60]]*Cost[[#This Row],[Withdrawn QTY]],"")</f>
        <v>0</v>
      </c>
      <c r="W381" s="21">
        <f>IFERROR(Cost[[#This Row],[Remaining QTY]]*Cost[[#This Row],[Unit Price MM60]],"")</f>
        <v>66.48</v>
      </c>
      <c r="X381" s="10">
        <v>0</v>
      </c>
      <c r="Y381" s="10">
        <f>SUMIF('MB52 in transit'!A:A,WSheet!G:G,'MB52 in transit'!E:E)</f>
        <v>0</v>
      </c>
      <c r="Z381" s="10">
        <f>SUMIF('MB52 2001'!A:A,WSheet!G:G,'MB52 2001'!C:C)</f>
        <v>0</v>
      </c>
      <c r="AA381" s="10">
        <f>Cost[[#This Row],[AB50 SOH 5001 ]]-Cost[[#This Row],[Remaining QTY]]</f>
        <v>-2</v>
      </c>
      <c r="AB381" s="10">
        <f>SUMIF(G:G,G:G,O:O)</f>
        <v>2</v>
      </c>
      <c r="AC381" s="10">
        <f>Cost[[#This Row],[AB50 SOH 5001 ]]-Cost[[#This Row],[All Work Order Demand]]</f>
        <v>-2</v>
      </c>
      <c r="AD381" s="10" t="str">
        <f>_xlfn.CONCAT(Cost[[#This Row],[Material ]],"5001")</f>
        <v>104331965001</v>
      </c>
      <c r="AE381" s="22">
        <v>5001</v>
      </c>
    </row>
    <row r="382" spans="1:31">
      <c r="A382" s="24" t="s">
        <v>485</v>
      </c>
      <c r="B382" s="24" t="s">
        <v>569</v>
      </c>
      <c r="C382" s="24" t="s">
        <v>626</v>
      </c>
      <c r="D382" s="24" t="s">
        <v>791</v>
      </c>
      <c r="E382" s="24" t="s">
        <v>43</v>
      </c>
      <c r="F382" s="24" t="s">
        <v>33</v>
      </c>
      <c r="G382" s="24" t="s">
        <v>1036</v>
      </c>
      <c r="H382" s="24" t="s">
        <v>1037</v>
      </c>
      <c r="I382" s="24" t="s">
        <v>1373</v>
      </c>
      <c r="J382" s="24" t="s">
        <v>1686</v>
      </c>
      <c r="K382" s="24">
        <v>20</v>
      </c>
      <c r="L382" s="24" t="s">
        <v>1741</v>
      </c>
      <c r="M382" s="24">
        <v>24</v>
      </c>
      <c r="N382" s="24">
        <v>0</v>
      </c>
      <c r="O382" s="24">
        <v>24</v>
      </c>
      <c r="P382" s="24">
        <v>0</v>
      </c>
      <c r="Q382" s="24" t="str">
        <f t="shared" si="8"/>
        <v>10058170200091178</v>
      </c>
      <c r="R382" s="22" t="e">
        <f>IFERROR(_xlfn.XLOOKUP(Cost[[#This Row],[Unique]],'MB51'!U:U,'MB51'!I:I),"")*-1</f>
        <v>#VALUE!</v>
      </c>
      <c r="S382" s="18" t="str">
        <f>IFERROR(_xlfn.XLOOKUP(Cost[[#This Row],[Unique]],'MB51'!U:U,'MB51'!L:L),"")</f>
        <v/>
      </c>
      <c r="T382" s="18">
        <f>_xlfn.XLOOKUP(Cost[[#This Row],[Material ]],'mm60'!A:A,'mm60'!N:N)</f>
        <v>5.55</v>
      </c>
      <c r="U382" s="19">
        <f>IFERROR(Cost[[#This Row],[Unit Price MM60]]*Cost[[#This Row],[ Requirement QTY]],"")</f>
        <v>133.19999999999999</v>
      </c>
      <c r="V382" s="20">
        <f>IFERROR(Cost[[#This Row],[Unit Price MM60]]*Cost[[#This Row],[Withdrawn QTY]],"")</f>
        <v>0</v>
      </c>
      <c r="W382" s="21">
        <f>IFERROR(Cost[[#This Row],[Remaining QTY]]*Cost[[#This Row],[Unit Price MM60]],"")</f>
        <v>133.19999999999999</v>
      </c>
      <c r="X382" s="10">
        <v>0</v>
      </c>
      <c r="Y382" s="10">
        <f>SUMIF('MB52 in transit'!A:A,WSheet!G:G,'MB52 in transit'!E:E)</f>
        <v>0</v>
      </c>
      <c r="Z382" s="10">
        <f>SUMIF('MB52 2001'!A:A,WSheet!G:G,'MB52 2001'!C:C)</f>
        <v>12</v>
      </c>
      <c r="AA382" s="10">
        <f>Cost[[#This Row],[AB50 SOH 5001 ]]-Cost[[#This Row],[Remaining QTY]]</f>
        <v>-24</v>
      </c>
      <c r="AB382" s="10">
        <f>SUMIF(G:G,G:G,O:O)</f>
        <v>48</v>
      </c>
      <c r="AC382" s="10">
        <f>Cost[[#This Row],[AB50 SOH 5001 ]]-Cost[[#This Row],[All Work Order Demand]]</f>
        <v>-48</v>
      </c>
      <c r="AD382" s="10" t="str">
        <f>_xlfn.CONCAT(Cost[[#This Row],[Material ]],"5001")</f>
        <v>100581705001</v>
      </c>
      <c r="AE382" s="22">
        <v>5001</v>
      </c>
    </row>
    <row r="383" spans="1:31">
      <c r="A383" s="24" t="s">
        <v>485</v>
      </c>
      <c r="B383" s="24" t="s">
        <v>569</v>
      </c>
      <c r="C383" s="24" t="s">
        <v>626</v>
      </c>
      <c r="D383" s="24" t="s">
        <v>791</v>
      </c>
      <c r="E383" s="24" t="s">
        <v>43</v>
      </c>
      <c r="F383" s="24" t="s">
        <v>120</v>
      </c>
      <c r="G383" s="24" t="s">
        <v>1192</v>
      </c>
      <c r="H383" s="24" t="s">
        <v>1193</v>
      </c>
      <c r="I383" s="24" t="s">
        <v>1373</v>
      </c>
      <c r="J383" s="24" t="s">
        <v>1686</v>
      </c>
      <c r="K383" s="24">
        <v>22</v>
      </c>
      <c r="L383" s="24" t="s">
        <v>1741</v>
      </c>
      <c r="M383" s="24">
        <v>32</v>
      </c>
      <c r="N383" s="24">
        <v>0</v>
      </c>
      <c r="O383" s="24">
        <v>32</v>
      </c>
      <c r="P383" s="24">
        <v>0</v>
      </c>
      <c r="Q383" s="24" t="str">
        <f t="shared" si="8"/>
        <v>10058879200091178</v>
      </c>
      <c r="R383" s="22" t="e">
        <f>IFERROR(_xlfn.XLOOKUP(Cost[[#This Row],[Unique]],'MB51'!U:U,'MB51'!I:I),"")*-1</f>
        <v>#VALUE!</v>
      </c>
      <c r="S383" s="18" t="str">
        <f>IFERROR(_xlfn.XLOOKUP(Cost[[#This Row],[Unique]],'MB51'!U:U,'MB51'!L:L),"")</f>
        <v/>
      </c>
      <c r="T383" s="18">
        <f>_xlfn.XLOOKUP(Cost[[#This Row],[Material ]],'mm60'!A:A,'mm60'!N:N)</f>
        <v>2.2400000000000002</v>
      </c>
      <c r="U383" s="19">
        <f>IFERROR(Cost[[#This Row],[Unit Price MM60]]*Cost[[#This Row],[ Requirement QTY]],"")</f>
        <v>71.680000000000007</v>
      </c>
      <c r="V383" s="20">
        <f>IFERROR(Cost[[#This Row],[Unit Price MM60]]*Cost[[#This Row],[Withdrawn QTY]],"")</f>
        <v>0</v>
      </c>
      <c r="W383" s="21">
        <f>IFERROR(Cost[[#This Row],[Remaining QTY]]*Cost[[#This Row],[Unit Price MM60]],"")</f>
        <v>71.680000000000007</v>
      </c>
      <c r="X383" s="10">
        <v>0</v>
      </c>
      <c r="Y383" s="10">
        <f>SUMIF('MB52 in transit'!A:A,WSheet!G:G,'MB52 in transit'!E:E)</f>
        <v>0</v>
      </c>
      <c r="Z383" s="10">
        <f>SUMIF('MB52 2001'!A:A,WSheet!G:G,'MB52 2001'!C:C)</f>
        <v>0</v>
      </c>
      <c r="AA383" s="10">
        <f>Cost[[#This Row],[AB50 SOH 5001 ]]-Cost[[#This Row],[Remaining QTY]]</f>
        <v>-32</v>
      </c>
      <c r="AB383" s="10">
        <f>SUMIF(G:G,G:G,O:O)</f>
        <v>76</v>
      </c>
      <c r="AC383" s="10">
        <f>Cost[[#This Row],[AB50 SOH 5001 ]]-Cost[[#This Row],[All Work Order Demand]]</f>
        <v>-76</v>
      </c>
      <c r="AD383" s="10" t="str">
        <f>_xlfn.CONCAT(Cost[[#This Row],[Material ]],"5001")</f>
        <v>100588795001</v>
      </c>
      <c r="AE383" s="22">
        <v>5001</v>
      </c>
    </row>
    <row r="384" spans="1:31">
      <c r="A384" s="24" t="s">
        <v>485</v>
      </c>
      <c r="B384" s="24" t="s">
        <v>569</v>
      </c>
      <c r="C384" s="24" t="s">
        <v>629</v>
      </c>
      <c r="D384" s="24" t="s">
        <v>795</v>
      </c>
      <c r="E384" s="24" t="s">
        <v>764</v>
      </c>
      <c r="F384" s="24" t="s">
        <v>124</v>
      </c>
      <c r="G384" s="24" t="s">
        <v>164</v>
      </c>
      <c r="H384" s="24" t="s">
        <v>1308</v>
      </c>
      <c r="I384" s="24" t="s">
        <v>1374</v>
      </c>
      <c r="J384" s="24" t="s">
        <v>1686</v>
      </c>
      <c r="K384" s="24">
        <v>10</v>
      </c>
      <c r="L384" s="24" t="s">
        <v>1744</v>
      </c>
      <c r="M384" s="24">
        <v>4</v>
      </c>
      <c r="N384" s="24">
        <v>0</v>
      </c>
      <c r="O384" s="24">
        <v>4</v>
      </c>
      <c r="P384" s="24">
        <v>0</v>
      </c>
      <c r="Q384" s="24" t="str">
        <f t="shared" si="8"/>
        <v>10060888200087545</v>
      </c>
      <c r="R384" s="22" t="e">
        <f>IFERROR(_xlfn.XLOOKUP(Cost[[#This Row],[Unique]],'MB51'!U:U,'MB51'!I:I),"")*-1</f>
        <v>#VALUE!</v>
      </c>
      <c r="S384" s="18" t="str">
        <f>IFERROR(_xlfn.XLOOKUP(Cost[[#This Row],[Unique]],'MB51'!U:U,'MB51'!L:L),"")</f>
        <v/>
      </c>
      <c r="T384" s="18">
        <f>_xlfn.XLOOKUP(Cost[[#This Row],[Material ]],'mm60'!A:A,'mm60'!N:N)</f>
        <v>10.45</v>
      </c>
      <c r="U384" s="19">
        <f>IFERROR(Cost[[#This Row],[Unit Price MM60]]*Cost[[#This Row],[ Requirement QTY]],"")</f>
        <v>41.8</v>
      </c>
      <c r="V384" s="20">
        <f>IFERROR(Cost[[#This Row],[Unit Price MM60]]*Cost[[#This Row],[Withdrawn QTY]],"")</f>
        <v>0</v>
      </c>
      <c r="W384" s="21">
        <f>IFERROR(Cost[[#This Row],[Remaining QTY]]*Cost[[#This Row],[Unit Price MM60]],"")</f>
        <v>41.8</v>
      </c>
      <c r="X384" s="10">
        <v>0</v>
      </c>
      <c r="Y384" s="10">
        <f>SUMIF('MB52 in transit'!A:A,WSheet!G:G,'MB52 in transit'!E:E)</f>
        <v>0</v>
      </c>
      <c r="Z384" s="10">
        <f>SUMIF('MB52 2001'!A:A,WSheet!G:G,'MB52 2001'!C:C)</f>
        <v>0</v>
      </c>
      <c r="AA384" s="10">
        <f>Cost[[#This Row],[AB50 SOH 5001 ]]-Cost[[#This Row],[Remaining QTY]]</f>
        <v>-4</v>
      </c>
      <c r="AB384" s="10">
        <f>SUMIF(G:G,G:G,O:O)</f>
        <v>12</v>
      </c>
      <c r="AC384" s="10">
        <f>Cost[[#This Row],[AB50 SOH 5001 ]]-Cost[[#This Row],[All Work Order Demand]]</f>
        <v>-12</v>
      </c>
      <c r="AD384" s="10" t="str">
        <f>_xlfn.CONCAT(Cost[[#This Row],[Material ]],"5001")</f>
        <v>100608885001</v>
      </c>
      <c r="AE384" s="22">
        <v>5001</v>
      </c>
    </row>
    <row r="385" spans="1:31">
      <c r="A385" s="24" t="s">
        <v>485</v>
      </c>
      <c r="B385" s="24" t="s">
        <v>569</v>
      </c>
      <c r="C385" s="24" t="s">
        <v>629</v>
      </c>
      <c r="D385" s="24" t="s">
        <v>795</v>
      </c>
      <c r="E385" s="24" t="s">
        <v>764</v>
      </c>
      <c r="F385" s="24" t="s">
        <v>143</v>
      </c>
      <c r="G385" s="24" t="s">
        <v>197</v>
      </c>
      <c r="H385" s="24" t="s">
        <v>1304</v>
      </c>
      <c r="I385" s="24" t="s">
        <v>1375</v>
      </c>
      <c r="J385" s="24" t="s">
        <v>1686</v>
      </c>
      <c r="K385" s="24">
        <v>14</v>
      </c>
      <c r="L385" s="24" t="s">
        <v>1744</v>
      </c>
      <c r="M385" s="24">
        <v>4</v>
      </c>
      <c r="N385" s="24">
        <v>0</v>
      </c>
      <c r="O385" s="24">
        <v>4</v>
      </c>
      <c r="P385" s="24">
        <v>0</v>
      </c>
      <c r="Q385" s="24" t="str">
        <f t="shared" si="8"/>
        <v>10060919200087545</v>
      </c>
      <c r="R385" s="22" t="e">
        <f>IFERROR(_xlfn.XLOOKUP(Cost[[#This Row],[Unique]],'MB51'!U:U,'MB51'!I:I),"")*-1</f>
        <v>#VALUE!</v>
      </c>
      <c r="S385" s="18" t="str">
        <f>IFERROR(_xlfn.XLOOKUP(Cost[[#This Row],[Unique]],'MB51'!U:U,'MB51'!L:L),"")</f>
        <v/>
      </c>
      <c r="T385" s="18">
        <f>_xlfn.XLOOKUP(Cost[[#This Row],[Material ]],'mm60'!A:A,'mm60'!N:N)</f>
        <v>5.52</v>
      </c>
      <c r="U385" s="19">
        <f>IFERROR(Cost[[#This Row],[Unit Price MM60]]*Cost[[#This Row],[ Requirement QTY]],"")</f>
        <v>22.08</v>
      </c>
      <c r="V385" s="20">
        <f>IFERROR(Cost[[#This Row],[Unit Price MM60]]*Cost[[#This Row],[Withdrawn QTY]],"")</f>
        <v>0</v>
      </c>
      <c r="W385" s="21">
        <f>IFERROR(Cost[[#This Row],[Remaining QTY]]*Cost[[#This Row],[Unit Price MM60]],"")</f>
        <v>22.08</v>
      </c>
      <c r="X385" s="10">
        <v>0</v>
      </c>
      <c r="Y385" s="10">
        <f>SUMIF('MB52 in transit'!A:A,WSheet!G:G,'MB52 in transit'!E:E)</f>
        <v>0</v>
      </c>
      <c r="Z385" s="10">
        <f>SUMIF('MB52 2001'!A:A,WSheet!G:G,'MB52 2001'!C:C)</f>
        <v>0</v>
      </c>
      <c r="AA385" s="10">
        <f>Cost[[#This Row],[AB50 SOH 5001 ]]-Cost[[#This Row],[Remaining QTY]]</f>
        <v>-4</v>
      </c>
      <c r="AB385" s="10">
        <f>SUMIF(G:G,G:G,O:O)</f>
        <v>26</v>
      </c>
      <c r="AC385" s="10">
        <f>Cost[[#This Row],[AB50 SOH 5001 ]]-Cost[[#This Row],[All Work Order Demand]]</f>
        <v>-26</v>
      </c>
      <c r="AD385" s="10" t="str">
        <f>_xlfn.CONCAT(Cost[[#This Row],[Material ]],"5001")</f>
        <v>100609195001</v>
      </c>
      <c r="AE385" s="22">
        <v>5001</v>
      </c>
    </row>
    <row r="386" spans="1:31">
      <c r="A386" s="24" t="s">
        <v>485</v>
      </c>
      <c r="B386" s="24" t="s">
        <v>569</v>
      </c>
      <c r="C386" s="24" t="s">
        <v>699</v>
      </c>
      <c r="D386" s="24" t="s">
        <v>848</v>
      </c>
      <c r="E386" s="24" t="s">
        <v>43</v>
      </c>
      <c r="F386" s="24" t="s">
        <v>47</v>
      </c>
      <c r="G386" s="24" t="s">
        <v>1376</v>
      </c>
      <c r="H386" s="24" t="s">
        <v>1377</v>
      </c>
      <c r="I386" s="24" t="s">
        <v>1365</v>
      </c>
      <c r="J386" s="24" t="s">
        <v>1686</v>
      </c>
      <c r="K386" s="24">
        <v>2</v>
      </c>
      <c r="L386" s="24" t="s">
        <v>1814</v>
      </c>
      <c r="M386" s="24">
        <v>2</v>
      </c>
      <c r="N386" s="24">
        <v>0</v>
      </c>
      <c r="O386" s="24">
        <v>2</v>
      </c>
      <c r="P386" s="24">
        <v>0</v>
      </c>
      <c r="Q386" s="24" t="str">
        <f t="shared" si="8"/>
        <v>10605105100038586</v>
      </c>
      <c r="R386" s="22" t="e">
        <f>IFERROR(_xlfn.XLOOKUP(Cost[[#This Row],[Unique]],'MB51'!U:U,'MB51'!I:I),"")*-1</f>
        <v>#VALUE!</v>
      </c>
      <c r="S386" s="18" t="str">
        <f>IFERROR(_xlfn.XLOOKUP(Cost[[#This Row],[Unique]],'MB51'!U:U,'MB51'!L:L),"")</f>
        <v/>
      </c>
      <c r="T386" s="18">
        <f>_xlfn.XLOOKUP(Cost[[#This Row],[Material ]],'mm60'!A:A,'mm60'!N:N)</f>
        <v>1790.32</v>
      </c>
      <c r="U386" s="19">
        <f>IFERROR(Cost[[#This Row],[Unit Price MM60]]*Cost[[#This Row],[ Requirement QTY]],"")</f>
        <v>3580.64</v>
      </c>
      <c r="V386" s="20">
        <f>IFERROR(Cost[[#This Row],[Unit Price MM60]]*Cost[[#This Row],[Withdrawn QTY]],"")</f>
        <v>0</v>
      </c>
      <c r="W386" s="21">
        <f>IFERROR(Cost[[#This Row],[Remaining QTY]]*Cost[[#This Row],[Unit Price MM60]],"")</f>
        <v>3580.64</v>
      </c>
      <c r="X386" s="10">
        <v>0</v>
      </c>
      <c r="Y386" s="10">
        <f>SUMIF('MB52 in transit'!A:A,WSheet!G:G,'MB52 in transit'!E:E)</f>
        <v>0</v>
      </c>
      <c r="Z386" s="10">
        <f>SUMIF('MB52 2001'!A:A,WSheet!G:G,'MB52 2001'!C:C)</f>
        <v>0</v>
      </c>
      <c r="AA386" s="10">
        <f>Cost[[#This Row],[AB50 SOH 5001 ]]-Cost[[#This Row],[Remaining QTY]]</f>
        <v>-2</v>
      </c>
      <c r="AB386" s="10">
        <f>SUMIF(G:G,G:G,O:O)</f>
        <v>2</v>
      </c>
      <c r="AC386" s="10">
        <f>Cost[[#This Row],[AB50 SOH 5001 ]]-Cost[[#This Row],[All Work Order Demand]]</f>
        <v>-2</v>
      </c>
      <c r="AD386" s="10" t="str">
        <f>_xlfn.CONCAT(Cost[[#This Row],[Material ]],"5001")</f>
        <v>106051055001</v>
      </c>
      <c r="AE386" s="22">
        <v>5001</v>
      </c>
    </row>
    <row r="387" spans="1:31">
      <c r="A387" s="24" t="s">
        <v>485</v>
      </c>
      <c r="B387" s="24" t="s">
        <v>569</v>
      </c>
      <c r="C387" s="24" t="s">
        <v>604</v>
      </c>
      <c r="D387" s="24" t="s">
        <v>768</v>
      </c>
      <c r="E387" s="24" t="s">
        <v>33</v>
      </c>
      <c r="F387" s="24" t="s">
        <v>110</v>
      </c>
      <c r="G387" s="24" t="s">
        <v>1378</v>
      </c>
      <c r="H387" s="24" t="s">
        <v>1379</v>
      </c>
      <c r="I387" s="24" t="s">
        <v>1365</v>
      </c>
      <c r="J387" s="24" t="s">
        <v>1686</v>
      </c>
      <c r="K387" s="24">
        <v>15</v>
      </c>
      <c r="L387" s="24" t="s">
        <v>1719</v>
      </c>
      <c r="M387" s="24">
        <v>1</v>
      </c>
      <c r="N387" s="24">
        <v>0</v>
      </c>
      <c r="O387" s="24">
        <v>1</v>
      </c>
      <c r="P387" s="24">
        <v>0</v>
      </c>
      <c r="Q387" s="24" t="str">
        <f t="shared" si="8"/>
        <v>10204801100043228</v>
      </c>
      <c r="R387" s="22" t="e">
        <f>IFERROR(_xlfn.XLOOKUP(Cost[[#This Row],[Unique]],'MB51'!U:U,'MB51'!I:I),"")*-1</f>
        <v>#VALUE!</v>
      </c>
      <c r="S387" s="18" t="str">
        <f>IFERROR(_xlfn.XLOOKUP(Cost[[#This Row],[Unique]],'MB51'!U:U,'MB51'!L:L),"")</f>
        <v/>
      </c>
      <c r="T387" s="18">
        <f>_xlfn.XLOOKUP(Cost[[#This Row],[Material ]],'mm60'!A:A,'mm60'!N:N)</f>
        <v>255.08</v>
      </c>
      <c r="U387" s="19">
        <f>IFERROR(Cost[[#This Row],[Unit Price MM60]]*Cost[[#This Row],[ Requirement QTY]],"")</f>
        <v>255.08</v>
      </c>
      <c r="V387" s="20">
        <f>IFERROR(Cost[[#This Row],[Unit Price MM60]]*Cost[[#This Row],[Withdrawn QTY]],"")</f>
        <v>0</v>
      </c>
      <c r="W387" s="21">
        <f>IFERROR(Cost[[#This Row],[Remaining QTY]]*Cost[[#This Row],[Unit Price MM60]],"")</f>
        <v>255.08</v>
      </c>
      <c r="X387" s="10">
        <v>0</v>
      </c>
      <c r="Y387" s="10">
        <f>SUMIF('MB52 in transit'!A:A,WSheet!G:G,'MB52 in transit'!E:E)</f>
        <v>0</v>
      </c>
      <c r="Z387" s="10">
        <f>SUMIF('MB52 2001'!A:A,WSheet!G:G,'MB52 2001'!C:C)</f>
        <v>0</v>
      </c>
      <c r="AA387" s="10">
        <f>Cost[[#This Row],[AB50 SOH 5001 ]]-Cost[[#This Row],[Remaining QTY]]</f>
        <v>-1</v>
      </c>
      <c r="AB387" s="10">
        <f>SUMIF(G:G,G:G,O:O)</f>
        <v>1</v>
      </c>
      <c r="AC387" s="10">
        <f>Cost[[#This Row],[AB50 SOH 5001 ]]-Cost[[#This Row],[All Work Order Demand]]</f>
        <v>-1</v>
      </c>
      <c r="AD387" s="10" t="str">
        <f>_xlfn.CONCAT(Cost[[#This Row],[Material ]],"5001")</f>
        <v>102048015001</v>
      </c>
      <c r="AE387" s="22">
        <v>5001</v>
      </c>
    </row>
    <row r="388" spans="1:31">
      <c r="A388" s="24" t="s">
        <v>485</v>
      </c>
      <c r="B388" s="24" t="s">
        <v>569</v>
      </c>
      <c r="C388" s="24" t="s">
        <v>604</v>
      </c>
      <c r="D388" s="24" t="s">
        <v>768</v>
      </c>
      <c r="E388" s="24" t="s">
        <v>33</v>
      </c>
      <c r="F388" s="24" t="s">
        <v>33</v>
      </c>
      <c r="G388" s="24" t="s">
        <v>961</v>
      </c>
      <c r="H388" s="24" t="s">
        <v>962</v>
      </c>
      <c r="I388" s="24" t="s">
        <v>1372</v>
      </c>
      <c r="J388" s="24" t="s">
        <v>1686</v>
      </c>
      <c r="K388" s="24">
        <v>16</v>
      </c>
      <c r="L388" s="24" t="s">
        <v>1719</v>
      </c>
      <c r="M388" s="24">
        <v>76</v>
      </c>
      <c r="N388" s="24">
        <v>0</v>
      </c>
      <c r="O388" s="24">
        <v>76</v>
      </c>
      <c r="P388" s="24">
        <v>0</v>
      </c>
      <c r="Q388" s="24" t="str">
        <f t="shared" si="8"/>
        <v>10588196100043228</v>
      </c>
      <c r="R388" s="22" t="e">
        <f>IFERROR(_xlfn.XLOOKUP(Cost[[#This Row],[Unique]],'MB51'!U:U,'MB51'!I:I),"")*-1</f>
        <v>#VALUE!</v>
      </c>
      <c r="S388" s="18" t="str">
        <f>IFERROR(_xlfn.XLOOKUP(Cost[[#This Row],[Unique]],'MB51'!U:U,'MB51'!L:L),"")</f>
        <v/>
      </c>
      <c r="T388" s="18">
        <f>_xlfn.XLOOKUP(Cost[[#This Row],[Material ]],'mm60'!A:A,'mm60'!N:N)</f>
        <v>3.56</v>
      </c>
      <c r="U388" s="19">
        <f>IFERROR(Cost[[#This Row],[Unit Price MM60]]*Cost[[#This Row],[ Requirement QTY]],"")</f>
        <v>270.56</v>
      </c>
      <c r="V388" s="20">
        <f>IFERROR(Cost[[#This Row],[Unit Price MM60]]*Cost[[#This Row],[Withdrawn QTY]],"")</f>
        <v>0</v>
      </c>
      <c r="W388" s="21">
        <f>IFERROR(Cost[[#This Row],[Remaining QTY]]*Cost[[#This Row],[Unit Price MM60]],"")</f>
        <v>270.56</v>
      </c>
      <c r="X388" s="10">
        <v>0</v>
      </c>
      <c r="Y388" s="10">
        <f>SUMIF('MB52 in transit'!A:A,WSheet!G:G,'MB52 in transit'!E:E)</f>
        <v>0</v>
      </c>
      <c r="Z388" s="10">
        <f>SUMIF('MB52 2001'!A:A,WSheet!G:G,'MB52 2001'!C:C)</f>
        <v>0</v>
      </c>
      <c r="AA388" s="10">
        <f>Cost[[#This Row],[AB50 SOH 5001 ]]-Cost[[#This Row],[Remaining QTY]]</f>
        <v>-76</v>
      </c>
      <c r="AB388" s="10">
        <f>SUMIF(G:G,G:G,O:O)</f>
        <v>162</v>
      </c>
      <c r="AC388" s="10">
        <f>Cost[[#This Row],[AB50 SOH 5001 ]]-Cost[[#This Row],[All Work Order Demand]]</f>
        <v>-162</v>
      </c>
      <c r="AD388" s="10" t="str">
        <f>_xlfn.CONCAT(Cost[[#This Row],[Material ]],"5001")</f>
        <v>105881965001</v>
      </c>
      <c r="AE388" s="22">
        <v>5001</v>
      </c>
    </row>
    <row r="389" spans="1:31">
      <c r="A389" s="24" t="s">
        <v>485</v>
      </c>
      <c r="B389" s="24" t="s">
        <v>569</v>
      </c>
      <c r="C389" s="24" t="s">
        <v>604</v>
      </c>
      <c r="D389" s="24" t="s">
        <v>768</v>
      </c>
      <c r="E389" s="24" t="s">
        <v>33</v>
      </c>
      <c r="F389" s="24" t="s">
        <v>120</v>
      </c>
      <c r="G389" s="24" t="s">
        <v>1380</v>
      </c>
      <c r="H389" s="24" t="s">
        <v>1381</v>
      </c>
      <c r="I389" s="24" t="s">
        <v>1360</v>
      </c>
      <c r="J389" s="24" t="s">
        <v>1686</v>
      </c>
      <c r="K389" s="24">
        <v>18</v>
      </c>
      <c r="L389" s="24" t="s">
        <v>1719</v>
      </c>
      <c r="M389" s="24">
        <v>38</v>
      </c>
      <c r="N389" s="24">
        <v>0</v>
      </c>
      <c r="O389" s="24">
        <v>38</v>
      </c>
      <c r="P389" s="24">
        <v>0</v>
      </c>
      <c r="Q389" s="24" t="str">
        <f t="shared" si="8"/>
        <v>10588195100043228</v>
      </c>
      <c r="R389" s="22" t="e">
        <f>IFERROR(_xlfn.XLOOKUP(Cost[[#This Row],[Unique]],'MB51'!U:U,'MB51'!I:I),"")*-1</f>
        <v>#VALUE!</v>
      </c>
      <c r="S389" s="18" t="str">
        <f>IFERROR(_xlfn.XLOOKUP(Cost[[#This Row],[Unique]],'MB51'!U:U,'MB51'!L:L),"")</f>
        <v/>
      </c>
      <c r="T389" s="18">
        <f>_xlfn.XLOOKUP(Cost[[#This Row],[Material ]],'mm60'!A:A,'mm60'!N:N)</f>
        <v>18.41</v>
      </c>
      <c r="U389" s="19">
        <f>IFERROR(Cost[[#This Row],[Unit Price MM60]]*Cost[[#This Row],[ Requirement QTY]],"")</f>
        <v>699.58</v>
      </c>
      <c r="V389" s="20">
        <f>IFERROR(Cost[[#This Row],[Unit Price MM60]]*Cost[[#This Row],[Withdrawn QTY]],"")</f>
        <v>0</v>
      </c>
      <c r="W389" s="21">
        <f>IFERROR(Cost[[#This Row],[Remaining QTY]]*Cost[[#This Row],[Unit Price MM60]],"")</f>
        <v>699.58</v>
      </c>
      <c r="X389" s="10">
        <v>0</v>
      </c>
      <c r="Y389" s="10">
        <f>SUMIF('MB52 in transit'!A:A,WSheet!G:G,'MB52 in transit'!E:E)</f>
        <v>0</v>
      </c>
      <c r="Z389" s="10">
        <f>SUMIF('MB52 2001'!A:A,WSheet!G:G,'MB52 2001'!C:C)</f>
        <v>0</v>
      </c>
      <c r="AA389" s="10">
        <f>Cost[[#This Row],[AB50 SOH 5001 ]]-Cost[[#This Row],[Remaining QTY]]</f>
        <v>-38</v>
      </c>
      <c r="AB389" s="10">
        <f>SUMIF(G:G,G:G,O:O)</f>
        <v>81</v>
      </c>
      <c r="AC389" s="10">
        <f>Cost[[#This Row],[AB50 SOH 5001 ]]-Cost[[#This Row],[All Work Order Demand]]</f>
        <v>-81</v>
      </c>
      <c r="AD389" s="10" t="str">
        <f>_xlfn.CONCAT(Cost[[#This Row],[Material ]],"5001")</f>
        <v>105881955001</v>
      </c>
      <c r="AE389" s="22">
        <v>5001</v>
      </c>
    </row>
    <row r="390" spans="1:31">
      <c r="A390" s="24" t="s">
        <v>485</v>
      </c>
      <c r="B390" s="24" t="s">
        <v>569</v>
      </c>
      <c r="C390" s="24" t="s">
        <v>604</v>
      </c>
      <c r="D390" s="24" t="s">
        <v>768</v>
      </c>
      <c r="E390" s="24" t="s">
        <v>33</v>
      </c>
      <c r="F390" s="24" t="s">
        <v>124</v>
      </c>
      <c r="G390" s="24" t="s">
        <v>1055</v>
      </c>
      <c r="H390" s="24" t="s">
        <v>1056</v>
      </c>
      <c r="I390" s="24" t="s">
        <v>1372</v>
      </c>
      <c r="J390" s="24" t="s">
        <v>1686</v>
      </c>
      <c r="K390" s="24">
        <v>19</v>
      </c>
      <c r="L390" s="24" t="s">
        <v>1719</v>
      </c>
      <c r="M390" s="24">
        <v>18</v>
      </c>
      <c r="N390" s="24">
        <v>0</v>
      </c>
      <c r="O390" s="24">
        <v>18</v>
      </c>
      <c r="P390" s="24">
        <v>0</v>
      </c>
      <c r="Q390" s="24" t="str">
        <f t="shared" si="8"/>
        <v>10592125100043228</v>
      </c>
      <c r="R390" s="22" t="e">
        <f>IFERROR(_xlfn.XLOOKUP(Cost[[#This Row],[Unique]],'MB51'!U:U,'MB51'!I:I),"")*-1</f>
        <v>#VALUE!</v>
      </c>
      <c r="S390" s="18" t="str">
        <f>IFERROR(_xlfn.XLOOKUP(Cost[[#This Row],[Unique]],'MB51'!U:U,'MB51'!L:L),"")</f>
        <v/>
      </c>
      <c r="T390" s="18">
        <f>_xlfn.XLOOKUP(Cost[[#This Row],[Material ]],'mm60'!A:A,'mm60'!N:N)</f>
        <v>255.81</v>
      </c>
      <c r="U390" s="19">
        <f>IFERROR(Cost[[#This Row],[Unit Price MM60]]*Cost[[#This Row],[ Requirement QTY]],"")</f>
        <v>4604.58</v>
      </c>
      <c r="V390" s="20">
        <f>IFERROR(Cost[[#This Row],[Unit Price MM60]]*Cost[[#This Row],[Withdrawn QTY]],"")</f>
        <v>0</v>
      </c>
      <c r="W390" s="21">
        <f>IFERROR(Cost[[#This Row],[Remaining QTY]]*Cost[[#This Row],[Unit Price MM60]],"")</f>
        <v>4604.58</v>
      </c>
      <c r="X390" s="10">
        <v>0</v>
      </c>
      <c r="Y390" s="10">
        <f>SUMIF('MB52 in transit'!A:A,WSheet!G:G,'MB52 in transit'!E:E)</f>
        <v>0</v>
      </c>
      <c r="Z390" s="10">
        <f>SUMIF('MB52 2001'!A:A,WSheet!G:G,'MB52 2001'!C:C)</f>
        <v>0</v>
      </c>
      <c r="AA390" s="10">
        <f>Cost[[#This Row],[AB50 SOH 5001 ]]-Cost[[#This Row],[Remaining QTY]]</f>
        <v>-18</v>
      </c>
      <c r="AB390" s="10">
        <f>SUMIF(G:G,G:G,O:O)</f>
        <v>45</v>
      </c>
      <c r="AC390" s="10">
        <f>Cost[[#This Row],[AB50 SOH 5001 ]]-Cost[[#This Row],[All Work Order Demand]]</f>
        <v>-45</v>
      </c>
      <c r="AD390" s="10" t="str">
        <f>_xlfn.CONCAT(Cost[[#This Row],[Material ]],"5001")</f>
        <v>105921255001</v>
      </c>
      <c r="AE390" s="22">
        <v>5001</v>
      </c>
    </row>
    <row r="391" spans="1:31">
      <c r="A391" s="24" t="s">
        <v>485</v>
      </c>
      <c r="B391" s="24" t="s">
        <v>569</v>
      </c>
      <c r="C391" s="24" t="s">
        <v>604</v>
      </c>
      <c r="D391" s="24" t="s">
        <v>768</v>
      </c>
      <c r="E391" s="24" t="s">
        <v>33</v>
      </c>
      <c r="F391" s="24" t="s">
        <v>128</v>
      </c>
      <c r="G391" s="24" t="s">
        <v>1382</v>
      </c>
      <c r="H391" s="24" t="s">
        <v>1383</v>
      </c>
      <c r="I391" s="24" t="s">
        <v>1372</v>
      </c>
      <c r="J391" s="24" t="s">
        <v>1686</v>
      </c>
      <c r="K391" s="24">
        <v>20</v>
      </c>
      <c r="L391" s="24" t="s">
        <v>1719</v>
      </c>
      <c r="M391" s="24">
        <v>12</v>
      </c>
      <c r="N391" s="24">
        <v>0</v>
      </c>
      <c r="O391" s="24">
        <v>12</v>
      </c>
      <c r="P391" s="24">
        <v>0</v>
      </c>
      <c r="Q391" s="24" t="str">
        <f t="shared" ref="Q391:Q454" si="9">_xlfn.CONCAT(G391,C391)</f>
        <v>10592124100043228</v>
      </c>
      <c r="R391" s="22" t="e">
        <f>IFERROR(_xlfn.XLOOKUP(Cost[[#This Row],[Unique]],'MB51'!U:U,'MB51'!I:I),"")*-1</f>
        <v>#VALUE!</v>
      </c>
      <c r="S391" s="18" t="str">
        <f>IFERROR(_xlfn.XLOOKUP(Cost[[#This Row],[Unique]],'MB51'!U:U,'MB51'!L:L),"")</f>
        <v/>
      </c>
      <c r="T391" s="18">
        <f>_xlfn.XLOOKUP(Cost[[#This Row],[Material ]],'mm60'!A:A,'mm60'!N:N)</f>
        <v>388.63</v>
      </c>
      <c r="U391" s="19">
        <f>IFERROR(Cost[[#This Row],[Unit Price MM60]]*Cost[[#This Row],[ Requirement QTY]],"")</f>
        <v>4663.5599999999995</v>
      </c>
      <c r="V391" s="20">
        <f>IFERROR(Cost[[#This Row],[Unit Price MM60]]*Cost[[#This Row],[Withdrawn QTY]],"")</f>
        <v>0</v>
      </c>
      <c r="W391" s="21">
        <f>IFERROR(Cost[[#This Row],[Remaining QTY]]*Cost[[#This Row],[Unit Price MM60]],"")</f>
        <v>4663.5599999999995</v>
      </c>
      <c r="X391" s="10">
        <v>0</v>
      </c>
      <c r="Y391" s="10">
        <f>SUMIF('MB52 in transit'!A:A,WSheet!G:G,'MB52 in transit'!E:E)</f>
        <v>0</v>
      </c>
      <c r="Z391" s="10">
        <f>SUMIF('MB52 2001'!A:A,WSheet!G:G,'MB52 2001'!C:C)</f>
        <v>0</v>
      </c>
      <c r="AA391" s="10">
        <f>Cost[[#This Row],[AB50 SOH 5001 ]]-Cost[[#This Row],[Remaining QTY]]</f>
        <v>-12</v>
      </c>
      <c r="AB391" s="10">
        <f>SUMIF(G:G,G:G,O:O)</f>
        <v>12</v>
      </c>
      <c r="AC391" s="10">
        <f>Cost[[#This Row],[AB50 SOH 5001 ]]-Cost[[#This Row],[All Work Order Demand]]</f>
        <v>-12</v>
      </c>
      <c r="AD391" s="10" t="str">
        <f>_xlfn.CONCAT(Cost[[#This Row],[Material ]],"5001")</f>
        <v>105921245001</v>
      </c>
      <c r="AE391" s="22">
        <v>5001</v>
      </c>
    </row>
    <row r="392" spans="1:31">
      <c r="A392" s="24" t="s">
        <v>485</v>
      </c>
      <c r="B392" s="24" t="s">
        <v>569</v>
      </c>
      <c r="C392" s="24" t="s">
        <v>604</v>
      </c>
      <c r="D392" s="24" t="s">
        <v>768</v>
      </c>
      <c r="E392" s="24" t="s">
        <v>33</v>
      </c>
      <c r="F392" s="24" t="s">
        <v>132</v>
      </c>
      <c r="G392" s="24" t="s">
        <v>1058</v>
      </c>
      <c r="H392" s="24" t="s">
        <v>1059</v>
      </c>
      <c r="I392" s="24" t="s">
        <v>1372</v>
      </c>
      <c r="J392" s="24" t="s">
        <v>1686</v>
      </c>
      <c r="K392" s="24">
        <v>21</v>
      </c>
      <c r="L392" s="24" t="s">
        <v>1719</v>
      </c>
      <c r="M392" s="24">
        <v>8</v>
      </c>
      <c r="N392" s="24">
        <v>0</v>
      </c>
      <c r="O392" s="24">
        <v>8</v>
      </c>
      <c r="P392" s="24">
        <v>0</v>
      </c>
      <c r="Q392" s="24" t="str">
        <f t="shared" si="9"/>
        <v>10592126100043228</v>
      </c>
      <c r="R392" s="22" t="e">
        <f>IFERROR(_xlfn.XLOOKUP(Cost[[#This Row],[Unique]],'MB51'!U:U,'MB51'!I:I),"")*-1</f>
        <v>#VALUE!</v>
      </c>
      <c r="S392" s="18" t="str">
        <f>IFERROR(_xlfn.XLOOKUP(Cost[[#This Row],[Unique]],'MB51'!U:U,'MB51'!L:L),"")</f>
        <v/>
      </c>
      <c r="T392" s="18">
        <f>_xlfn.XLOOKUP(Cost[[#This Row],[Material ]],'mm60'!A:A,'mm60'!N:N)</f>
        <v>352.34</v>
      </c>
      <c r="U392" s="19">
        <f>IFERROR(Cost[[#This Row],[Unit Price MM60]]*Cost[[#This Row],[ Requirement QTY]],"")</f>
        <v>2818.72</v>
      </c>
      <c r="V392" s="20">
        <f>IFERROR(Cost[[#This Row],[Unit Price MM60]]*Cost[[#This Row],[Withdrawn QTY]],"")</f>
        <v>0</v>
      </c>
      <c r="W392" s="21">
        <f>IFERROR(Cost[[#This Row],[Remaining QTY]]*Cost[[#This Row],[Unit Price MM60]],"")</f>
        <v>2818.72</v>
      </c>
      <c r="X392" s="10">
        <v>0</v>
      </c>
      <c r="Y392" s="10">
        <f>SUMIF('MB52 in transit'!A:A,WSheet!G:G,'MB52 in transit'!E:E)</f>
        <v>0</v>
      </c>
      <c r="Z392" s="10">
        <f>SUMIF('MB52 2001'!A:A,WSheet!G:G,'MB52 2001'!C:C)</f>
        <v>0</v>
      </c>
      <c r="AA392" s="10">
        <f>Cost[[#This Row],[AB50 SOH 5001 ]]-Cost[[#This Row],[Remaining QTY]]</f>
        <v>-8</v>
      </c>
      <c r="AB392" s="10">
        <f>SUMIF(G:G,G:G,O:O)</f>
        <v>24</v>
      </c>
      <c r="AC392" s="10">
        <f>Cost[[#This Row],[AB50 SOH 5001 ]]-Cost[[#This Row],[All Work Order Demand]]</f>
        <v>-24</v>
      </c>
      <c r="AD392" s="10" t="str">
        <f>_xlfn.CONCAT(Cost[[#This Row],[Material ]],"5001")</f>
        <v>105921265001</v>
      </c>
      <c r="AE392" s="22">
        <v>5001</v>
      </c>
    </row>
    <row r="393" spans="1:31">
      <c r="A393" s="24" t="s">
        <v>485</v>
      </c>
      <c r="B393" s="24" t="s">
        <v>569</v>
      </c>
      <c r="C393" s="24" t="s">
        <v>603</v>
      </c>
      <c r="D393" s="24" t="s">
        <v>767</v>
      </c>
      <c r="E393" s="24" t="s">
        <v>43</v>
      </c>
      <c r="F393" s="24" t="s">
        <v>64</v>
      </c>
      <c r="G393" s="24" t="s">
        <v>1384</v>
      </c>
      <c r="H393" s="24" t="s">
        <v>1385</v>
      </c>
      <c r="I393" s="24" t="s">
        <v>1365</v>
      </c>
      <c r="J393" s="24" t="s">
        <v>1686</v>
      </c>
      <c r="K393" s="24">
        <v>5</v>
      </c>
      <c r="L393" s="24" t="s">
        <v>1718</v>
      </c>
      <c r="M393" s="24">
        <v>3</v>
      </c>
      <c r="N393" s="24">
        <v>0</v>
      </c>
      <c r="O393" s="24">
        <v>3</v>
      </c>
      <c r="P393" s="24">
        <v>0</v>
      </c>
      <c r="Q393" s="24" t="str">
        <f t="shared" si="9"/>
        <v>10609118100034577</v>
      </c>
      <c r="R393" s="22" t="e">
        <f>IFERROR(_xlfn.XLOOKUP(Cost[[#This Row],[Unique]],'MB51'!U:U,'MB51'!I:I),"")*-1</f>
        <v>#VALUE!</v>
      </c>
      <c r="S393" s="18" t="str">
        <f>IFERROR(_xlfn.XLOOKUP(Cost[[#This Row],[Unique]],'MB51'!U:U,'MB51'!L:L),"")</f>
        <v/>
      </c>
      <c r="T393" s="18">
        <f>_xlfn.XLOOKUP(Cost[[#This Row],[Material ]],'mm60'!A:A,'mm60'!N:N)</f>
        <v>10.23</v>
      </c>
      <c r="U393" s="19">
        <f>IFERROR(Cost[[#This Row],[Unit Price MM60]]*Cost[[#This Row],[ Requirement QTY]],"")</f>
        <v>30.69</v>
      </c>
      <c r="V393" s="20">
        <f>IFERROR(Cost[[#This Row],[Unit Price MM60]]*Cost[[#This Row],[Withdrawn QTY]],"")</f>
        <v>0</v>
      </c>
      <c r="W393" s="21">
        <f>IFERROR(Cost[[#This Row],[Remaining QTY]]*Cost[[#This Row],[Unit Price MM60]],"")</f>
        <v>30.69</v>
      </c>
      <c r="X393" s="10">
        <v>0</v>
      </c>
      <c r="Y393" s="10">
        <f>SUMIF('MB52 in transit'!A:A,WSheet!G:G,'MB52 in transit'!E:E)</f>
        <v>102</v>
      </c>
      <c r="Z393" s="10">
        <f>SUMIF('MB52 2001'!A:A,WSheet!G:G,'MB52 2001'!C:C)</f>
        <v>0</v>
      </c>
      <c r="AA393" s="10">
        <f>Cost[[#This Row],[AB50 SOH 5001 ]]-Cost[[#This Row],[Remaining QTY]]</f>
        <v>-3</v>
      </c>
      <c r="AB393" s="10">
        <f>SUMIF(G:G,G:G,O:O)</f>
        <v>3</v>
      </c>
      <c r="AC393" s="10">
        <f>Cost[[#This Row],[AB50 SOH 5001 ]]-Cost[[#This Row],[All Work Order Demand]]</f>
        <v>-3</v>
      </c>
      <c r="AD393" s="10" t="str">
        <f>_xlfn.CONCAT(Cost[[#This Row],[Material ]],"5001")</f>
        <v>106091185001</v>
      </c>
      <c r="AE393" s="22">
        <v>5001</v>
      </c>
    </row>
    <row r="394" spans="1:31">
      <c r="A394" s="24" t="s">
        <v>485</v>
      </c>
      <c r="B394" s="24" t="s">
        <v>569</v>
      </c>
      <c r="C394" s="24" t="s">
        <v>603</v>
      </c>
      <c r="D394" s="24" t="s">
        <v>767</v>
      </c>
      <c r="E394" s="24" t="s">
        <v>43</v>
      </c>
      <c r="F394" s="24" t="s">
        <v>47</v>
      </c>
      <c r="G394" s="24" t="s">
        <v>1386</v>
      </c>
      <c r="H394" s="24" t="s">
        <v>1387</v>
      </c>
      <c r="I394" s="24" t="s">
        <v>1388</v>
      </c>
      <c r="J394" s="24" t="s">
        <v>1686</v>
      </c>
      <c r="K394" s="24">
        <v>2</v>
      </c>
      <c r="L394" s="24" t="s">
        <v>1718</v>
      </c>
      <c r="M394" s="24">
        <v>16</v>
      </c>
      <c r="N394" s="24">
        <v>0</v>
      </c>
      <c r="O394" s="24">
        <v>16</v>
      </c>
      <c r="P394" s="24">
        <v>0</v>
      </c>
      <c r="Q394" s="24" t="str">
        <f t="shared" si="9"/>
        <v>10204060100034577</v>
      </c>
      <c r="R394" s="22" t="e">
        <f>IFERROR(_xlfn.XLOOKUP(Cost[[#This Row],[Unique]],'MB51'!U:U,'MB51'!I:I),"")*-1</f>
        <v>#VALUE!</v>
      </c>
      <c r="S394" s="18" t="str">
        <f>IFERROR(_xlfn.XLOOKUP(Cost[[#This Row],[Unique]],'MB51'!U:U,'MB51'!L:L),"")</f>
        <v/>
      </c>
      <c r="T394" s="18">
        <f>_xlfn.XLOOKUP(Cost[[#This Row],[Material ]],'mm60'!A:A,'mm60'!N:N)</f>
        <v>2.2799999999999998</v>
      </c>
      <c r="U394" s="19">
        <f>IFERROR(Cost[[#This Row],[Unit Price MM60]]*Cost[[#This Row],[ Requirement QTY]],"")</f>
        <v>36.479999999999997</v>
      </c>
      <c r="V394" s="20">
        <f>IFERROR(Cost[[#This Row],[Unit Price MM60]]*Cost[[#This Row],[Withdrawn QTY]],"")</f>
        <v>0</v>
      </c>
      <c r="W394" s="21">
        <f>IFERROR(Cost[[#This Row],[Remaining QTY]]*Cost[[#This Row],[Unit Price MM60]],"")</f>
        <v>36.479999999999997</v>
      </c>
      <c r="X394" s="10">
        <v>0</v>
      </c>
      <c r="Y394" s="10">
        <f>SUMIF('MB52 in transit'!A:A,WSheet!G:G,'MB52 in transit'!E:E)</f>
        <v>0</v>
      </c>
      <c r="Z394" s="10">
        <f>SUMIF('MB52 2001'!A:A,WSheet!G:G,'MB52 2001'!C:C)</f>
        <v>0</v>
      </c>
      <c r="AA394" s="10">
        <f>Cost[[#This Row],[AB50 SOH 5001 ]]-Cost[[#This Row],[Remaining QTY]]</f>
        <v>-16</v>
      </c>
      <c r="AB394" s="10">
        <f>SUMIF(G:G,G:G,O:O)</f>
        <v>16</v>
      </c>
      <c r="AC394" s="10">
        <f>Cost[[#This Row],[AB50 SOH 5001 ]]-Cost[[#This Row],[All Work Order Demand]]</f>
        <v>-16</v>
      </c>
      <c r="AD394" s="10" t="str">
        <f>_xlfn.CONCAT(Cost[[#This Row],[Material ]],"5001")</f>
        <v>102040605001</v>
      </c>
      <c r="AE394" s="22">
        <v>5001</v>
      </c>
    </row>
    <row r="395" spans="1:31">
      <c r="A395" s="24" t="s">
        <v>485</v>
      </c>
      <c r="B395" s="24" t="s">
        <v>569</v>
      </c>
      <c r="C395" s="24" t="s">
        <v>700</v>
      </c>
      <c r="D395" s="24" t="s">
        <v>849</v>
      </c>
      <c r="E395" s="24" t="s">
        <v>850</v>
      </c>
      <c r="F395" s="24" t="s">
        <v>748</v>
      </c>
      <c r="G395" s="24" t="s">
        <v>1389</v>
      </c>
      <c r="H395" s="24" t="s">
        <v>1390</v>
      </c>
      <c r="I395" s="24" t="s">
        <v>1360</v>
      </c>
      <c r="J395" s="24" t="s">
        <v>1686</v>
      </c>
      <c r="K395" s="24">
        <v>4</v>
      </c>
      <c r="L395" s="24" t="s">
        <v>1815</v>
      </c>
      <c r="M395" s="24">
        <v>1</v>
      </c>
      <c r="N395" s="24">
        <v>0</v>
      </c>
      <c r="O395" s="24">
        <v>1</v>
      </c>
      <c r="P395" s="24">
        <v>0</v>
      </c>
      <c r="Q395" s="24" t="str">
        <f t="shared" si="9"/>
        <v>10612818100041574</v>
      </c>
      <c r="R395" s="22" t="e">
        <f>IFERROR(_xlfn.XLOOKUP(Cost[[#This Row],[Unique]],'MB51'!U:U,'MB51'!I:I),"")*-1</f>
        <v>#VALUE!</v>
      </c>
      <c r="S395" s="18" t="str">
        <f>IFERROR(_xlfn.XLOOKUP(Cost[[#This Row],[Unique]],'MB51'!U:U,'MB51'!L:L),"")</f>
        <v/>
      </c>
      <c r="T395" s="18">
        <f>_xlfn.XLOOKUP(Cost[[#This Row],[Material ]],'mm60'!A:A,'mm60'!N:N)</f>
        <v>24.6</v>
      </c>
      <c r="U395" s="19">
        <f>IFERROR(Cost[[#This Row],[Unit Price MM60]]*Cost[[#This Row],[ Requirement QTY]],"")</f>
        <v>24.6</v>
      </c>
      <c r="V395" s="20">
        <f>IFERROR(Cost[[#This Row],[Unit Price MM60]]*Cost[[#This Row],[Withdrawn QTY]],"")</f>
        <v>0</v>
      </c>
      <c r="W395" s="21">
        <f>IFERROR(Cost[[#This Row],[Remaining QTY]]*Cost[[#This Row],[Unit Price MM60]],"")</f>
        <v>24.6</v>
      </c>
      <c r="X395" s="10">
        <v>0</v>
      </c>
      <c r="Y395" s="10">
        <f>SUMIF('MB52 in transit'!A:A,WSheet!G:G,'MB52 in transit'!E:E)</f>
        <v>0</v>
      </c>
      <c r="Z395" s="10">
        <f>SUMIF('MB52 2001'!A:A,WSheet!G:G,'MB52 2001'!C:C)</f>
        <v>0</v>
      </c>
      <c r="AA395" s="10">
        <f>Cost[[#This Row],[AB50 SOH 5001 ]]-Cost[[#This Row],[Remaining QTY]]</f>
        <v>-1</v>
      </c>
      <c r="AB395" s="10">
        <f>SUMIF(G:G,G:G,O:O)</f>
        <v>1</v>
      </c>
      <c r="AC395" s="10">
        <f>Cost[[#This Row],[AB50 SOH 5001 ]]-Cost[[#This Row],[All Work Order Demand]]</f>
        <v>-1</v>
      </c>
      <c r="AD395" s="10" t="str">
        <f>_xlfn.CONCAT(Cost[[#This Row],[Material ]],"5001")</f>
        <v>106128185001</v>
      </c>
      <c r="AE395" s="22">
        <v>5001</v>
      </c>
    </row>
    <row r="396" spans="1:31">
      <c r="A396" s="24" t="s">
        <v>485</v>
      </c>
      <c r="B396" s="24" t="s">
        <v>569</v>
      </c>
      <c r="C396" s="24" t="s">
        <v>700</v>
      </c>
      <c r="D396" s="24" t="s">
        <v>849</v>
      </c>
      <c r="E396" s="24" t="s">
        <v>850</v>
      </c>
      <c r="F396" s="24" t="s">
        <v>732</v>
      </c>
      <c r="G396" s="24" t="s">
        <v>1391</v>
      </c>
      <c r="H396" s="24" t="s">
        <v>1392</v>
      </c>
      <c r="I396" s="24" t="s">
        <v>1360</v>
      </c>
      <c r="J396" s="24" t="s">
        <v>1686</v>
      </c>
      <c r="K396" s="24">
        <v>5</v>
      </c>
      <c r="L396" s="24" t="s">
        <v>1815</v>
      </c>
      <c r="M396" s="24">
        <v>1</v>
      </c>
      <c r="N396" s="24">
        <v>0</v>
      </c>
      <c r="O396" s="24">
        <v>1</v>
      </c>
      <c r="P396" s="24">
        <v>0</v>
      </c>
      <c r="Q396" s="24" t="str">
        <f t="shared" si="9"/>
        <v>10612819100041574</v>
      </c>
      <c r="R396" s="22" t="e">
        <f>IFERROR(_xlfn.XLOOKUP(Cost[[#This Row],[Unique]],'MB51'!U:U,'MB51'!I:I),"")*-1</f>
        <v>#VALUE!</v>
      </c>
      <c r="S396" s="18" t="str">
        <f>IFERROR(_xlfn.XLOOKUP(Cost[[#This Row],[Unique]],'MB51'!U:U,'MB51'!L:L),"")</f>
        <v/>
      </c>
      <c r="T396" s="18">
        <f>_xlfn.XLOOKUP(Cost[[#This Row],[Material ]],'mm60'!A:A,'mm60'!N:N)</f>
        <v>21.61</v>
      </c>
      <c r="U396" s="19">
        <f>IFERROR(Cost[[#This Row],[Unit Price MM60]]*Cost[[#This Row],[ Requirement QTY]],"")</f>
        <v>21.61</v>
      </c>
      <c r="V396" s="20">
        <f>IFERROR(Cost[[#This Row],[Unit Price MM60]]*Cost[[#This Row],[Withdrawn QTY]],"")</f>
        <v>0</v>
      </c>
      <c r="W396" s="21">
        <f>IFERROR(Cost[[#This Row],[Remaining QTY]]*Cost[[#This Row],[Unit Price MM60]],"")</f>
        <v>21.61</v>
      </c>
      <c r="X396" s="10">
        <v>0</v>
      </c>
      <c r="Y396" s="10">
        <f>SUMIF('MB52 in transit'!A:A,WSheet!G:G,'MB52 in transit'!E:E)</f>
        <v>0</v>
      </c>
      <c r="Z396" s="10">
        <f>SUMIF('MB52 2001'!A:A,WSheet!G:G,'MB52 2001'!C:C)</f>
        <v>0</v>
      </c>
      <c r="AA396" s="10">
        <f>Cost[[#This Row],[AB50 SOH 5001 ]]-Cost[[#This Row],[Remaining QTY]]</f>
        <v>-1</v>
      </c>
      <c r="AB396" s="10">
        <f>SUMIF(G:G,G:G,O:O)</f>
        <v>1</v>
      </c>
      <c r="AC396" s="10">
        <f>Cost[[#This Row],[AB50 SOH 5001 ]]-Cost[[#This Row],[All Work Order Demand]]</f>
        <v>-1</v>
      </c>
      <c r="AD396" s="10" t="str">
        <f>_xlfn.CONCAT(Cost[[#This Row],[Material ]],"5001")</f>
        <v>106128195001</v>
      </c>
      <c r="AE396" s="22">
        <v>5001</v>
      </c>
    </row>
    <row r="397" spans="1:31">
      <c r="A397" s="24" t="s">
        <v>485</v>
      </c>
      <c r="B397" s="24" t="s">
        <v>569</v>
      </c>
      <c r="C397" s="24" t="s">
        <v>701</v>
      </c>
      <c r="D397" s="24" t="s">
        <v>851</v>
      </c>
      <c r="E397" s="24" t="s">
        <v>56</v>
      </c>
      <c r="F397" s="24" t="s">
        <v>749</v>
      </c>
      <c r="G397" s="24" t="s">
        <v>1393</v>
      </c>
      <c r="H397" s="24" t="s">
        <v>1379</v>
      </c>
      <c r="I397" s="24" t="s">
        <v>1360</v>
      </c>
      <c r="J397" s="24" t="s">
        <v>1686</v>
      </c>
      <c r="K397" s="24">
        <v>6</v>
      </c>
      <c r="L397" s="24" t="s">
        <v>1816</v>
      </c>
      <c r="M397" s="24">
        <v>11</v>
      </c>
      <c r="N397" s="24">
        <v>0</v>
      </c>
      <c r="O397" s="24">
        <v>11</v>
      </c>
      <c r="P397" s="24">
        <v>0</v>
      </c>
      <c r="Q397" s="24" t="str">
        <f t="shared" si="9"/>
        <v>10306067100040145</v>
      </c>
      <c r="R397" s="22" t="e">
        <f>IFERROR(_xlfn.XLOOKUP(Cost[[#This Row],[Unique]],'MB51'!U:U,'MB51'!I:I),"")*-1</f>
        <v>#VALUE!</v>
      </c>
      <c r="S397" s="18" t="str">
        <f>IFERROR(_xlfn.XLOOKUP(Cost[[#This Row],[Unique]],'MB51'!U:U,'MB51'!L:L),"")</f>
        <v/>
      </c>
      <c r="T397" s="18">
        <f>_xlfn.XLOOKUP(Cost[[#This Row],[Material ]],'mm60'!A:A,'mm60'!N:N)</f>
        <v>0.01</v>
      </c>
      <c r="U397" s="19">
        <f>IFERROR(Cost[[#This Row],[Unit Price MM60]]*Cost[[#This Row],[ Requirement QTY]],"")</f>
        <v>0.11</v>
      </c>
      <c r="V397" s="20">
        <f>IFERROR(Cost[[#This Row],[Unit Price MM60]]*Cost[[#This Row],[Withdrawn QTY]],"")</f>
        <v>0</v>
      </c>
      <c r="W397" s="21">
        <f>IFERROR(Cost[[#This Row],[Remaining QTY]]*Cost[[#This Row],[Unit Price MM60]],"")</f>
        <v>0.11</v>
      </c>
      <c r="X397" s="10">
        <v>0</v>
      </c>
      <c r="Y397" s="10">
        <f>SUMIF('MB52 in transit'!A:A,WSheet!G:G,'MB52 in transit'!E:E)</f>
        <v>0</v>
      </c>
      <c r="Z397" s="10">
        <f>SUMIF('MB52 2001'!A:A,WSheet!G:G,'MB52 2001'!C:C)</f>
        <v>0</v>
      </c>
      <c r="AA397" s="10">
        <f>Cost[[#This Row],[AB50 SOH 5001 ]]-Cost[[#This Row],[Remaining QTY]]</f>
        <v>-11</v>
      </c>
      <c r="AB397" s="10">
        <f>SUMIF(G:G,G:G,O:O)</f>
        <v>37</v>
      </c>
      <c r="AC397" s="10">
        <f>Cost[[#This Row],[AB50 SOH 5001 ]]-Cost[[#This Row],[All Work Order Demand]]</f>
        <v>-37</v>
      </c>
      <c r="AD397" s="10" t="str">
        <f>_xlfn.CONCAT(Cost[[#This Row],[Material ]],"5001")</f>
        <v>103060675001</v>
      </c>
      <c r="AE397" s="22">
        <v>5001</v>
      </c>
    </row>
    <row r="398" spans="1:31">
      <c r="A398" s="24" t="s">
        <v>485</v>
      </c>
      <c r="B398" s="24" t="s">
        <v>569</v>
      </c>
      <c r="C398" s="24" t="s">
        <v>701</v>
      </c>
      <c r="D398" s="24" t="s">
        <v>851</v>
      </c>
      <c r="E398" s="24" t="s">
        <v>56</v>
      </c>
      <c r="F398" s="24" t="s">
        <v>763</v>
      </c>
      <c r="G398" s="24" t="s">
        <v>1055</v>
      </c>
      <c r="H398" s="24" t="s">
        <v>1056</v>
      </c>
      <c r="I398" s="24" t="s">
        <v>1360</v>
      </c>
      <c r="J398" s="24" t="s">
        <v>1686</v>
      </c>
      <c r="K398" s="24">
        <v>7</v>
      </c>
      <c r="L398" s="24" t="s">
        <v>1816</v>
      </c>
      <c r="M398" s="24">
        <v>9</v>
      </c>
      <c r="N398" s="24">
        <v>0</v>
      </c>
      <c r="O398" s="24">
        <v>9</v>
      </c>
      <c r="P398" s="24">
        <v>0</v>
      </c>
      <c r="Q398" s="24" t="str">
        <f t="shared" si="9"/>
        <v>10592125100040145</v>
      </c>
      <c r="R398" s="22" t="e">
        <f>IFERROR(_xlfn.XLOOKUP(Cost[[#This Row],[Unique]],'MB51'!U:U,'MB51'!I:I),"")*-1</f>
        <v>#VALUE!</v>
      </c>
      <c r="S398" s="18" t="str">
        <f>IFERROR(_xlfn.XLOOKUP(Cost[[#This Row],[Unique]],'MB51'!U:U,'MB51'!L:L),"")</f>
        <v/>
      </c>
      <c r="T398" s="18">
        <f>_xlfn.XLOOKUP(Cost[[#This Row],[Material ]],'mm60'!A:A,'mm60'!N:N)</f>
        <v>255.81</v>
      </c>
      <c r="U398" s="19">
        <f>IFERROR(Cost[[#This Row],[Unit Price MM60]]*Cost[[#This Row],[ Requirement QTY]],"")</f>
        <v>2302.29</v>
      </c>
      <c r="V398" s="20">
        <f>IFERROR(Cost[[#This Row],[Unit Price MM60]]*Cost[[#This Row],[Withdrawn QTY]],"")</f>
        <v>0</v>
      </c>
      <c r="W398" s="21">
        <f>IFERROR(Cost[[#This Row],[Remaining QTY]]*Cost[[#This Row],[Unit Price MM60]],"")</f>
        <v>2302.29</v>
      </c>
      <c r="X398" s="10">
        <v>0</v>
      </c>
      <c r="Y398" s="10">
        <f>SUMIF('MB52 in transit'!A:A,WSheet!G:G,'MB52 in transit'!E:E)</f>
        <v>0</v>
      </c>
      <c r="Z398" s="10">
        <f>SUMIF('MB52 2001'!A:A,WSheet!G:G,'MB52 2001'!C:C)</f>
        <v>0</v>
      </c>
      <c r="AA398" s="10">
        <f>Cost[[#This Row],[AB50 SOH 5001 ]]-Cost[[#This Row],[Remaining QTY]]</f>
        <v>-9</v>
      </c>
      <c r="AB398" s="10">
        <f>SUMIF(G:G,G:G,O:O)</f>
        <v>45</v>
      </c>
      <c r="AC398" s="10">
        <f>Cost[[#This Row],[AB50 SOH 5001 ]]-Cost[[#This Row],[All Work Order Demand]]</f>
        <v>-45</v>
      </c>
      <c r="AD398" s="10" t="str">
        <f>_xlfn.CONCAT(Cost[[#This Row],[Material ]],"5001")</f>
        <v>105921255001</v>
      </c>
      <c r="AE398" s="22">
        <v>5001</v>
      </c>
    </row>
    <row r="399" spans="1:31">
      <c r="A399" s="24" t="s">
        <v>485</v>
      </c>
      <c r="B399" s="24" t="s">
        <v>569</v>
      </c>
      <c r="C399" s="24" t="s">
        <v>701</v>
      </c>
      <c r="D399" s="24" t="s">
        <v>851</v>
      </c>
      <c r="E399" s="24" t="s">
        <v>56</v>
      </c>
      <c r="F399" s="24" t="s">
        <v>764</v>
      </c>
      <c r="G399" s="24" t="s">
        <v>1058</v>
      </c>
      <c r="H399" s="24" t="s">
        <v>1059</v>
      </c>
      <c r="I399" s="24" t="s">
        <v>1360</v>
      </c>
      <c r="J399" s="24" t="s">
        <v>1686</v>
      </c>
      <c r="K399" s="24">
        <v>8</v>
      </c>
      <c r="L399" s="24" t="s">
        <v>1816</v>
      </c>
      <c r="M399" s="24">
        <v>4</v>
      </c>
      <c r="N399" s="24">
        <v>0</v>
      </c>
      <c r="O399" s="24">
        <v>4</v>
      </c>
      <c r="P399" s="24">
        <v>0</v>
      </c>
      <c r="Q399" s="24" t="str">
        <f t="shared" si="9"/>
        <v>10592126100040145</v>
      </c>
      <c r="R399" s="22" t="e">
        <f>IFERROR(_xlfn.XLOOKUP(Cost[[#This Row],[Unique]],'MB51'!U:U,'MB51'!I:I),"")*-1</f>
        <v>#VALUE!</v>
      </c>
      <c r="S399" s="18" t="str">
        <f>IFERROR(_xlfn.XLOOKUP(Cost[[#This Row],[Unique]],'MB51'!U:U,'MB51'!L:L),"")</f>
        <v/>
      </c>
      <c r="T399" s="18">
        <f>_xlfn.XLOOKUP(Cost[[#This Row],[Material ]],'mm60'!A:A,'mm60'!N:N)</f>
        <v>352.34</v>
      </c>
      <c r="U399" s="19">
        <f>IFERROR(Cost[[#This Row],[Unit Price MM60]]*Cost[[#This Row],[ Requirement QTY]],"")</f>
        <v>1409.36</v>
      </c>
      <c r="V399" s="20">
        <f>IFERROR(Cost[[#This Row],[Unit Price MM60]]*Cost[[#This Row],[Withdrawn QTY]],"")</f>
        <v>0</v>
      </c>
      <c r="W399" s="21">
        <f>IFERROR(Cost[[#This Row],[Remaining QTY]]*Cost[[#This Row],[Unit Price MM60]],"")</f>
        <v>1409.36</v>
      </c>
      <c r="X399" s="10">
        <v>0</v>
      </c>
      <c r="Y399" s="10">
        <f>SUMIF('MB52 in transit'!A:A,WSheet!G:G,'MB52 in transit'!E:E)</f>
        <v>0</v>
      </c>
      <c r="Z399" s="10">
        <f>SUMIF('MB52 2001'!A:A,WSheet!G:G,'MB52 2001'!C:C)</f>
        <v>0</v>
      </c>
      <c r="AA399" s="10">
        <f>Cost[[#This Row],[AB50 SOH 5001 ]]-Cost[[#This Row],[Remaining QTY]]</f>
        <v>-4</v>
      </c>
      <c r="AB399" s="10">
        <f>SUMIF(G:G,G:G,O:O)</f>
        <v>24</v>
      </c>
      <c r="AC399" s="10">
        <f>Cost[[#This Row],[AB50 SOH 5001 ]]-Cost[[#This Row],[All Work Order Demand]]</f>
        <v>-24</v>
      </c>
      <c r="AD399" s="10" t="str">
        <f>_xlfn.CONCAT(Cost[[#This Row],[Material ]],"5001")</f>
        <v>105921265001</v>
      </c>
      <c r="AE399" s="22">
        <v>5001</v>
      </c>
    </row>
    <row r="400" spans="1:31">
      <c r="A400" s="24" t="s">
        <v>485</v>
      </c>
      <c r="B400" s="24" t="s">
        <v>569</v>
      </c>
      <c r="C400" s="24" t="s">
        <v>701</v>
      </c>
      <c r="D400" s="24" t="s">
        <v>851</v>
      </c>
      <c r="E400" s="24" t="s">
        <v>56</v>
      </c>
      <c r="F400" s="24" t="s">
        <v>771</v>
      </c>
      <c r="G400" s="24" t="s">
        <v>1380</v>
      </c>
      <c r="H400" s="24" t="s">
        <v>1381</v>
      </c>
      <c r="I400" s="24" t="s">
        <v>1360</v>
      </c>
      <c r="J400" s="24" t="s">
        <v>1686</v>
      </c>
      <c r="K400" s="24">
        <v>9</v>
      </c>
      <c r="L400" s="24" t="s">
        <v>1816</v>
      </c>
      <c r="M400" s="24">
        <v>13</v>
      </c>
      <c r="N400" s="24">
        <v>0</v>
      </c>
      <c r="O400" s="24">
        <v>13</v>
      </c>
      <c r="P400" s="24">
        <v>0</v>
      </c>
      <c r="Q400" s="24" t="str">
        <f t="shared" si="9"/>
        <v>10588195100040145</v>
      </c>
      <c r="R400" s="22" t="e">
        <f>IFERROR(_xlfn.XLOOKUP(Cost[[#This Row],[Unique]],'MB51'!U:U,'MB51'!I:I),"")*-1</f>
        <v>#VALUE!</v>
      </c>
      <c r="S400" s="18" t="str">
        <f>IFERROR(_xlfn.XLOOKUP(Cost[[#This Row],[Unique]],'MB51'!U:U,'MB51'!L:L),"")</f>
        <v/>
      </c>
      <c r="T400" s="18">
        <f>_xlfn.XLOOKUP(Cost[[#This Row],[Material ]],'mm60'!A:A,'mm60'!N:N)</f>
        <v>18.41</v>
      </c>
      <c r="U400" s="19">
        <f>IFERROR(Cost[[#This Row],[Unit Price MM60]]*Cost[[#This Row],[ Requirement QTY]],"")</f>
        <v>239.33</v>
      </c>
      <c r="V400" s="20">
        <f>IFERROR(Cost[[#This Row],[Unit Price MM60]]*Cost[[#This Row],[Withdrawn QTY]],"")</f>
        <v>0</v>
      </c>
      <c r="W400" s="21">
        <f>IFERROR(Cost[[#This Row],[Remaining QTY]]*Cost[[#This Row],[Unit Price MM60]],"")</f>
        <v>239.33</v>
      </c>
      <c r="X400" s="10">
        <v>0</v>
      </c>
      <c r="Y400" s="10">
        <f>SUMIF('MB52 in transit'!A:A,WSheet!G:G,'MB52 in transit'!E:E)</f>
        <v>0</v>
      </c>
      <c r="Z400" s="10">
        <f>SUMIF('MB52 2001'!A:A,WSheet!G:G,'MB52 2001'!C:C)</f>
        <v>0</v>
      </c>
      <c r="AA400" s="10">
        <f>Cost[[#This Row],[AB50 SOH 5001 ]]-Cost[[#This Row],[Remaining QTY]]</f>
        <v>-13</v>
      </c>
      <c r="AB400" s="10">
        <f>SUMIF(G:G,G:G,O:O)</f>
        <v>81</v>
      </c>
      <c r="AC400" s="10">
        <f>Cost[[#This Row],[AB50 SOH 5001 ]]-Cost[[#This Row],[All Work Order Demand]]</f>
        <v>-81</v>
      </c>
      <c r="AD400" s="10" t="str">
        <f>_xlfn.CONCAT(Cost[[#This Row],[Material ]],"5001")</f>
        <v>105881955001</v>
      </c>
      <c r="AE400" s="22">
        <v>5001</v>
      </c>
    </row>
    <row r="401" spans="1:31">
      <c r="A401" s="24" t="s">
        <v>485</v>
      </c>
      <c r="B401" s="24" t="s">
        <v>569</v>
      </c>
      <c r="C401" s="24" t="s">
        <v>701</v>
      </c>
      <c r="D401" s="24" t="s">
        <v>851</v>
      </c>
      <c r="E401" s="24" t="s">
        <v>56</v>
      </c>
      <c r="F401" s="24" t="s">
        <v>797</v>
      </c>
      <c r="G401" s="24" t="s">
        <v>961</v>
      </c>
      <c r="H401" s="24" t="s">
        <v>962</v>
      </c>
      <c r="I401" s="24" t="s">
        <v>1372</v>
      </c>
      <c r="J401" s="24" t="s">
        <v>1686</v>
      </c>
      <c r="K401" s="24">
        <v>10</v>
      </c>
      <c r="L401" s="24" t="s">
        <v>1816</v>
      </c>
      <c r="M401" s="24">
        <v>26</v>
      </c>
      <c r="N401" s="24">
        <v>0</v>
      </c>
      <c r="O401" s="24">
        <v>26</v>
      </c>
      <c r="P401" s="24">
        <v>0</v>
      </c>
      <c r="Q401" s="24" t="str">
        <f t="shared" si="9"/>
        <v>10588196100040145</v>
      </c>
      <c r="R401" s="22" t="e">
        <f>IFERROR(_xlfn.XLOOKUP(Cost[[#This Row],[Unique]],'MB51'!U:U,'MB51'!I:I),"")*-1</f>
        <v>#VALUE!</v>
      </c>
      <c r="S401" s="18" t="str">
        <f>IFERROR(_xlfn.XLOOKUP(Cost[[#This Row],[Unique]],'MB51'!U:U,'MB51'!L:L),"")</f>
        <v/>
      </c>
      <c r="T401" s="18">
        <f>_xlfn.XLOOKUP(Cost[[#This Row],[Material ]],'mm60'!A:A,'mm60'!N:N)</f>
        <v>3.56</v>
      </c>
      <c r="U401" s="19">
        <f>IFERROR(Cost[[#This Row],[Unit Price MM60]]*Cost[[#This Row],[ Requirement QTY]],"")</f>
        <v>92.56</v>
      </c>
      <c r="V401" s="20">
        <f>IFERROR(Cost[[#This Row],[Unit Price MM60]]*Cost[[#This Row],[Withdrawn QTY]],"")</f>
        <v>0</v>
      </c>
      <c r="W401" s="21">
        <f>IFERROR(Cost[[#This Row],[Remaining QTY]]*Cost[[#This Row],[Unit Price MM60]],"")</f>
        <v>92.56</v>
      </c>
      <c r="X401" s="10">
        <v>0</v>
      </c>
      <c r="Y401" s="10">
        <f>SUMIF('MB52 in transit'!A:A,WSheet!G:G,'MB52 in transit'!E:E)</f>
        <v>0</v>
      </c>
      <c r="Z401" s="10">
        <f>SUMIF('MB52 2001'!A:A,WSheet!G:G,'MB52 2001'!C:C)</f>
        <v>0</v>
      </c>
      <c r="AA401" s="10">
        <f>Cost[[#This Row],[AB50 SOH 5001 ]]-Cost[[#This Row],[Remaining QTY]]</f>
        <v>-26</v>
      </c>
      <c r="AB401" s="10">
        <f>SUMIF(G:G,G:G,O:O)</f>
        <v>162</v>
      </c>
      <c r="AC401" s="10">
        <f>Cost[[#This Row],[AB50 SOH 5001 ]]-Cost[[#This Row],[All Work Order Demand]]</f>
        <v>-162</v>
      </c>
      <c r="AD401" s="10" t="str">
        <f>_xlfn.CONCAT(Cost[[#This Row],[Material ]],"5001")</f>
        <v>105881965001</v>
      </c>
      <c r="AE401" s="22">
        <v>5001</v>
      </c>
    </row>
    <row r="402" spans="1:31">
      <c r="A402" s="24" t="s">
        <v>485</v>
      </c>
      <c r="B402" s="24" t="s">
        <v>569</v>
      </c>
      <c r="C402" s="24" t="s">
        <v>701</v>
      </c>
      <c r="D402" s="24" t="s">
        <v>851</v>
      </c>
      <c r="E402" s="24" t="s">
        <v>56</v>
      </c>
      <c r="F402" s="24" t="s">
        <v>765</v>
      </c>
      <c r="G402" s="24" t="s">
        <v>958</v>
      </c>
      <c r="H402" s="24" t="s">
        <v>959</v>
      </c>
      <c r="I402" s="24" t="s">
        <v>1360</v>
      </c>
      <c r="J402" s="24" t="s">
        <v>1686</v>
      </c>
      <c r="K402" s="24">
        <v>11</v>
      </c>
      <c r="L402" s="24" t="s">
        <v>1816</v>
      </c>
      <c r="M402" s="24">
        <v>26</v>
      </c>
      <c r="N402" s="24">
        <v>0</v>
      </c>
      <c r="O402" s="24">
        <v>26</v>
      </c>
      <c r="P402" s="24">
        <v>0</v>
      </c>
      <c r="Q402" s="24" t="str">
        <f t="shared" si="9"/>
        <v>10588197100040145</v>
      </c>
      <c r="R402" s="22" t="e">
        <f>IFERROR(_xlfn.XLOOKUP(Cost[[#This Row],[Unique]],'MB51'!U:U,'MB51'!I:I),"")*-1</f>
        <v>#VALUE!</v>
      </c>
      <c r="S402" s="18" t="str">
        <f>IFERROR(_xlfn.XLOOKUP(Cost[[#This Row],[Unique]],'MB51'!U:U,'MB51'!L:L),"")</f>
        <v/>
      </c>
      <c r="T402" s="18">
        <f>_xlfn.XLOOKUP(Cost[[#This Row],[Material ]],'mm60'!A:A,'mm60'!N:N)</f>
        <v>6.1</v>
      </c>
      <c r="U402" s="19">
        <f>IFERROR(Cost[[#This Row],[Unit Price MM60]]*Cost[[#This Row],[ Requirement QTY]],"")</f>
        <v>158.6</v>
      </c>
      <c r="V402" s="20">
        <f>IFERROR(Cost[[#This Row],[Unit Price MM60]]*Cost[[#This Row],[Withdrawn QTY]],"")</f>
        <v>0</v>
      </c>
      <c r="W402" s="21">
        <f>IFERROR(Cost[[#This Row],[Remaining QTY]]*Cost[[#This Row],[Unit Price MM60]],"")</f>
        <v>158.6</v>
      </c>
      <c r="X402" s="10">
        <v>0</v>
      </c>
      <c r="Y402" s="10">
        <f>SUMIF('MB52 in transit'!A:A,WSheet!G:G,'MB52 in transit'!E:E)</f>
        <v>0</v>
      </c>
      <c r="Z402" s="10">
        <f>SUMIF('MB52 2001'!A:A,WSheet!G:G,'MB52 2001'!C:C)</f>
        <v>8</v>
      </c>
      <c r="AA402" s="10">
        <f>Cost[[#This Row],[AB50 SOH 5001 ]]-Cost[[#This Row],[Remaining QTY]]</f>
        <v>-26</v>
      </c>
      <c r="AB402" s="10">
        <f>SUMIF(G:G,G:G,O:O)</f>
        <v>162</v>
      </c>
      <c r="AC402" s="10">
        <f>Cost[[#This Row],[AB50 SOH 5001 ]]-Cost[[#This Row],[All Work Order Demand]]</f>
        <v>-162</v>
      </c>
      <c r="AD402" s="10" t="str">
        <f>_xlfn.CONCAT(Cost[[#This Row],[Material ]],"5001")</f>
        <v>105881975001</v>
      </c>
      <c r="AE402" s="22">
        <v>5001</v>
      </c>
    </row>
    <row r="403" spans="1:31">
      <c r="A403" s="24" t="s">
        <v>485</v>
      </c>
      <c r="B403" s="24" t="s">
        <v>569</v>
      </c>
      <c r="C403" s="24" t="s">
        <v>702</v>
      </c>
      <c r="D403" s="24" t="s">
        <v>852</v>
      </c>
      <c r="E403" s="24" t="s">
        <v>64</v>
      </c>
      <c r="F403" s="24" t="s">
        <v>853</v>
      </c>
      <c r="G403" s="24" t="s">
        <v>1394</v>
      </c>
      <c r="H403" s="24" t="s">
        <v>1395</v>
      </c>
      <c r="I403" s="24" t="s">
        <v>1365</v>
      </c>
      <c r="J403" s="24" t="s">
        <v>1686</v>
      </c>
      <c r="K403" s="24">
        <v>7</v>
      </c>
      <c r="L403" s="24" t="s">
        <v>1817</v>
      </c>
      <c r="M403" s="24">
        <v>3</v>
      </c>
      <c r="N403" s="24">
        <v>0</v>
      </c>
      <c r="O403" s="24">
        <v>3</v>
      </c>
      <c r="P403" s="24">
        <v>0</v>
      </c>
      <c r="Q403" s="24" t="str">
        <f t="shared" si="9"/>
        <v>10570970100043421</v>
      </c>
      <c r="R403" s="22" t="e">
        <f>IFERROR(_xlfn.XLOOKUP(Cost[[#This Row],[Unique]],'MB51'!U:U,'MB51'!I:I),"")*-1</f>
        <v>#VALUE!</v>
      </c>
      <c r="S403" s="18" t="str">
        <f>IFERROR(_xlfn.XLOOKUP(Cost[[#This Row],[Unique]],'MB51'!U:U,'MB51'!L:L),"")</f>
        <v/>
      </c>
      <c r="T403" s="18">
        <f>_xlfn.XLOOKUP(Cost[[#This Row],[Material ]],'mm60'!A:A,'mm60'!N:N)</f>
        <v>8.4</v>
      </c>
      <c r="U403" s="19">
        <f>IFERROR(Cost[[#This Row],[Unit Price MM60]]*Cost[[#This Row],[ Requirement QTY]],"")</f>
        <v>25.200000000000003</v>
      </c>
      <c r="V403" s="20">
        <f>IFERROR(Cost[[#This Row],[Unit Price MM60]]*Cost[[#This Row],[Withdrawn QTY]],"")</f>
        <v>0</v>
      </c>
      <c r="W403" s="21">
        <f>IFERROR(Cost[[#This Row],[Remaining QTY]]*Cost[[#This Row],[Unit Price MM60]],"")</f>
        <v>25.200000000000003</v>
      </c>
      <c r="X403" s="10">
        <v>0</v>
      </c>
      <c r="Y403" s="10">
        <f>SUMIF('MB52 in transit'!A:A,WSheet!G:G,'MB52 in transit'!E:E)</f>
        <v>0</v>
      </c>
      <c r="Z403" s="10">
        <f>SUMIF('MB52 2001'!A:A,WSheet!G:G,'MB52 2001'!C:C)</f>
        <v>0</v>
      </c>
      <c r="AA403" s="10">
        <f>Cost[[#This Row],[AB50 SOH 5001 ]]-Cost[[#This Row],[Remaining QTY]]</f>
        <v>-3</v>
      </c>
      <c r="AB403" s="10">
        <f>SUMIF(G:G,G:G,O:O)</f>
        <v>3</v>
      </c>
      <c r="AC403" s="10">
        <f>Cost[[#This Row],[AB50 SOH 5001 ]]-Cost[[#This Row],[All Work Order Demand]]</f>
        <v>-3</v>
      </c>
      <c r="AD403" s="10" t="str">
        <f>_xlfn.CONCAT(Cost[[#This Row],[Material ]],"5001")</f>
        <v>105709705001</v>
      </c>
      <c r="AE403" s="22">
        <v>5001</v>
      </c>
    </row>
    <row r="404" spans="1:31">
      <c r="A404" s="24" t="s">
        <v>485</v>
      </c>
      <c r="B404" s="24" t="s">
        <v>569</v>
      </c>
      <c r="C404" s="24" t="s">
        <v>702</v>
      </c>
      <c r="D404" s="24" t="s">
        <v>852</v>
      </c>
      <c r="E404" s="24" t="s">
        <v>64</v>
      </c>
      <c r="F404" s="24" t="s">
        <v>748</v>
      </c>
      <c r="G404" s="24" t="s">
        <v>1396</v>
      </c>
      <c r="H404" s="24" t="s">
        <v>1397</v>
      </c>
      <c r="I404" s="24" t="s">
        <v>1365</v>
      </c>
      <c r="J404" s="24" t="s">
        <v>1686</v>
      </c>
      <c r="K404" s="24">
        <v>8</v>
      </c>
      <c r="L404" s="24" t="s">
        <v>1817</v>
      </c>
      <c r="M404" s="24">
        <v>20</v>
      </c>
      <c r="N404" s="24">
        <v>0</v>
      </c>
      <c r="O404" s="24">
        <v>20</v>
      </c>
      <c r="P404" s="24">
        <v>0</v>
      </c>
      <c r="Q404" s="24" t="str">
        <f t="shared" si="9"/>
        <v>10524956100043421</v>
      </c>
      <c r="R404" s="22" t="e">
        <f>IFERROR(_xlfn.XLOOKUP(Cost[[#This Row],[Unique]],'MB51'!U:U,'MB51'!I:I),"")*-1</f>
        <v>#VALUE!</v>
      </c>
      <c r="S404" s="18" t="str">
        <f>IFERROR(_xlfn.XLOOKUP(Cost[[#This Row],[Unique]],'MB51'!U:U,'MB51'!L:L),"")</f>
        <v/>
      </c>
      <c r="T404" s="18">
        <f>_xlfn.XLOOKUP(Cost[[#This Row],[Material ]],'mm60'!A:A,'mm60'!N:N)</f>
        <v>133.19999999999999</v>
      </c>
      <c r="U404" s="19">
        <f>IFERROR(Cost[[#This Row],[Unit Price MM60]]*Cost[[#This Row],[ Requirement QTY]],"")</f>
        <v>2664</v>
      </c>
      <c r="V404" s="20">
        <f>IFERROR(Cost[[#This Row],[Unit Price MM60]]*Cost[[#This Row],[Withdrawn QTY]],"")</f>
        <v>0</v>
      </c>
      <c r="W404" s="21">
        <f>IFERROR(Cost[[#This Row],[Remaining QTY]]*Cost[[#This Row],[Unit Price MM60]],"")</f>
        <v>2664</v>
      </c>
      <c r="X404" s="10">
        <v>0</v>
      </c>
      <c r="Y404" s="10">
        <f>SUMIF('MB52 in transit'!A:A,WSheet!G:G,'MB52 in transit'!E:E)</f>
        <v>0</v>
      </c>
      <c r="Z404" s="10">
        <f>SUMIF('MB52 2001'!A:A,WSheet!G:G,'MB52 2001'!C:C)</f>
        <v>0</v>
      </c>
      <c r="AA404" s="10">
        <f>Cost[[#This Row],[AB50 SOH 5001 ]]-Cost[[#This Row],[Remaining QTY]]</f>
        <v>-20</v>
      </c>
      <c r="AB404" s="10">
        <f>SUMIF(G:G,G:G,O:O)</f>
        <v>20</v>
      </c>
      <c r="AC404" s="10">
        <f>Cost[[#This Row],[AB50 SOH 5001 ]]-Cost[[#This Row],[All Work Order Demand]]</f>
        <v>-20</v>
      </c>
      <c r="AD404" s="10" t="str">
        <f>_xlfn.CONCAT(Cost[[#This Row],[Material ]],"5001")</f>
        <v>105249565001</v>
      </c>
      <c r="AE404" s="22">
        <v>5001</v>
      </c>
    </row>
    <row r="405" spans="1:31">
      <c r="A405" s="24" t="s">
        <v>485</v>
      </c>
      <c r="B405" s="24" t="s">
        <v>569</v>
      </c>
      <c r="C405" s="24" t="s">
        <v>702</v>
      </c>
      <c r="D405" s="24" t="s">
        <v>852</v>
      </c>
      <c r="E405" s="24" t="s">
        <v>64</v>
      </c>
      <c r="F405" s="24" t="s">
        <v>47</v>
      </c>
      <c r="G405" s="24" t="s">
        <v>1398</v>
      </c>
      <c r="H405" s="24" t="s">
        <v>1399</v>
      </c>
      <c r="I405" s="24" t="s">
        <v>1360</v>
      </c>
      <c r="J405" s="24" t="s">
        <v>1686</v>
      </c>
      <c r="K405" s="24">
        <v>2</v>
      </c>
      <c r="L405" s="24" t="s">
        <v>1817</v>
      </c>
      <c r="M405" s="24">
        <v>1</v>
      </c>
      <c r="N405" s="24">
        <v>0</v>
      </c>
      <c r="O405" s="24">
        <v>1</v>
      </c>
      <c r="P405" s="24">
        <v>0</v>
      </c>
      <c r="Q405" s="24" t="str">
        <f t="shared" si="9"/>
        <v>10595258100043421</v>
      </c>
      <c r="R405" s="22" t="e">
        <f>IFERROR(_xlfn.XLOOKUP(Cost[[#This Row],[Unique]],'MB51'!U:U,'MB51'!I:I),"")*-1</f>
        <v>#VALUE!</v>
      </c>
      <c r="S405" s="18" t="str">
        <f>IFERROR(_xlfn.XLOOKUP(Cost[[#This Row],[Unique]],'MB51'!U:U,'MB51'!L:L),"")</f>
        <v/>
      </c>
      <c r="T405" s="18">
        <f>_xlfn.XLOOKUP(Cost[[#This Row],[Material ]],'mm60'!A:A,'mm60'!N:N)</f>
        <v>62188</v>
      </c>
      <c r="U405" s="19">
        <f>IFERROR(Cost[[#This Row],[Unit Price MM60]]*Cost[[#This Row],[ Requirement QTY]],"")</f>
        <v>62188</v>
      </c>
      <c r="V405" s="20">
        <f>IFERROR(Cost[[#This Row],[Unit Price MM60]]*Cost[[#This Row],[Withdrawn QTY]],"")</f>
        <v>0</v>
      </c>
      <c r="W405" s="21">
        <f>IFERROR(Cost[[#This Row],[Remaining QTY]]*Cost[[#This Row],[Unit Price MM60]],"")</f>
        <v>62188</v>
      </c>
      <c r="X405" s="10">
        <v>0</v>
      </c>
      <c r="Y405" s="10">
        <f>SUMIF('MB52 in transit'!A:A,WSheet!G:G,'MB52 in transit'!E:E)</f>
        <v>0</v>
      </c>
      <c r="Z405" s="10">
        <f>SUMIF('MB52 2001'!A:A,WSheet!G:G,'MB52 2001'!C:C)</f>
        <v>0</v>
      </c>
      <c r="AA405" s="10">
        <f>Cost[[#This Row],[AB50 SOH 5001 ]]-Cost[[#This Row],[Remaining QTY]]</f>
        <v>-1</v>
      </c>
      <c r="AB405" s="10">
        <f>SUMIF(G:G,G:G,O:O)</f>
        <v>1</v>
      </c>
      <c r="AC405" s="10">
        <f>Cost[[#This Row],[AB50 SOH 5001 ]]-Cost[[#This Row],[All Work Order Demand]]</f>
        <v>-1</v>
      </c>
      <c r="AD405" s="10" t="str">
        <f>_xlfn.CONCAT(Cost[[#This Row],[Material ]],"5001")</f>
        <v>105952585001</v>
      </c>
      <c r="AE405" s="22">
        <v>5001</v>
      </c>
    </row>
    <row r="406" spans="1:31">
      <c r="A406" s="24" t="s">
        <v>485</v>
      </c>
      <c r="B406" s="24" t="s">
        <v>569</v>
      </c>
      <c r="C406" s="24" t="s">
        <v>702</v>
      </c>
      <c r="D406" s="24" t="s">
        <v>852</v>
      </c>
      <c r="E406" s="24" t="s">
        <v>64</v>
      </c>
      <c r="F406" s="24" t="s">
        <v>28</v>
      </c>
      <c r="G406" s="24" t="s">
        <v>1400</v>
      </c>
      <c r="H406" s="24" t="s">
        <v>1401</v>
      </c>
      <c r="I406" s="24" t="s">
        <v>1365</v>
      </c>
      <c r="J406" s="24" t="s">
        <v>1686</v>
      </c>
      <c r="K406" s="24">
        <v>4</v>
      </c>
      <c r="L406" s="24" t="s">
        <v>1817</v>
      </c>
      <c r="M406" s="24">
        <v>12</v>
      </c>
      <c r="N406" s="24">
        <v>0</v>
      </c>
      <c r="O406" s="24">
        <v>12</v>
      </c>
      <c r="P406" s="24">
        <v>0</v>
      </c>
      <c r="Q406" s="24" t="str">
        <f t="shared" si="9"/>
        <v>10477179100043421</v>
      </c>
      <c r="R406" s="22" t="e">
        <f>IFERROR(_xlfn.XLOOKUP(Cost[[#This Row],[Unique]],'MB51'!U:U,'MB51'!I:I),"")*-1</f>
        <v>#VALUE!</v>
      </c>
      <c r="S406" s="18" t="str">
        <f>IFERROR(_xlfn.XLOOKUP(Cost[[#This Row],[Unique]],'MB51'!U:U,'MB51'!L:L),"")</f>
        <v/>
      </c>
      <c r="T406" s="18">
        <f>_xlfn.XLOOKUP(Cost[[#This Row],[Material ]],'mm60'!A:A,'mm60'!N:N)</f>
        <v>25.69</v>
      </c>
      <c r="U406" s="19">
        <f>IFERROR(Cost[[#This Row],[Unit Price MM60]]*Cost[[#This Row],[ Requirement QTY]],"")</f>
        <v>308.28000000000003</v>
      </c>
      <c r="V406" s="20">
        <f>IFERROR(Cost[[#This Row],[Unit Price MM60]]*Cost[[#This Row],[Withdrawn QTY]],"")</f>
        <v>0</v>
      </c>
      <c r="W406" s="21">
        <f>IFERROR(Cost[[#This Row],[Remaining QTY]]*Cost[[#This Row],[Unit Price MM60]],"")</f>
        <v>308.28000000000003</v>
      </c>
      <c r="X406" s="10">
        <v>0</v>
      </c>
      <c r="Y406" s="10">
        <f>SUMIF('MB52 in transit'!A:A,WSheet!G:G,'MB52 in transit'!E:E)</f>
        <v>0</v>
      </c>
      <c r="Z406" s="10">
        <f>SUMIF('MB52 2001'!A:A,WSheet!G:G,'MB52 2001'!C:C)</f>
        <v>0</v>
      </c>
      <c r="AA406" s="10">
        <f>Cost[[#This Row],[AB50 SOH 5001 ]]-Cost[[#This Row],[Remaining QTY]]</f>
        <v>-12</v>
      </c>
      <c r="AB406" s="10">
        <f>SUMIF(G:G,G:G,O:O)</f>
        <v>24</v>
      </c>
      <c r="AC406" s="10">
        <f>Cost[[#This Row],[AB50 SOH 5001 ]]-Cost[[#This Row],[All Work Order Demand]]</f>
        <v>-24</v>
      </c>
      <c r="AD406" s="10" t="str">
        <f>_xlfn.CONCAT(Cost[[#This Row],[Material ]],"5001")</f>
        <v>104771795001</v>
      </c>
      <c r="AE406" s="22">
        <v>5001</v>
      </c>
    </row>
    <row r="407" spans="1:31">
      <c r="A407" s="24" t="s">
        <v>485</v>
      </c>
      <c r="B407" s="24" t="s">
        <v>569</v>
      </c>
      <c r="C407" s="24" t="s">
        <v>702</v>
      </c>
      <c r="D407" s="24" t="s">
        <v>852</v>
      </c>
      <c r="E407" s="24" t="s">
        <v>64</v>
      </c>
      <c r="F407" s="24" t="s">
        <v>764</v>
      </c>
      <c r="G407" s="24" t="s">
        <v>1402</v>
      </c>
      <c r="H407" s="24" t="s">
        <v>1403</v>
      </c>
      <c r="I407" s="24" t="s">
        <v>1365</v>
      </c>
      <c r="J407" s="24" t="s">
        <v>1686</v>
      </c>
      <c r="K407" s="24">
        <v>9</v>
      </c>
      <c r="L407" s="24" t="s">
        <v>1817</v>
      </c>
      <c r="M407" s="24">
        <v>3</v>
      </c>
      <c r="N407" s="24">
        <v>0</v>
      </c>
      <c r="O407" s="24">
        <v>3</v>
      </c>
      <c r="P407" s="24">
        <v>0</v>
      </c>
      <c r="Q407" s="24" t="str">
        <f t="shared" si="9"/>
        <v>10595336100043421</v>
      </c>
      <c r="R407" s="22" t="e">
        <f>IFERROR(_xlfn.XLOOKUP(Cost[[#This Row],[Unique]],'MB51'!U:U,'MB51'!I:I),"")*-1</f>
        <v>#VALUE!</v>
      </c>
      <c r="S407" s="18" t="str">
        <f>IFERROR(_xlfn.XLOOKUP(Cost[[#This Row],[Unique]],'MB51'!U:U,'MB51'!L:L),"")</f>
        <v/>
      </c>
      <c r="T407" s="18">
        <f>_xlfn.XLOOKUP(Cost[[#This Row],[Material ]],'mm60'!A:A,'mm60'!N:N)</f>
        <v>102.89</v>
      </c>
      <c r="U407" s="19">
        <f>IFERROR(Cost[[#This Row],[Unit Price MM60]]*Cost[[#This Row],[ Requirement QTY]],"")</f>
        <v>308.67</v>
      </c>
      <c r="V407" s="20">
        <f>IFERROR(Cost[[#This Row],[Unit Price MM60]]*Cost[[#This Row],[Withdrawn QTY]],"")</f>
        <v>0</v>
      </c>
      <c r="W407" s="21">
        <f>IFERROR(Cost[[#This Row],[Remaining QTY]]*Cost[[#This Row],[Unit Price MM60]],"")</f>
        <v>308.67</v>
      </c>
      <c r="X407" s="10">
        <v>0</v>
      </c>
      <c r="Y407" s="10">
        <f>SUMIF('MB52 in transit'!A:A,WSheet!G:G,'MB52 in transit'!E:E)</f>
        <v>0</v>
      </c>
      <c r="Z407" s="10">
        <f>SUMIF('MB52 2001'!A:A,WSheet!G:G,'MB52 2001'!C:C)</f>
        <v>0</v>
      </c>
      <c r="AA407" s="10">
        <f>Cost[[#This Row],[AB50 SOH 5001 ]]-Cost[[#This Row],[Remaining QTY]]</f>
        <v>-3</v>
      </c>
      <c r="AB407" s="10">
        <f>SUMIF(G:G,G:G,O:O)</f>
        <v>3</v>
      </c>
      <c r="AC407" s="10">
        <f>Cost[[#This Row],[AB50 SOH 5001 ]]-Cost[[#This Row],[All Work Order Demand]]</f>
        <v>-3</v>
      </c>
      <c r="AD407" s="10" t="str">
        <f>_xlfn.CONCAT(Cost[[#This Row],[Material ]],"5001")</f>
        <v>105953365001</v>
      </c>
      <c r="AE407" s="22">
        <v>5001</v>
      </c>
    </row>
    <row r="408" spans="1:31">
      <c r="A408" s="24" t="s">
        <v>485</v>
      </c>
      <c r="B408" s="24" t="s">
        <v>569</v>
      </c>
      <c r="C408" s="24" t="s">
        <v>702</v>
      </c>
      <c r="D408" s="24" t="s">
        <v>852</v>
      </c>
      <c r="E408" s="24" t="s">
        <v>64</v>
      </c>
      <c r="F408" s="24" t="s">
        <v>771</v>
      </c>
      <c r="G408" s="24" t="s">
        <v>963</v>
      </c>
      <c r="H408" s="24" t="s">
        <v>964</v>
      </c>
      <c r="I408" s="24" t="s">
        <v>1365</v>
      </c>
      <c r="J408" s="24" t="s">
        <v>1686</v>
      </c>
      <c r="K408" s="24">
        <v>10</v>
      </c>
      <c r="L408" s="24" t="s">
        <v>1817</v>
      </c>
      <c r="M408" s="24">
        <v>2</v>
      </c>
      <c r="N408" s="24">
        <v>0</v>
      </c>
      <c r="O408" s="24">
        <v>2</v>
      </c>
      <c r="P408" s="24">
        <v>0</v>
      </c>
      <c r="Q408" s="24" t="str">
        <f t="shared" si="9"/>
        <v>10496611100043421</v>
      </c>
      <c r="R408" s="22" t="e">
        <f>IFERROR(_xlfn.XLOOKUP(Cost[[#This Row],[Unique]],'MB51'!U:U,'MB51'!I:I),"")*-1</f>
        <v>#VALUE!</v>
      </c>
      <c r="S408" s="18" t="str">
        <f>IFERROR(_xlfn.XLOOKUP(Cost[[#This Row],[Unique]],'MB51'!U:U,'MB51'!L:L),"")</f>
        <v/>
      </c>
      <c r="T408" s="18">
        <f>_xlfn.XLOOKUP(Cost[[#This Row],[Material ]],'mm60'!A:A,'mm60'!N:N)</f>
        <v>43.3</v>
      </c>
      <c r="U408" s="19">
        <f>IFERROR(Cost[[#This Row],[Unit Price MM60]]*Cost[[#This Row],[ Requirement QTY]],"")</f>
        <v>86.6</v>
      </c>
      <c r="V408" s="20">
        <f>IFERROR(Cost[[#This Row],[Unit Price MM60]]*Cost[[#This Row],[Withdrawn QTY]],"")</f>
        <v>0</v>
      </c>
      <c r="W408" s="21">
        <f>IFERROR(Cost[[#This Row],[Remaining QTY]]*Cost[[#This Row],[Unit Price MM60]],"")</f>
        <v>86.6</v>
      </c>
      <c r="X408" s="10">
        <v>0</v>
      </c>
      <c r="Y408" s="10">
        <f>SUMIF('MB52 in transit'!A:A,WSheet!G:G,'MB52 in transit'!E:E)</f>
        <v>0</v>
      </c>
      <c r="Z408" s="10">
        <f>SUMIF('MB52 2001'!A:A,WSheet!G:G,'MB52 2001'!C:C)</f>
        <v>0</v>
      </c>
      <c r="AA408" s="10">
        <f>Cost[[#This Row],[AB50 SOH 5001 ]]-Cost[[#This Row],[Remaining QTY]]</f>
        <v>-2</v>
      </c>
      <c r="AB408" s="10">
        <f>SUMIF(G:G,G:G,O:O)</f>
        <v>8</v>
      </c>
      <c r="AC408" s="10">
        <f>Cost[[#This Row],[AB50 SOH 5001 ]]-Cost[[#This Row],[All Work Order Demand]]</f>
        <v>-8</v>
      </c>
      <c r="AD408" s="10" t="str">
        <f>_xlfn.CONCAT(Cost[[#This Row],[Material ]],"5001")</f>
        <v>104966115001</v>
      </c>
      <c r="AE408" s="22">
        <v>5001</v>
      </c>
    </row>
    <row r="409" spans="1:31">
      <c r="A409" s="24" t="s">
        <v>485</v>
      </c>
      <c r="B409" s="24" t="s">
        <v>569</v>
      </c>
      <c r="C409" s="24" t="s">
        <v>605</v>
      </c>
      <c r="D409" s="24" t="s">
        <v>769</v>
      </c>
      <c r="E409" s="24" t="s">
        <v>56</v>
      </c>
      <c r="F409" s="24" t="s">
        <v>68</v>
      </c>
      <c r="G409" s="24" t="s">
        <v>1058</v>
      </c>
      <c r="H409" s="24" t="s">
        <v>1059</v>
      </c>
      <c r="I409" s="24" t="s">
        <v>1388</v>
      </c>
      <c r="J409" s="24" t="s">
        <v>1686</v>
      </c>
      <c r="K409" s="24">
        <v>6</v>
      </c>
      <c r="L409" s="24" t="s">
        <v>1720</v>
      </c>
      <c r="M409" s="24">
        <v>4</v>
      </c>
      <c r="N409" s="24">
        <v>0</v>
      </c>
      <c r="O409" s="24">
        <v>4</v>
      </c>
      <c r="P409" s="24">
        <v>0</v>
      </c>
      <c r="Q409" s="24" t="str">
        <f t="shared" si="9"/>
        <v>10592126100040146</v>
      </c>
      <c r="R409" s="22" t="e">
        <f>IFERROR(_xlfn.XLOOKUP(Cost[[#This Row],[Unique]],'MB51'!U:U,'MB51'!I:I),"")*-1</f>
        <v>#VALUE!</v>
      </c>
      <c r="S409" s="18" t="str">
        <f>IFERROR(_xlfn.XLOOKUP(Cost[[#This Row],[Unique]],'MB51'!U:U,'MB51'!L:L),"")</f>
        <v/>
      </c>
      <c r="T409" s="18">
        <f>_xlfn.XLOOKUP(Cost[[#This Row],[Material ]],'mm60'!A:A,'mm60'!N:N)</f>
        <v>352.34</v>
      </c>
      <c r="U409" s="19">
        <f>IFERROR(Cost[[#This Row],[Unit Price MM60]]*Cost[[#This Row],[ Requirement QTY]],"")</f>
        <v>1409.36</v>
      </c>
      <c r="V409" s="20">
        <f>IFERROR(Cost[[#This Row],[Unit Price MM60]]*Cost[[#This Row],[Withdrawn QTY]],"")</f>
        <v>0</v>
      </c>
      <c r="W409" s="21">
        <f>IFERROR(Cost[[#This Row],[Remaining QTY]]*Cost[[#This Row],[Unit Price MM60]],"")</f>
        <v>1409.36</v>
      </c>
      <c r="X409" s="10">
        <v>0</v>
      </c>
      <c r="Y409" s="10">
        <f>SUMIF('MB52 in transit'!A:A,WSheet!G:G,'MB52 in transit'!E:E)</f>
        <v>0</v>
      </c>
      <c r="Z409" s="10">
        <f>SUMIF('MB52 2001'!A:A,WSheet!G:G,'MB52 2001'!C:C)</f>
        <v>0</v>
      </c>
      <c r="AA409" s="10">
        <f>Cost[[#This Row],[AB50 SOH 5001 ]]-Cost[[#This Row],[Remaining QTY]]</f>
        <v>-4</v>
      </c>
      <c r="AB409" s="10">
        <f>SUMIF(G:G,G:G,O:O)</f>
        <v>24</v>
      </c>
      <c r="AC409" s="10">
        <f>Cost[[#This Row],[AB50 SOH 5001 ]]-Cost[[#This Row],[All Work Order Demand]]</f>
        <v>-24</v>
      </c>
      <c r="AD409" s="10" t="str">
        <f>_xlfn.CONCAT(Cost[[#This Row],[Material ]],"5001")</f>
        <v>105921265001</v>
      </c>
      <c r="AE409" s="22">
        <v>5001</v>
      </c>
    </row>
    <row r="410" spans="1:31">
      <c r="A410" s="24" t="s">
        <v>485</v>
      </c>
      <c r="B410" s="24" t="s">
        <v>569</v>
      </c>
      <c r="C410" s="24" t="s">
        <v>605</v>
      </c>
      <c r="D410" s="24" t="s">
        <v>769</v>
      </c>
      <c r="E410" s="24" t="s">
        <v>56</v>
      </c>
      <c r="F410" s="24" t="s">
        <v>110</v>
      </c>
      <c r="G410" s="24" t="s">
        <v>1393</v>
      </c>
      <c r="H410" s="24" t="s">
        <v>1379</v>
      </c>
      <c r="I410" s="24" t="s">
        <v>1360</v>
      </c>
      <c r="J410" s="24" t="s">
        <v>1686</v>
      </c>
      <c r="K410" s="24">
        <v>9</v>
      </c>
      <c r="L410" s="24" t="s">
        <v>1720</v>
      </c>
      <c r="M410" s="24">
        <v>4</v>
      </c>
      <c r="N410" s="24">
        <v>0</v>
      </c>
      <c r="O410" s="24">
        <v>4</v>
      </c>
      <c r="P410" s="24">
        <v>0</v>
      </c>
      <c r="Q410" s="24" t="str">
        <f t="shared" si="9"/>
        <v>10306067100040146</v>
      </c>
      <c r="R410" s="22" t="e">
        <f>IFERROR(_xlfn.XLOOKUP(Cost[[#This Row],[Unique]],'MB51'!U:U,'MB51'!I:I),"")*-1</f>
        <v>#VALUE!</v>
      </c>
      <c r="S410" s="18" t="str">
        <f>IFERROR(_xlfn.XLOOKUP(Cost[[#This Row],[Unique]],'MB51'!U:U,'MB51'!L:L),"")</f>
        <v/>
      </c>
      <c r="T410" s="18">
        <f>_xlfn.XLOOKUP(Cost[[#This Row],[Material ]],'mm60'!A:A,'mm60'!N:N)</f>
        <v>0.01</v>
      </c>
      <c r="U410" s="19">
        <f>IFERROR(Cost[[#This Row],[Unit Price MM60]]*Cost[[#This Row],[ Requirement QTY]],"")</f>
        <v>0.04</v>
      </c>
      <c r="V410" s="20">
        <f>IFERROR(Cost[[#This Row],[Unit Price MM60]]*Cost[[#This Row],[Withdrawn QTY]],"")</f>
        <v>0</v>
      </c>
      <c r="W410" s="21">
        <f>IFERROR(Cost[[#This Row],[Remaining QTY]]*Cost[[#This Row],[Unit Price MM60]],"")</f>
        <v>0.04</v>
      </c>
      <c r="X410" s="10">
        <v>0</v>
      </c>
      <c r="Y410" s="10">
        <f>SUMIF('MB52 in transit'!A:A,WSheet!G:G,'MB52 in transit'!E:E)</f>
        <v>0</v>
      </c>
      <c r="Z410" s="10">
        <f>SUMIF('MB52 2001'!A:A,WSheet!G:G,'MB52 2001'!C:C)</f>
        <v>0</v>
      </c>
      <c r="AA410" s="10">
        <f>Cost[[#This Row],[AB50 SOH 5001 ]]-Cost[[#This Row],[Remaining QTY]]</f>
        <v>-4</v>
      </c>
      <c r="AB410" s="10">
        <f>SUMIF(G:G,G:G,O:O)</f>
        <v>37</v>
      </c>
      <c r="AC410" s="10">
        <f>Cost[[#This Row],[AB50 SOH 5001 ]]-Cost[[#This Row],[All Work Order Demand]]</f>
        <v>-37</v>
      </c>
      <c r="AD410" s="10" t="str">
        <f>_xlfn.CONCAT(Cost[[#This Row],[Material ]],"5001")</f>
        <v>103060675001</v>
      </c>
      <c r="AE410" s="22">
        <v>5001</v>
      </c>
    </row>
    <row r="411" spans="1:31">
      <c r="A411" s="24" t="s">
        <v>485</v>
      </c>
      <c r="B411" s="24" t="s">
        <v>569</v>
      </c>
      <c r="C411" s="24" t="s">
        <v>605</v>
      </c>
      <c r="D411" s="24" t="s">
        <v>769</v>
      </c>
      <c r="E411" s="24" t="s">
        <v>56</v>
      </c>
      <c r="F411" s="24" t="s">
        <v>33</v>
      </c>
      <c r="G411" s="24" t="s">
        <v>1380</v>
      </c>
      <c r="H411" s="24" t="s">
        <v>1381</v>
      </c>
      <c r="I411" s="24" t="s">
        <v>1373</v>
      </c>
      <c r="J411" s="24" t="s">
        <v>1686</v>
      </c>
      <c r="K411" s="24">
        <v>10</v>
      </c>
      <c r="L411" s="24" t="s">
        <v>1720</v>
      </c>
      <c r="M411" s="24">
        <v>4</v>
      </c>
      <c r="N411" s="24">
        <v>0</v>
      </c>
      <c r="O411" s="24">
        <v>4</v>
      </c>
      <c r="P411" s="24">
        <v>0</v>
      </c>
      <c r="Q411" s="24" t="str">
        <f t="shared" si="9"/>
        <v>10588195100040146</v>
      </c>
      <c r="R411" s="22" t="e">
        <f>IFERROR(_xlfn.XLOOKUP(Cost[[#This Row],[Unique]],'MB51'!U:U,'MB51'!I:I),"")*-1</f>
        <v>#VALUE!</v>
      </c>
      <c r="S411" s="18" t="str">
        <f>IFERROR(_xlfn.XLOOKUP(Cost[[#This Row],[Unique]],'MB51'!U:U,'MB51'!L:L),"")</f>
        <v/>
      </c>
      <c r="T411" s="18">
        <f>_xlfn.XLOOKUP(Cost[[#This Row],[Material ]],'mm60'!A:A,'mm60'!N:N)</f>
        <v>18.41</v>
      </c>
      <c r="U411" s="19">
        <f>IFERROR(Cost[[#This Row],[Unit Price MM60]]*Cost[[#This Row],[ Requirement QTY]],"")</f>
        <v>73.64</v>
      </c>
      <c r="V411" s="20">
        <f>IFERROR(Cost[[#This Row],[Unit Price MM60]]*Cost[[#This Row],[Withdrawn QTY]],"")</f>
        <v>0</v>
      </c>
      <c r="W411" s="21">
        <f>IFERROR(Cost[[#This Row],[Remaining QTY]]*Cost[[#This Row],[Unit Price MM60]],"")</f>
        <v>73.64</v>
      </c>
      <c r="X411" s="10">
        <v>0</v>
      </c>
      <c r="Y411" s="10">
        <f>SUMIF('MB52 in transit'!A:A,WSheet!G:G,'MB52 in transit'!E:E)</f>
        <v>0</v>
      </c>
      <c r="Z411" s="10">
        <f>SUMIF('MB52 2001'!A:A,WSheet!G:G,'MB52 2001'!C:C)</f>
        <v>0</v>
      </c>
      <c r="AA411" s="10">
        <f>Cost[[#This Row],[AB50 SOH 5001 ]]-Cost[[#This Row],[Remaining QTY]]</f>
        <v>-4</v>
      </c>
      <c r="AB411" s="10">
        <f>SUMIF(G:G,G:G,O:O)</f>
        <v>81</v>
      </c>
      <c r="AC411" s="10">
        <f>Cost[[#This Row],[AB50 SOH 5001 ]]-Cost[[#This Row],[All Work Order Demand]]</f>
        <v>-81</v>
      </c>
      <c r="AD411" s="10" t="str">
        <f>_xlfn.CONCAT(Cost[[#This Row],[Material ]],"5001")</f>
        <v>105881955001</v>
      </c>
      <c r="AE411" s="22">
        <v>5001</v>
      </c>
    </row>
    <row r="412" spans="1:31">
      <c r="A412" s="24" t="s">
        <v>485</v>
      </c>
      <c r="B412" s="24" t="s">
        <v>569</v>
      </c>
      <c r="C412" s="24" t="s">
        <v>703</v>
      </c>
      <c r="D412" s="24" t="s">
        <v>854</v>
      </c>
      <c r="E412" s="24" t="s">
        <v>56</v>
      </c>
      <c r="F412" s="24" t="s">
        <v>28</v>
      </c>
      <c r="G412" s="24" t="s">
        <v>1393</v>
      </c>
      <c r="H412" s="24" t="s">
        <v>1379</v>
      </c>
      <c r="I412" s="24" t="s">
        <v>1360</v>
      </c>
      <c r="J412" s="24" t="s">
        <v>1686</v>
      </c>
      <c r="K412" s="24">
        <v>7</v>
      </c>
      <c r="L412" s="24" t="s">
        <v>1818</v>
      </c>
      <c r="M412" s="24">
        <v>11</v>
      </c>
      <c r="N412" s="24">
        <v>0</v>
      </c>
      <c r="O412" s="24">
        <v>11</v>
      </c>
      <c r="P412" s="24">
        <v>0</v>
      </c>
      <c r="Q412" s="24" t="str">
        <f t="shared" si="9"/>
        <v>10306067100039932</v>
      </c>
      <c r="R412" s="22" t="e">
        <f>IFERROR(_xlfn.XLOOKUP(Cost[[#This Row],[Unique]],'MB51'!U:U,'MB51'!I:I),"")*-1</f>
        <v>#VALUE!</v>
      </c>
      <c r="S412" s="18" t="str">
        <f>IFERROR(_xlfn.XLOOKUP(Cost[[#This Row],[Unique]],'MB51'!U:U,'MB51'!L:L),"")</f>
        <v/>
      </c>
      <c r="T412" s="18">
        <f>_xlfn.XLOOKUP(Cost[[#This Row],[Material ]],'mm60'!A:A,'mm60'!N:N)</f>
        <v>0.01</v>
      </c>
      <c r="U412" s="19">
        <f>IFERROR(Cost[[#This Row],[Unit Price MM60]]*Cost[[#This Row],[ Requirement QTY]],"")</f>
        <v>0.11</v>
      </c>
      <c r="V412" s="20">
        <f>IFERROR(Cost[[#This Row],[Unit Price MM60]]*Cost[[#This Row],[Withdrawn QTY]],"")</f>
        <v>0</v>
      </c>
      <c r="W412" s="21">
        <f>IFERROR(Cost[[#This Row],[Remaining QTY]]*Cost[[#This Row],[Unit Price MM60]],"")</f>
        <v>0.11</v>
      </c>
      <c r="X412" s="10">
        <v>0</v>
      </c>
      <c r="Y412" s="10">
        <f>SUMIF('MB52 in transit'!A:A,WSheet!G:G,'MB52 in transit'!E:E)</f>
        <v>0</v>
      </c>
      <c r="Z412" s="10">
        <f>SUMIF('MB52 2001'!A:A,WSheet!G:G,'MB52 2001'!C:C)</f>
        <v>0</v>
      </c>
      <c r="AA412" s="10">
        <f>Cost[[#This Row],[AB50 SOH 5001 ]]-Cost[[#This Row],[Remaining QTY]]</f>
        <v>-11</v>
      </c>
      <c r="AB412" s="10">
        <f>SUMIF(G:G,G:G,O:O)</f>
        <v>37</v>
      </c>
      <c r="AC412" s="10">
        <f>Cost[[#This Row],[AB50 SOH 5001 ]]-Cost[[#This Row],[All Work Order Demand]]</f>
        <v>-37</v>
      </c>
      <c r="AD412" s="10" t="str">
        <f>_xlfn.CONCAT(Cost[[#This Row],[Material ]],"5001")</f>
        <v>103060675001</v>
      </c>
      <c r="AE412" s="22">
        <v>5001</v>
      </c>
    </row>
    <row r="413" spans="1:31">
      <c r="A413" s="24" t="s">
        <v>485</v>
      </c>
      <c r="B413" s="24" t="s">
        <v>569</v>
      </c>
      <c r="C413" s="24" t="s">
        <v>703</v>
      </c>
      <c r="D413" s="24" t="s">
        <v>854</v>
      </c>
      <c r="E413" s="24" t="s">
        <v>56</v>
      </c>
      <c r="F413" s="24" t="s">
        <v>106</v>
      </c>
      <c r="G413" s="24" t="s">
        <v>1055</v>
      </c>
      <c r="H413" s="24" t="s">
        <v>1056</v>
      </c>
      <c r="I413" s="24" t="s">
        <v>1360</v>
      </c>
      <c r="J413" s="24" t="s">
        <v>1686</v>
      </c>
      <c r="K413" s="24">
        <v>8</v>
      </c>
      <c r="L413" s="24" t="s">
        <v>1818</v>
      </c>
      <c r="M413" s="24">
        <v>9</v>
      </c>
      <c r="N413" s="24">
        <v>0</v>
      </c>
      <c r="O413" s="24">
        <v>9</v>
      </c>
      <c r="P413" s="24">
        <v>0</v>
      </c>
      <c r="Q413" s="24" t="str">
        <f t="shared" si="9"/>
        <v>10592125100039932</v>
      </c>
      <c r="R413" s="22" t="e">
        <f>IFERROR(_xlfn.XLOOKUP(Cost[[#This Row],[Unique]],'MB51'!U:U,'MB51'!I:I),"")*-1</f>
        <v>#VALUE!</v>
      </c>
      <c r="S413" s="18" t="str">
        <f>IFERROR(_xlfn.XLOOKUP(Cost[[#This Row],[Unique]],'MB51'!U:U,'MB51'!L:L),"")</f>
        <v/>
      </c>
      <c r="T413" s="18">
        <f>_xlfn.XLOOKUP(Cost[[#This Row],[Material ]],'mm60'!A:A,'mm60'!N:N)</f>
        <v>255.81</v>
      </c>
      <c r="U413" s="19">
        <f>IFERROR(Cost[[#This Row],[Unit Price MM60]]*Cost[[#This Row],[ Requirement QTY]],"")</f>
        <v>2302.29</v>
      </c>
      <c r="V413" s="20">
        <f>IFERROR(Cost[[#This Row],[Unit Price MM60]]*Cost[[#This Row],[Withdrawn QTY]],"")</f>
        <v>0</v>
      </c>
      <c r="W413" s="21">
        <f>IFERROR(Cost[[#This Row],[Remaining QTY]]*Cost[[#This Row],[Unit Price MM60]],"")</f>
        <v>2302.29</v>
      </c>
      <c r="X413" s="10">
        <v>0</v>
      </c>
      <c r="Y413" s="10">
        <f>SUMIF('MB52 in transit'!A:A,WSheet!G:G,'MB52 in transit'!E:E)</f>
        <v>0</v>
      </c>
      <c r="Z413" s="10">
        <f>SUMIF('MB52 2001'!A:A,WSheet!G:G,'MB52 2001'!C:C)</f>
        <v>0</v>
      </c>
      <c r="AA413" s="10">
        <f>Cost[[#This Row],[AB50 SOH 5001 ]]-Cost[[#This Row],[Remaining QTY]]</f>
        <v>-9</v>
      </c>
      <c r="AB413" s="10">
        <f>SUMIF(G:G,G:G,O:O)</f>
        <v>45</v>
      </c>
      <c r="AC413" s="10">
        <f>Cost[[#This Row],[AB50 SOH 5001 ]]-Cost[[#This Row],[All Work Order Demand]]</f>
        <v>-45</v>
      </c>
      <c r="AD413" s="10" t="str">
        <f>_xlfn.CONCAT(Cost[[#This Row],[Material ]],"5001")</f>
        <v>105921255001</v>
      </c>
      <c r="AE413" s="22">
        <v>5001</v>
      </c>
    </row>
    <row r="414" spans="1:31">
      <c r="A414" s="24" t="s">
        <v>485</v>
      </c>
      <c r="B414" s="24" t="s">
        <v>569</v>
      </c>
      <c r="C414" s="24" t="s">
        <v>703</v>
      </c>
      <c r="D414" s="24" t="s">
        <v>854</v>
      </c>
      <c r="E414" s="24" t="s">
        <v>56</v>
      </c>
      <c r="F414" s="24" t="s">
        <v>110</v>
      </c>
      <c r="G414" s="24" t="s">
        <v>1058</v>
      </c>
      <c r="H414" s="24" t="s">
        <v>1059</v>
      </c>
      <c r="I414" s="24" t="s">
        <v>1360</v>
      </c>
      <c r="J414" s="24" t="s">
        <v>1686</v>
      </c>
      <c r="K414" s="24">
        <v>9</v>
      </c>
      <c r="L414" s="24" t="s">
        <v>1818</v>
      </c>
      <c r="M414" s="24">
        <v>4</v>
      </c>
      <c r="N414" s="24">
        <v>0</v>
      </c>
      <c r="O414" s="24">
        <v>4</v>
      </c>
      <c r="P414" s="24">
        <v>0</v>
      </c>
      <c r="Q414" s="24" t="str">
        <f t="shared" si="9"/>
        <v>10592126100039932</v>
      </c>
      <c r="R414" s="22" t="e">
        <f>IFERROR(_xlfn.XLOOKUP(Cost[[#This Row],[Unique]],'MB51'!U:U,'MB51'!I:I),"")*-1</f>
        <v>#VALUE!</v>
      </c>
      <c r="S414" s="18" t="str">
        <f>IFERROR(_xlfn.XLOOKUP(Cost[[#This Row],[Unique]],'MB51'!U:U,'MB51'!L:L),"")</f>
        <v/>
      </c>
      <c r="T414" s="18">
        <f>_xlfn.XLOOKUP(Cost[[#This Row],[Material ]],'mm60'!A:A,'mm60'!N:N)</f>
        <v>352.34</v>
      </c>
      <c r="U414" s="19">
        <f>IFERROR(Cost[[#This Row],[Unit Price MM60]]*Cost[[#This Row],[ Requirement QTY]],"")</f>
        <v>1409.36</v>
      </c>
      <c r="V414" s="20">
        <f>IFERROR(Cost[[#This Row],[Unit Price MM60]]*Cost[[#This Row],[Withdrawn QTY]],"")</f>
        <v>0</v>
      </c>
      <c r="W414" s="21">
        <f>IFERROR(Cost[[#This Row],[Remaining QTY]]*Cost[[#This Row],[Unit Price MM60]],"")</f>
        <v>1409.36</v>
      </c>
      <c r="X414" s="10">
        <v>0</v>
      </c>
      <c r="Y414" s="10">
        <f>SUMIF('MB52 in transit'!A:A,WSheet!G:G,'MB52 in transit'!E:E)</f>
        <v>0</v>
      </c>
      <c r="Z414" s="10">
        <f>SUMIF('MB52 2001'!A:A,WSheet!G:G,'MB52 2001'!C:C)</f>
        <v>0</v>
      </c>
      <c r="AA414" s="10">
        <f>Cost[[#This Row],[AB50 SOH 5001 ]]-Cost[[#This Row],[Remaining QTY]]</f>
        <v>-4</v>
      </c>
      <c r="AB414" s="10">
        <f>SUMIF(G:G,G:G,O:O)</f>
        <v>24</v>
      </c>
      <c r="AC414" s="10">
        <f>Cost[[#This Row],[AB50 SOH 5001 ]]-Cost[[#This Row],[All Work Order Demand]]</f>
        <v>-24</v>
      </c>
      <c r="AD414" s="10" t="str">
        <f>_xlfn.CONCAT(Cost[[#This Row],[Material ]],"5001")</f>
        <v>105921265001</v>
      </c>
      <c r="AE414" s="22">
        <v>5001</v>
      </c>
    </row>
    <row r="415" spans="1:31">
      <c r="A415" s="24" t="s">
        <v>485</v>
      </c>
      <c r="B415" s="24" t="s">
        <v>569</v>
      </c>
      <c r="C415" s="24" t="s">
        <v>703</v>
      </c>
      <c r="D415" s="24" t="s">
        <v>854</v>
      </c>
      <c r="E415" s="24" t="s">
        <v>56</v>
      </c>
      <c r="F415" s="24" t="s">
        <v>33</v>
      </c>
      <c r="G415" s="24" t="s">
        <v>1380</v>
      </c>
      <c r="H415" s="24" t="s">
        <v>1381</v>
      </c>
      <c r="I415" s="24" t="s">
        <v>1360</v>
      </c>
      <c r="J415" s="24" t="s">
        <v>1686</v>
      </c>
      <c r="K415" s="24">
        <v>10</v>
      </c>
      <c r="L415" s="24" t="s">
        <v>1818</v>
      </c>
      <c r="M415" s="24">
        <v>13</v>
      </c>
      <c r="N415" s="24">
        <v>0</v>
      </c>
      <c r="O415" s="24">
        <v>13</v>
      </c>
      <c r="P415" s="24">
        <v>0</v>
      </c>
      <c r="Q415" s="24" t="str">
        <f t="shared" si="9"/>
        <v>10588195100039932</v>
      </c>
      <c r="R415" s="22" t="e">
        <f>IFERROR(_xlfn.XLOOKUP(Cost[[#This Row],[Unique]],'MB51'!U:U,'MB51'!I:I),"")*-1</f>
        <v>#VALUE!</v>
      </c>
      <c r="S415" s="18" t="str">
        <f>IFERROR(_xlfn.XLOOKUP(Cost[[#This Row],[Unique]],'MB51'!U:U,'MB51'!L:L),"")</f>
        <v/>
      </c>
      <c r="T415" s="18">
        <f>_xlfn.XLOOKUP(Cost[[#This Row],[Material ]],'mm60'!A:A,'mm60'!N:N)</f>
        <v>18.41</v>
      </c>
      <c r="U415" s="19">
        <f>IFERROR(Cost[[#This Row],[Unit Price MM60]]*Cost[[#This Row],[ Requirement QTY]],"")</f>
        <v>239.33</v>
      </c>
      <c r="V415" s="20">
        <f>IFERROR(Cost[[#This Row],[Unit Price MM60]]*Cost[[#This Row],[Withdrawn QTY]],"")</f>
        <v>0</v>
      </c>
      <c r="W415" s="21">
        <f>IFERROR(Cost[[#This Row],[Remaining QTY]]*Cost[[#This Row],[Unit Price MM60]],"")</f>
        <v>239.33</v>
      </c>
      <c r="X415" s="10">
        <v>0</v>
      </c>
      <c r="Y415" s="10">
        <f>SUMIF('MB52 in transit'!A:A,WSheet!G:G,'MB52 in transit'!E:E)</f>
        <v>0</v>
      </c>
      <c r="Z415" s="10">
        <f>SUMIF('MB52 2001'!A:A,WSheet!G:G,'MB52 2001'!C:C)</f>
        <v>0</v>
      </c>
      <c r="AA415" s="10">
        <f>Cost[[#This Row],[AB50 SOH 5001 ]]-Cost[[#This Row],[Remaining QTY]]</f>
        <v>-13</v>
      </c>
      <c r="AB415" s="10">
        <f>SUMIF(G:G,G:G,O:O)</f>
        <v>81</v>
      </c>
      <c r="AC415" s="10">
        <f>Cost[[#This Row],[AB50 SOH 5001 ]]-Cost[[#This Row],[All Work Order Demand]]</f>
        <v>-81</v>
      </c>
      <c r="AD415" s="10" t="str">
        <f>_xlfn.CONCAT(Cost[[#This Row],[Material ]],"5001")</f>
        <v>105881955001</v>
      </c>
      <c r="AE415" s="22">
        <v>5001</v>
      </c>
    </row>
    <row r="416" spans="1:31">
      <c r="A416" s="24" t="s">
        <v>485</v>
      </c>
      <c r="B416" s="24" t="s">
        <v>569</v>
      </c>
      <c r="C416" s="24" t="s">
        <v>703</v>
      </c>
      <c r="D416" s="24" t="s">
        <v>854</v>
      </c>
      <c r="E416" s="24" t="s">
        <v>56</v>
      </c>
      <c r="F416" s="24" t="s">
        <v>80</v>
      </c>
      <c r="G416" s="24" t="s">
        <v>961</v>
      </c>
      <c r="H416" s="24" t="s">
        <v>962</v>
      </c>
      <c r="I416" s="24" t="s">
        <v>1372</v>
      </c>
      <c r="J416" s="24" t="s">
        <v>1686</v>
      </c>
      <c r="K416" s="24">
        <v>11</v>
      </c>
      <c r="L416" s="24" t="s">
        <v>1818</v>
      </c>
      <c r="M416" s="24">
        <v>26</v>
      </c>
      <c r="N416" s="24">
        <v>0</v>
      </c>
      <c r="O416" s="24">
        <v>26</v>
      </c>
      <c r="P416" s="24">
        <v>0</v>
      </c>
      <c r="Q416" s="24" t="str">
        <f t="shared" si="9"/>
        <v>10588196100039932</v>
      </c>
      <c r="R416" s="22" t="e">
        <f>IFERROR(_xlfn.XLOOKUP(Cost[[#This Row],[Unique]],'MB51'!U:U,'MB51'!I:I),"")*-1</f>
        <v>#VALUE!</v>
      </c>
      <c r="S416" s="18" t="str">
        <f>IFERROR(_xlfn.XLOOKUP(Cost[[#This Row],[Unique]],'MB51'!U:U,'MB51'!L:L),"")</f>
        <v/>
      </c>
      <c r="T416" s="18">
        <f>_xlfn.XLOOKUP(Cost[[#This Row],[Material ]],'mm60'!A:A,'mm60'!N:N)</f>
        <v>3.56</v>
      </c>
      <c r="U416" s="19">
        <f>IFERROR(Cost[[#This Row],[Unit Price MM60]]*Cost[[#This Row],[ Requirement QTY]],"")</f>
        <v>92.56</v>
      </c>
      <c r="V416" s="20">
        <f>IFERROR(Cost[[#This Row],[Unit Price MM60]]*Cost[[#This Row],[Withdrawn QTY]],"")</f>
        <v>0</v>
      </c>
      <c r="W416" s="21">
        <f>IFERROR(Cost[[#This Row],[Remaining QTY]]*Cost[[#This Row],[Unit Price MM60]],"")</f>
        <v>92.56</v>
      </c>
      <c r="X416" s="10">
        <v>0</v>
      </c>
      <c r="Y416" s="10">
        <f>SUMIF('MB52 in transit'!A:A,WSheet!G:G,'MB52 in transit'!E:E)</f>
        <v>0</v>
      </c>
      <c r="Z416" s="10">
        <f>SUMIF('MB52 2001'!A:A,WSheet!G:G,'MB52 2001'!C:C)</f>
        <v>0</v>
      </c>
      <c r="AA416" s="10">
        <f>Cost[[#This Row],[AB50 SOH 5001 ]]-Cost[[#This Row],[Remaining QTY]]</f>
        <v>-26</v>
      </c>
      <c r="AB416" s="10">
        <f>SUMIF(G:G,G:G,O:O)</f>
        <v>162</v>
      </c>
      <c r="AC416" s="10">
        <f>Cost[[#This Row],[AB50 SOH 5001 ]]-Cost[[#This Row],[All Work Order Demand]]</f>
        <v>-162</v>
      </c>
      <c r="AD416" s="10" t="str">
        <f>_xlfn.CONCAT(Cost[[#This Row],[Material ]],"5001")</f>
        <v>105881965001</v>
      </c>
      <c r="AE416" s="22">
        <v>5001</v>
      </c>
    </row>
    <row r="417" spans="1:31">
      <c r="A417" s="24" t="s">
        <v>485</v>
      </c>
      <c r="B417" s="24" t="s">
        <v>569</v>
      </c>
      <c r="C417" s="24" t="s">
        <v>703</v>
      </c>
      <c r="D417" s="24" t="s">
        <v>854</v>
      </c>
      <c r="E417" s="24" t="s">
        <v>56</v>
      </c>
      <c r="F417" s="24" t="s">
        <v>120</v>
      </c>
      <c r="G417" s="24" t="s">
        <v>958</v>
      </c>
      <c r="H417" s="24" t="s">
        <v>959</v>
      </c>
      <c r="I417" s="24" t="s">
        <v>1360</v>
      </c>
      <c r="J417" s="24" t="s">
        <v>1686</v>
      </c>
      <c r="K417" s="24">
        <v>12</v>
      </c>
      <c r="L417" s="24" t="s">
        <v>1818</v>
      </c>
      <c r="M417" s="24">
        <v>26</v>
      </c>
      <c r="N417" s="24">
        <v>0</v>
      </c>
      <c r="O417" s="24">
        <v>26</v>
      </c>
      <c r="P417" s="24">
        <v>0</v>
      </c>
      <c r="Q417" s="24" t="str">
        <f t="shared" si="9"/>
        <v>10588197100039932</v>
      </c>
      <c r="R417" s="22" t="e">
        <f>IFERROR(_xlfn.XLOOKUP(Cost[[#This Row],[Unique]],'MB51'!U:U,'MB51'!I:I),"")*-1</f>
        <v>#VALUE!</v>
      </c>
      <c r="S417" s="18" t="str">
        <f>IFERROR(_xlfn.XLOOKUP(Cost[[#This Row],[Unique]],'MB51'!U:U,'MB51'!L:L),"")</f>
        <v/>
      </c>
      <c r="T417" s="18">
        <f>_xlfn.XLOOKUP(Cost[[#This Row],[Material ]],'mm60'!A:A,'mm60'!N:N)</f>
        <v>6.1</v>
      </c>
      <c r="U417" s="19">
        <f>IFERROR(Cost[[#This Row],[Unit Price MM60]]*Cost[[#This Row],[ Requirement QTY]],"")</f>
        <v>158.6</v>
      </c>
      <c r="V417" s="20">
        <f>IFERROR(Cost[[#This Row],[Unit Price MM60]]*Cost[[#This Row],[Withdrawn QTY]],"")</f>
        <v>0</v>
      </c>
      <c r="W417" s="21">
        <f>IFERROR(Cost[[#This Row],[Remaining QTY]]*Cost[[#This Row],[Unit Price MM60]],"")</f>
        <v>158.6</v>
      </c>
      <c r="X417" s="10">
        <v>0</v>
      </c>
      <c r="Y417" s="10">
        <f>SUMIF('MB52 in transit'!A:A,WSheet!G:G,'MB52 in transit'!E:E)</f>
        <v>0</v>
      </c>
      <c r="Z417" s="10">
        <f>SUMIF('MB52 2001'!A:A,WSheet!G:G,'MB52 2001'!C:C)</f>
        <v>8</v>
      </c>
      <c r="AA417" s="10">
        <f>Cost[[#This Row],[AB50 SOH 5001 ]]-Cost[[#This Row],[Remaining QTY]]</f>
        <v>-26</v>
      </c>
      <c r="AB417" s="10">
        <f>SUMIF(G:G,G:G,O:O)</f>
        <v>162</v>
      </c>
      <c r="AC417" s="10">
        <f>Cost[[#This Row],[AB50 SOH 5001 ]]-Cost[[#This Row],[All Work Order Demand]]</f>
        <v>-162</v>
      </c>
      <c r="AD417" s="10" t="str">
        <f>_xlfn.CONCAT(Cost[[#This Row],[Material ]],"5001")</f>
        <v>105881975001</v>
      </c>
      <c r="AE417" s="22">
        <v>5001</v>
      </c>
    </row>
    <row r="418" spans="1:31">
      <c r="A418" s="24" t="s">
        <v>485</v>
      </c>
      <c r="B418" s="24" t="s">
        <v>569</v>
      </c>
      <c r="C418" s="24" t="s">
        <v>704</v>
      </c>
      <c r="D418" s="24" t="s">
        <v>855</v>
      </c>
      <c r="E418" s="24" t="s">
        <v>64</v>
      </c>
      <c r="F418" s="24" t="s">
        <v>730</v>
      </c>
      <c r="G418" s="24" t="s">
        <v>1404</v>
      </c>
      <c r="H418" s="24" t="s">
        <v>1405</v>
      </c>
      <c r="I418" s="24" t="s">
        <v>1365</v>
      </c>
      <c r="J418" s="24" t="s">
        <v>1686</v>
      </c>
      <c r="K418" s="24">
        <v>7</v>
      </c>
      <c r="L418" s="24" t="s">
        <v>1819</v>
      </c>
      <c r="M418" s="24">
        <v>3</v>
      </c>
      <c r="N418" s="24">
        <v>0</v>
      </c>
      <c r="O418" s="24">
        <v>3</v>
      </c>
      <c r="P418" s="24">
        <v>0</v>
      </c>
      <c r="Q418" s="24" t="str">
        <f t="shared" si="9"/>
        <v>10563528100042708</v>
      </c>
      <c r="R418" s="22" t="e">
        <f>IFERROR(_xlfn.XLOOKUP(Cost[[#This Row],[Unique]],'MB51'!U:U,'MB51'!I:I),"")*-1</f>
        <v>#VALUE!</v>
      </c>
      <c r="S418" s="18" t="str">
        <f>IFERROR(_xlfn.XLOOKUP(Cost[[#This Row],[Unique]],'MB51'!U:U,'MB51'!L:L),"")</f>
        <v/>
      </c>
      <c r="T418" s="18">
        <f>_xlfn.XLOOKUP(Cost[[#This Row],[Material ]],'mm60'!A:A,'mm60'!N:N)</f>
        <v>44.8</v>
      </c>
      <c r="U418" s="19">
        <f>IFERROR(Cost[[#This Row],[Unit Price MM60]]*Cost[[#This Row],[ Requirement QTY]],"")</f>
        <v>134.39999999999998</v>
      </c>
      <c r="V418" s="20">
        <f>IFERROR(Cost[[#This Row],[Unit Price MM60]]*Cost[[#This Row],[Withdrawn QTY]],"")</f>
        <v>0</v>
      </c>
      <c r="W418" s="21">
        <f>IFERROR(Cost[[#This Row],[Remaining QTY]]*Cost[[#This Row],[Unit Price MM60]],"")</f>
        <v>134.39999999999998</v>
      </c>
      <c r="X418" s="10">
        <v>0</v>
      </c>
      <c r="Y418" s="10">
        <f>SUMIF('MB52 in transit'!A:A,WSheet!G:G,'MB52 in transit'!E:E)</f>
        <v>0</v>
      </c>
      <c r="Z418" s="10">
        <f>SUMIF('MB52 2001'!A:A,WSheet!G:G,'MB52 2001'!C:C)</f>
        <v>0</v>
      </c>
      <c r="AA418" s="10">
        <f>Cost[[#This Row],[AB50 SOH 5001 ]]-Cost[[#This Row],[Remaining QTY]]</f>
        <v>-3</v>
      </c>
      <c r="AB418" s="10">
        <f>SUMIF(G:G,G:G,O:O)</f>
        <v>6</v>
      </c>
      <c r="AC418" s="10">
        <f>Cost[[#This Row],[AB50 SOH 5001 ]]-Cost[[#This Row],[All Work Order Demand]]</f>
        <v>-6</v>
      </c>
      <c r="AD418" s="10" t="str">
        <f>_xlfn.CONCAT(Cost[[#This Row],[Material ]],"5001")</f>
        <v>105635285001</v>
      </c>
      <c r="AE418" s="22">
        <v>5001</v>
      </c>
    </row>
    <row r="419" spans="1:31">
      <c r="A419" s="24" t="s">
        <v>485</v>
      </c>
      <c r="B419" s="24" t="s">
        <v>569</v>
      </c>
      <c r="C419" s="24" t="s">
        <v>704</v>
      </c>
      <c r="D419" s="24" t="s">
        <v>855</v>
      </c>
      <c r="E419" s="24" t="s">
        <v>64</v>
      </c>
      <c r="F419" s="24" t="s">
        <v>745</v>
      </c>
      <c r="G419" s="24" t="s">
        <v>1406</v>
      </c>
      <c r="H419" s="24" t="s">
        <v>1407</v>
      </c>
      <c r="I419" s="24" t="s">
        <v>1360</v>
      </c>
      <c r="J419" s="24" t="s">
        <v>1686</v>
      </c>
      <c r="K419" s="24">
        <v>5</v>
      </c>
      <c r="L419" s="24" t="s">
        <v>1819</v>
      </c>
      <c r="M419" s="24">
        <v>4</v>
      </c>
      <c r="N419" s="24">
        <v>0</v>
      </c>
      <c r="O419" s="24">
        <v>4</v>
      </c>
      <c r="P419" s="24">
        <v>0</v>
      </c>
      <c r="Q419" s="24" t="str">
        <f t="shared" si="9"/>
        <v>10562218100042708</v>
      </c>
      <c r="R419" s="22" t="e">
        <f>IFERROR(_xlfn.XLOOKUP(Cost[[#This Row],[Unique]],'MB51'!U:U,'MB51'!I:I),"")*-1</f>
        <v>#VALUE!</v>
      </c>
      <c r="S419" s="18" t="str">
        <f>IFERROR(_xlfn.XLOOKUP(Cost[[#This Row],[Unique]],'MB51'!U:U,'MB51'!L:L),"")</f>
        <v/>
      </c>
      <c r="T419" s="18">
        <f>_xlfn.XLOOKUP(Cost[[#This Row],[Material ]],'mm60'!A:A,'mm60'!N:N)</f>
        <v>27.05</v>
      </c>
      <c r="U419" s="19">
        <f>IFERROR(Cost[[#This Row],[Unit Price MM60]]*Cost[[#This Row],[ Requirement QTY]],"")</f>
        <v>108.2</v>
      </c>
      <c r="V419" s="20">
        <f>IFERROR(Cost[[#This Row],[Unit Price MM60]]*Cost[[#This Row],[Withdrawn QTY]],"")</f>
        <v>0</v>
      </c>
      <c r="W419" s="21">
        <f>IFERROR(Cost[[#This Row],[Remaining QTY]]*Cost[[#This Row],[Unit Price MM60]],"")</f>
        <v>108.2</v>
      </c>
      <c r="X419" s="10">
        <v>0</v>
      </c>
      <c r="Y419" s="10">
        <f>SUMIF('MB52 in transit'!A:A,WSheet!G:G,'MB52 in transit'!E:E)</f>
        <v>0</v>
      </c>
      <c r="Z419" s="10">
        <f>SUMIF('MB52 2001'!A:A,WSheet!G:G,'MB52 2001'!C:C)</f>
        <v>0</v>
      </c>
      <c r="AA419" s="10">
        <f>Cost[[#This Row],[AB50 SOH 5001 ]]-Cost[[#This Row],[Remaining QTY]]</f>
        <v>-4</v>
      </c>
      <c r="AB419" s="10">
        <f>SUMIF(G:G,G:G,O:O)</f>
        <v>8</v>
      </c>
      <c r="AC419" s="10">
        <f>Cost[[#This Row],[AB50 SOH 5001 ]]-Cost[[#This Row],[All Work Order Demand]]</f>
        <v>-8</v>
      </c>
      <c r="AD419" s="10" t="str">
        <f>_xlfn.CONCAT(Cost[[#This Row],[Material ]],"5001")</f>
        <v>105622185001</v>
      </c>
      <c r="AE419" s="22">
        <v>5001</v>
      </c>
    </row>
    <row r="420" spans="1:31">
      <c r="A420" s="24" t="s">
        <v>485</v>
      </c>
      <c r="B420" s="24" t="s">
        <v>569</v>
      </c>
      <c r="C420" s="24" t="s">
        <v>704</v>
      </c>
      <c r="D420" s="24" t="s">
        <v>855</v>
      </c>
      <c r="E420" s="24" t="s">
        <v>64</v>
      </c>
      <c r="F420" s="24" t="s">
        <v>749</v>
      </c>
      <c r="G420" s="24" t="s">
        <v>1408</v>
      </c>
      <c r="H420" s="24" t="s">
        <v>1409</v>
      </c>
      <c r="I420" s="24" t="s">
        <v>1360</v>
      </c>
      <c r="J420" s="24" t="s">
        <v>1686</v>
      </c>
      <c r="K420" s="24">
        <v>6</v>
      </c>
      <c r="L420" s="24" t="s">
        <v>1819</v>
      </c>
      <c r="M420" s="24">
        <v>4</v>
      </c>
      <c r="N420" s="24">
        <v>0</v>
      </c>
      <c r="O420" s="24">
        <v>4</v>
      </c>
      <c r="P420" s="24">
        <v>0</v>
      </c>
      <c r="Q420" s="24" t="str">
        <f t="shared" si="9"/>
        <v>10562219100042708</v>
      </c>
      <c r="R420" s="22" t="e">
        <f>IFERROR(_xlfn.XLOOKUP(Cost[[#This Row],[Unique]],'MB51'!U:U,'MB51'!I:I),"")*-1</f>
        <v>#VALUE!</v>
      </c>
      <c r="S420" s="18" t="str">
        <f>IFERROR(_xlfn.XLOOKUP(Cost[[#This Row],[Unique]],'MB51'!U:U,'MB51'!L:L),"")</f>
        <v/>
      </c>
      <c r="T420" s="18">
        <f>_xlfn.XLOOKUP(Cost[[#This Row],[Material ]],'mm60'!A:A,'mm60'!N:N)</f>
        <v>28.5</v>
      </c>
      <c r="U420" s="19">
        <f>IFERROR(Cost[[#This Row],[Unit Price MM60]]*Cost[[#This Row],[ Requirement QTY]],"")</f>
        <v>114</v>
      </c>
      <c r="V420" s="20">
        <f>IFERROR(Cost[[#This Row],[Unit Price MM60]]*Cost[[#This Row],[Withdrawn QTY]],"")</f>
        <v>0</v>
      </c>
      <c r="W420" s="21">
        <f>IFERROR(Cost[[#This Row],[Remaining QTY]]*Cost[[#This Row],[Unit Price MM60]],"")</f>
        <v>114</v>
      </c>
      <c r="X420" s="10">
        <v>0</v>
      </c>
      <c r="Y420" s="10">
        <f>SUMIF('MB52 in transit'!A:A,WSheet!G:G,'MB52 in transit'!E:E)</f>
        <v>0</v>
      </c>
      <c r="Z420" s="10">
        <f>SUMIF('MB52 2001'!A:A,WSheet!G:G,'MB52 2001'!C:C)</f>
        <v>0</v>
      </c>
      <c r="AA420" s="10">
        <f>Cost[[#This Row],[AB50 SOH 5001 ]]-Cost[[#This Row],[Remaining QTY]]</f>
        <v>-4</v>
      </c>
      <c r="AB420" s="10">
        <f>SUMIF(G:G,G:G,O:O)</f>
        <v>8</v>
      </c>
      <c r="AC420" s="10">
        <f>Cost[[#This Row],[AB50 SOH 5001 ]]-Cost[[#This Row],[All Work Order Demand]]</f>
        <v>-8</v>
      </c>
      <c r="AD420" s="10" t="str">
        <f>_xlfn.CONCAT(Cost[[#This Row],[Material ]],"5001")</f>
        <v>105622195001</v>
      </c>
      <c r="AE420" s="22">
        <v>5001</v>
      </c>
    </row>
    <row r="421" spans="1:31">
      <c r="A421" s="24" t="s">
        <v>485</v>
      </c>
      <c r="B421" s="24" t="s">
        <v>569</v>
      </c>
      <c r="C421" s="24" t="s">
        <v>704</v>
      </c>
      <c r="D421" s="24" t="s">
        <v>855</v>
      </c>
      <c r="E421" s="24" t="s">
        <v>64</v>
      </c>
      <c r="F421" s="24" t="s">
        <v>763</v>
      </c>
      <c r="G421" s="24" t="s">
        <v>1050</v>
      </c>
      <c r="H421" s="24" t="s">
        <v>1051</v>
      </c>
      <c r="I421" s="24" t="s">
        <v>1365</v>
      </c>
      <c r="J421" s="24" t="s">
        <v>1686</v>
      </c>
      <c r="K421" s="24">
        <v>4</v>
      </c>
      <c r="L421" s="24" t="s">
        <v>1819</v>
      </c>
      <c r="M421" s="24">
        <v>3</v>
      </c>
      <c r="N421" s="24">
        <v>0</v>
      </c>
      <c r="O421" s="24">
        <v>3</v>
      </c>
      <c r="P421" s="24">
        <v>0</v>
      </c>
      <c r="Q421" s="24" t="str">
        <f t="shared" si="9"/>
        <v>10539015100042708</v>
      </c>
      <c r="R421" s="22" t="e">
        <f>IFERROR(_xlfn.XLOOKUP(Cost[[#This Row],[Unique]],'MB51'!U:U,'MB51'!I:I),"")*-1</f>
        <v>#VALUE!</v>
      </c>
      <c r="S421" s="18" t="str">
        <f>IFERROR(_xlfn.XLOOKUP(Cost[[#This Row],[Unique]],'MB51'!U:U,'MB51'!L:L),"")</f>
        <v/>
      </c>
      <c r="T421" s="18">
        <f>_xlfn.XLOOKUP(Cost[[#This Row],[Material ]],'mm60'!A:A,'mm60'!N:N)</f>
        <v>29.95</v>
      </c>
      <c r="U421" s="19">
        <f>IFERROR(Cost[[#This Row],[Unit Price MM60]]*Cost[[#This Row],[ Requirement QTY]],"")</f>
        <v>89.85</v>
      </c>
      <c r="V421" s="20">
        <f>IFERROR(Cost[[#This Row],[Unit Price MM60]]*Cost[[#This Row],[Withdrawn QTY]],"")</f>
        <v>0</v>
      </c>
      <c r="W421" s="21">
        <f>IFERROR(Cost[[#This Row],[Remaining QTY]]*Cost[[#This Row],[Unit Price MM60]],"")</f>
        <v>89.85</v>
      </c>
      <c r="X421" s="10">
        <v>0</v>
      </c>
      <c r="Y421" s="10">
        <f>SUMIF('MB52 in transit'!A:A,WSheet!G:G,'MB52 in transit'!E:E)</f>
        <v>0</v>
      </c>
      <c r="Z421" s="10">
        <f>SUMIF('MB52 2001'!A:A,WSheet!G:G,'MB52 2001'!C:C)</f>
        <v>0</v>
      </c>
      <c r="AA421" s="10">
        <f>Cost[[#This Row],[AB50 SOH 5001 ]]-Cost[[#This Row],[Remaining QTY]]</f>
        <v>-3</v>
      </c>
      <c r="AB421" s="10">
        <f>SUMIF(G:G,G:G,O:O)</f>
        <v>9</v>
      </c>
      <c r="AC421" s="10">
        <f>Cost[[#This Row],[AB50 SOH 5001 ]]-Cost[[#This Row],[All Work Order Demand]]</f>
        <v>-9</v>
      </c>
      <c r="AD421" s="10" t="str">
        <f>_xlfn.CONCAT(Cost[[#This Row],[Material ]],"5001")</f>
        <v>105390155001</v>
      </c>
      <c r="AE421" s="22">
        <v>5001</v>
      </c>
    </row>
    <row r="422" spans="1:31">
      <c r="A422" s="24" t="s">
        <v>485</v>
      </c>
      <c r="B422" s="24" t="s">
        <v>569</v>
      </c>
      <c r="C422" s="24" t="s">
        <v>704</v>
      </c>
      <c r="D422" s="24" t="s">
        <v>855</v>
      </c>
      <c r="E422" s="24" t="s">
        <v>64</v>
      </c>
      <c r="F422" s="24" t="s">
        <v>764</v>
      </c>
      <c r="G422" s="24" t="s">
        <v>1400</v>
      </c>
      <c r="H422" s="24" t="s">
        <v>1401</v>
      </c>
      <c r="I422" s="24" t="s">
        <v>1365</v>
      </c>
      <c r="J422" s="24" t="s">
        <v>1686</v>
      </c>
      <c r="K422" s="24">
        <v>3</v>
      </c>
      <c r="L422" s="24" t="s">
        <v>1819</v>
      </c>
      <c r="M422" s="24">
        <v>6</v>
      </c>
      <c r="N422" s="24">
        <v>0</v>
      </c>
      <c r="O422" s="24">
        <v>6</v>
      </c>
      <c r="P422" s="24">
        <v>0</v>
      </c>
      <c r="Q422" s="24" t="str">
        <f t="shared" si="9"/>
        <v>10477179100042708</v>
      </c>
      <c r="R422" s="22" t="e">
        <f>IFERROR(_xlfn.XLOOKUP(Cost[[#This Row],[Unique]],'MB51'!U:U,'MB51'!I:I),"")*-1</f>
        <v>#VALUE!</v>
      </c>
      <c r="S422" s="18" t="str">
        <f>IFERROR(_xlfn.XLOOKUP(Cost[[#This Row],[Unique]],'MB51'!U:U,'MB51'!L:L),"")</f>
        <v/>
      </c>
      <c r="T422" s="18">
        <f>_xlfn.XLOOKUP(Cost[[#This Row],[Material ]],'mm60'!A:A,'mm60'!N:N)</f>
        <v>25.69</v>
      </c>
      <c r="U422" s="19">
        <f>IFERROR(Cost[[#This Row],[Unit Price MM60]]*Cost[[#This Row],[ Requirement QTY]],"")</f>
        <v>154.14000000000001</v>
      </c>
      <c r="V422" s="20">
        <f>IFERROR(Cost[[#This Row],[Unit Price MM60]]*Cost[[#This Row],[Withdrawn QTY]],"")</f>
        <v>0</v>
      </c>
      <c r="W422" s="21">
        <f>IFERROR(Cost[[#This Row],[Remaining QTY]]*Cost[[#This Row],[Unit Price MM60]],"")</f>
        <v>154.14000000000001</v>
      </c>
      <c r="X422" s="10">
        <v>0</v>
      </c>
      <c r="Y422" s="10">
        <f>SUMIF('MB52 in transit'!A:A,WSheet!G:G,'MB52 in transit'!E:E)</f>
        <v>0</v>
      </c>
      <c r="Z422" s="10">
        <f>SUMIF('MB52 2001'!A:A,WSheet!G:G,'MB52 2001'!C:C)</f>
        <v>0</v>
      </c>
      <c r="AA422" s="10">
        <f>Cost[[#This Row],[AB50 SOH 5001 ]]-Cost[[#This Row],[Remaining QTY]]</f>
        <v>-6</v>
      </c>
      <c r="AB422" s="10">
        <f>SUMIF(G:G,G:G,O:O)</f>
        <v>24</v>
      </c>
      <c r="AC422" s="10">
        <f>Cost[[#This Row],[AB50 SOH 5001 ]]-Cost[[#This Row],[All Work Order Demand]]</f>
        <v>-24</v>
      </c>
      <c r="AD422" s="10" t="str">
        <f>_xlfn.CONCAT(Cost[[#This Row],[Material ]],"5001")</f>
        <v>104771795001</v>
      </c>
      <c r="AE422" s="22">
        <v>5001</v>
      </c>
    </row>
    <row r="423" spans="1:31">
      <c r="A423" s="24" t="s">
        <v>485</v>
      </c>
      <c r="B423" s="24" t="s">
        <v>569</v>
      </c>
      <c r="C423" s="24" t="s">
        <v>704</v>
      </c>
      <c r="D423" s="24" t="s">
        <v>855</v>
      </c>
      <c r="E423" s="24" t="s">
        <v>64</v>
      </c>
      <c r="F423" s="24" t="s">
        <v>771</v>
      </c>
      <c r="G423" s="24" t="s">
        <v>963</v>
      </c>
      <c r="H423" s="24" t="s">
        <v>964</v>
      </c>
      <c r="I423" s="24" t="s">
        <v>1365</v>
      </c>
      <c r="J423" s="24" t="s">
        <v>1686</v>
      </c>
      <c r="K423" s="24">
        <v>8</v>
      </c>
      <c r="L423" s="24" t="s">
        <v>1819</v>
      </c>
      <c r="M423" s="24">
        <v>3</v>
      </c>
      <c r="N423" s="24">
        <v>0</v>
      </c>
      <c r="O423" s="24">
        <v>3</v>
      </c>
      <c r="P423" s="24">
        <v>0</v>
      </c>
      <c r="Q423" s="24" t="str">
        <f t="shared" si="9"/>
        <v>10496611100042708</v>
      </c>
      <c r="R423" s="22" t="e">
        <f>IFERROR(_xlfn.XLOOKUP(Cost[[#This Row],[Unique]],'MB51'!U:U,'MB51'!I:I),"")*-1</f>
        <v>#VALUE!</v>
      </c>
      <c r="S423" s="18" t="str">
        <f>IFERROR(_xlfn.XLOOKUP(Cost[[#This Row],[Unique]],'MB51'!U:U,'MB51'!L:L),"")</f>
        <v/>
      </c>
      <c r="T423" s="18">
        <f>_xlfn.XLOOKUP(Cost[[#This Row],[Material ]],'mm60'!A:A,'mm60'!N:N)</f>
        <v>43.3</v>
      </c>
      <c r="U423" s="19">
        <f>IFERROR(Cost[[#This Row],[Unit Price MM60]]*Cost[[#This Row],[ Requirement QTY]],"")</f>
        <v>129.89999999999998</v>
      </c>
      <c r="V423" s="20">
        <f>IFERROR(Cost[[#This Row],[Unit Price MM60]]*Cost[[#This Row],[Withdrawn QTY]],"")</f>
        <v>0</v>
      </c>
      <c r="W423" s="21">
        <f>IFERROR(Cost[[#This Row],[Remaining QTY]]*Cost[[#This Row],[Unit Price MM60]],"")</f>
        <v>129.89999999999998</v>
      </c>
      <c r="X423" s="10">
        <v>0</v>
      </c>
      <c r="Y423" s="10">
        <f>SUMIF('MB52 in transit'!A:A,WSheet!G:G,'MB52 in transit'!E:E)</f>
        <v>0</v>
      </c>
      <c r="Z423" s="10">
        <f>SUMIF('MB52 2001'!A:A,WSheet!G:G,'MB52 2001'!C:C)</f>
        <v>0</v>
      </c>
      <c r="AA423" s="10">
        <f>Cost[[#This Row],[AB50 SOH 5001 ]]-Cost[[#This Row],[Remaining QTY]]</f>
        <v>-3</v>
      </c>
      <c r="AB423" s="10">
        <f>SUMIF(G:G,G:G,O:O)</f>
        <v>8</v>
      </c>
      <c r="AC423" s="10">
        <f>Cost[[#This Row],[AB50 SOH 5001 ]]-Cost[[#This Row],[All Work Order Demand]]</f>
        <v>-8</v>
      </c>
      <c r="AD423" s="10" t="str">
        <f>_xlfn.CONCAT(Cost[[#This Row],[Material ]],"5001")</f>
        <v>104966115001</v>
      </c>
      <c r="AE423" s="22">
        <v>5001</v>
      </c>
    </row>
    <row r="424" spans="1:31">
      <c r="A424" s="24" t="s">
        <v>485</v>
      </c>
      <c r="B424" s="24" t="s">
        <v>569</v>
      </c>
      <c r="C424" s="24" t="s">
        <v>630</v>
      </c>
      <c r="D424" s="24" t="s">
        <v>796</v>
      </c>
      <c r="E424" s="24" t="s">
        <v>60</v>
      </c>
      <c r="F424" s="24" t="s">
        <v>47</v>
      </c>
      <c r="G424" s="24" t="s">
        <v>1062</v>
      </c>
      <c r="H424" s="24" t="s">
        <v>1063</v>
      </c>
      <c r="I424" s="24" t="s">
        <v>1360</v>
      </c>
      <c r="J424" s="24" t="s">
        <v>1686</v>
      </c>
      <c r="K424" s="24">
        <v>2</v>
      </c>
      <c r="L424" s="24" t="s">
        <v>1745</v>
      </c>
      <c r="M424" s="24">
        <v>2</v>
      </c>
      <c r="N424" s="24">
        <v>0</v>
      </c>
      <c r="O424" s="24">
        <v>2</v>
      </c>
      <c r="P424" s="24">
        <v>0</v>
      </c>
      <c r="Q424" s="24" t="str">
        <f t="shared" si="9"/>
        <v>10542030200188383</v>
      </c>
      <c r="R424" s="22" t="e">
        <f>IFERROR(_xlfn.XLOOKUP(Cost[[#This Row],[Unique]],'MB51'!U:U,'MB51'!I:I),"")*-1</f>
        <v>#VALUE!</v>
      </c>
      <c r="S424" s="18" t="str">
        <f>IFERROR(_xlfn.XLOOKUP(Cost[[#This Row],[Unique]],'MB51'!U:U,'MB51'!L:L),"")</f>
        <v/>
      </c>
      <c r="T424" s="18">
        <f>_xlfn.XLOOKUP(Cost[[#This Row],[Material ]],'mm60'!A:A,'mm60'!N:N)</f>
        <v>62.68</v>
      </c>
      <c r="U424" s="19">
        <f>IFERROR(Cost[[#This Row],[Unit Price MM60]]*Cost[[#This Row],[ Requirement QTY]],"")</f>
        <v>125.36</v>
      </c>
      <c r="V424" s="20">
        <f>IFERROR(Cost[[#This Row],[Unit Price MM60]]*Cost[[#This Row],[Withdrawn QTY]],"")</f>
        <v>0</v>
      </c>
      <c r="W424" s="21">
        <f>IFERROR(Cost[[#This Row],[Remaining QTY]]*Cost[[#This Row],[Unit Price MM60]],"")</f>
        <v>125.36</v>
      </c>
      <c r="X424" s="10">
        <v>0</v>
      </c>
      <c r="Y424" s="10">
        <f>SUMIF('MB52 in transit'!A:A,WSheet!G:G,'MB52 in transit'!E:E)</f>
        <v>0</v>
      </c>
      <c r="Z424" s="10">
        <f>SUMIF('MB52 2001'!A:A,WSheet!G:G,'MB52 2001'!C:C)</f>
        <v>0</v>
      </c>
      <c r="AA424" s="10">
        <f>Cost[[#This Row],[AB50 SOH 5001 ]]-Cost[[#This Row],[Remaining QTY]]</f>
        <v>-2</v>
      </c>
      <c r="AB424" s="10">
        <f>SUMIF(G:G,G:G,O:O)</f>
        <v>14</v>
      </c>
      <c r="AC424" s="10">
        <f>Cost[[#This Row],[AB50 SOH 5001 ]]-Cost[[#This Row],[All Work Order Demand]]</f>
        <v>-14</v>
      </c>
      <c r="AD424" s="10" t="str">
        <f>_xlfn.CONCAT(Cost[[#This Row],[Material ]],"5001")</f>
        <v>105420305001</v>
      </c>
      <c r="AE424" s="22">
        <v>5001</v>
      </c>
    </row>
    <row r="425" spans="1:31">
      <c r="A425" s="24" t="s">
        <v>485</v>
      </c>
      <c r="B425" s="24" t="s">
        <v>569</v>
      </c>
      <c r="C425" s="24" t="s">
        <v>606</v>
      </c>
      <c r="D425" s="24" t="s">
        <v>770</v>
      </c>
      <c r="E425" s="24" t="s">
        <v>64</v>
      </c>
      <c r="F425" s="24" t="s">
        <v>730</v>
      </c>
      <c r="G425" s="24" t="s">
        <v>1404</v>
      </c>
      <c r="H425" s="24" t="s">
        <v>1405</v>
      </c>
      <c r="I425" s="24" t="s">
        <v>1365</v>
      </c>
      <c r="J425" s="24" t="s">
        <v>1686</v>
      </c>
      <c r="K425" s="24">
        <v>8</v>
      </c>
      <c r="L425" s="24" t="s">
        <v>1721</v>
      </c>
      <c r="M425" s="24">
        <v>3</v>
      </c>
      <c r="N425" s="24">
        <v>0</v>
      </c>
      <c r="O425" s="24">
        <v>3</v>
      </c>
      <c r="P425" s="24">
        <v>0</v>
      </c>
      <c r="Q425" s="24" t="str">
        <f t="shared" si="9"/>
        <v>10563528100042709</v>
      </c>
      <c r="R425" s="22" t="e">
        <f>IFERROR(_xlfn.XLOOKUP(Cost[[#This Row],[Unique]],'MB51'!U:U,'MB51'!I:I),"")*-1</f>
        <v>#VALUE!</v>
      </c>
      <c r="S425" s="18" t="str">
        <f>IFERROR(_xlfn.XLOOKUP(Cost[[#This Row],[Unique]],'MB51'!U:U,'MB51'!L:L),"")</f>
        <v/>
      </c>
      <c r="T425" s="18">
        <f>_xlfn.XLOOKUP(Cost[[#This Row],[Material ]],'mm60'!A:A,'mm60'!N:N)</f>
        <v>44.8</v>
      </c>
      <c r="U425" s="19">
        <f>IFERROR(Cost[[#This Row],[Unit Price MM60]]*Cost[[#This Row],[ Requirement QTY]],"")</f>
        <v>134.39999999999998</v>
      </c>
      <c r="V425" s="20">
        <f>IFERROR(Cost[[#This Row],[Unit Price MM60]]*Cost[[#This Row],[Withdrawn QTY]],"")</f>
        <v>0</v>
      </c>
      <c r="W425" s="21">
        <f>IFERROR(Cost[[#This Row],[Remaining QTY]]*Cost[[#This Row],[Unit Price MM60]],"")</f>
        <v>134.39999999999998</v>
      </c>
      <c r="X425" s="10">
        <v>0</v>
      </c>
      <c r="Y425" s="10">
        <f>SUMIF('MB52 in transit'!A:A,WSheet!G:G,'MB52 in transit'!E:E)</f>
        <v>0</v>
      </c>
      <c r="Z425" s="10">
        <f>SUMIF('MB52 2001'!A:A,WSheet!G:G,'MB52 2001'!C:C)</f>
        <v>0</v>
      </c>
      <c r="AA425" s="10">
        <f>Cost[[#This Row],[AB50 SOH 5001 ]]-Cost[[#This Row],[Remaining QTY]]</f>
        <v>-3</v>
      </c>
      <c r="AB425" s="10">
        <f>SUMIF(G:G,G:G,O:O)</f>
        <v>6</v>
      </c>
      <c r="AC425" s="10">
        <f>Cost[[#This Row],[AB50 SOH 5001 ]]-Cost[[#This Row],[All Work Order Demand]]</f>
        <v>-6</v>
      </c>
      <c r="AD425" s="10" t="str">
        <f>_xlfn.CONCAT(Cost[[#This Row],[Material ]],"5001")</f>
        <v>105635285001</v>
      </c>
      <c r="AE425" s="22">
        <v>5001</v>
      </c>
    </row>
    <row r="426" spans="1:31">
      <c r="A426" s="24" t="s">
        <v>485</v>
      </c>
      <c r="B426" s="24" t="s">
        <v>569</v>
      </c>
      <c r="C426" s="24" t="s">
        <v>606</v>
      </c>
      <c r="D426" s="24" t="s">
        <v>770</v>
      </c>
      <c r="E426" s="24" t="s">
        <v>64</v>
      </c>
      <c r="F426" s="24" t="s">
        <v>745</v>
      </c>
      <c r="G426" s="24" t="s">
        <v>1406</v>
      </c>
      <c r="H426" s="24" t="s">
        <v>1407</v>
      </c>
      <c r="I426" s="24" t="s">
        <v>1360</v>
      </c>
      <c r="J426" s="24" t="s">
        <v>1686</v>
      </c>
      <c r="K426" s="24">
        <v>7</v>
      </c>
      <c r="L426" s="24" t="s">
        <v>1721</v>
      </c>
      <c r="M426" s="24">
        <v>4</v>
      </c>
      <c r="N426" s="24">
        <v>0</v>
      </c>
      <c r="O426" s="24">
        <v>4</v>
      </c>
      <c r="P426" s="24">
        <v>0</v>
      </c>
      <c r="Q426" s="24" t="str">
        <f t="shared" si="9"/>
        <v>10562218100042709</v>
      </c>
      <c r="R426" s="22" t="e">
        <f>IFERROR(_xlfn.XLOOKUP(Cost[[#This Row],[Unique]],'MB51'!U:U,'MB51'!I:I),"")*-1</f>
        <v>#VALUE!</v>
      </c>
      <c r="S426" s="18" t="str">
        <f>IFERROR(_xlfn.XLOOKUP(Cost[[#This Row],[Unique]],'MB51'!U:U,'MB51'!L:L),"")</f>
        <v/>
      </c>
      <c r="T426" s="18">
        <f>_xlfn.XLOOKUP(Cost[[#This Row],[Material ]],'mm60'!A:A,'mm60'!N:N)</f>
        <v>27.05</v>
      </c>
      <c r="U426" s="19">
        <f>IFERROR(Cost[[#This Row],[Unit Price MM60]]*Cost[[#This Row],[ Requirement QTY]],"")</f>
        <v>108.2</v>
      </c>
      <c r="V426" s="20">
        <f>IFERROR(Cost[[#This Row],[Unit Price MM60]]*Cost[[#This Row],[Withdrawn QTY]],"")</f>
        <v>0</v>
      </c>
      <c r="W426" s="21">
        <f>IFERROR(Cost[[#This Row],[Remaining QTY]]*Cost[[#This Row],[Unit Price MM60]],"")</f>
        <v>108.2</v>
      </c>
      <c r="X426" s="10">
        <v>0</v>
      </c>
      <c r="Y426" s="10">
        <f>SUMIF('MB52 in transit'!A:A,WSheet!G:G,'MB52 in transit'!E:E)</f>
        <v>0</v>
      </c>
      <c r="Z426" s="10">
        <f>SUMIF('MB52 2001'!A:A,WSheet!G:G,'MB52 2001'!C:C)</f>
        <v>0</v>
      </c>
      <c r="AA426" s="10">
        <f>Cost[[#This Row],[AB50 SOH 5001 ]]-Cost[[#This Row],[Remaining QTY]]</f>
        <v>-4</v>
      </c>
      <c r="AB426" s="10">
        <f>SUMIF(G:G,G:G,O:O)</f>
        <v>8</v>
      </c>
      <c r="AC426" s="10">
        <f>Cost[[#This Row],[AB50 SOH 5001 ]]-Cost[[#This Row],[All Work Order Demand]]</f>
        <v>-8</v>
      </c>
      <c r="AD426" s="10" t="str">
        <f>_xlfn.CONCAT(Cost[[#This Row],[Material ]],"5001")</f>
        <v>105622185001</v>
      </c>
      <c r="AE426" s="22">
        <v>5001</v>
      </c>
    </row>
    <row r="427" spans="1:31">
      <c r="A427" s="24" t="s">
        <v>485</v>
      </c>
      <c r="B427" s="24" t="s">
        <v>569</v>
      </c>
      <c r="C427" s="24" t="s">
        <v>606</v>
      </c>
      <c r="D427" s="24" t="s">
        <v>770</v>
      </c>
      <c r="E427" s="24" t="s">
        <v>64</v>
      </c>
      <c r="F427" s="24" t="s">
        <v>749</v>
      </c>
      <c r="G427" s="24" t="s">
        <v>1408</v>
      </c>
      <c r="H427" s="24" t="s">
        <v>1409</v>
      </c>
      <c r="I427" s="24" t="s">
        <v>1360</v>
      </c>
      <c r="J427" s="24" t="s">
        <v>1686</v>
      </c>
      <c r="K427" s="24">
        <v>9</v>
      </c>
      <c r="L427" s="24" t="s">
        <v>1721</v>
      </c>
      <c r="M427" s="24">
        <v>4</v>
      </c>
      <c r="N427" s="24">
        <v>0</v>
      </c>
      <c r="O427" s="24">
        <v>4</v>
      </c>
      <c r="P427" s="24">
        <v>0</v>
      </c>
      <c r="Q427" s="24" t="str">
        <f t="shared" si="9"/>
        <v>10562219100042709</v>
      </c>
      <c r="R427" s="22" t="e">
        <f>IFERROR(_xlfn.XLOOKUP(Cost[[#This Row],[Unique]],'MB51'!U:U,'MB51'!I:I),"")*-1</f>
        <v>#VALUE!</v>
      </c>
      <c r="S427" s="18" t="str">
        <f>IFERROR(_xlfn.XLOOKUP(Cost[[#This Row],[Unique]],'MB51'!U:U,'MB51'!L:L),"")</f>
        <v/>
      </c>
      <c r="T427" s="18">
        <f>_xlfn.XLOOKUP(Cost[[#This Row],[Material ]],'mm60'!A:A,'mm60'!N:N)</f>
        <v>28.5</v>
      </c>
      <c r="U427" s="19">
        <f>IFERROR(Cost[[#This Row],[Unit Price MM60]]*Cost[[#This Row],[ Requirement QTY]],"")</f>
        <v>114</v>
      </c>
      <c r="V427" s="20">
        <f>IFERROR(Cost[[#This Row],[Unit Price MM60]]*Cost[[#This Row],[Withdrawn QTY]],"")</f>
        <v>0</v>
      </c>
      <c r="W427" s="21">
        <f>IFERROR(Cost[[#This Row],[Remaining QTY]]*Cost[[#This Row],[Unit Price MM60]],"")</f>
        <v>114</v>
      </c>
      <c r="X427" s="10">
        <v>0</v>
      </c>
      <c r="Y427" s="10">
        <f>SUMIF('MB52 in transit'!A:A,WSheet!G:G,'MB52 in transit'!E:E)</f>
        <v>0</v>
      </c>
      <c r="Z427" s="10">
        <f>SUMIF('MB52 2001'!A:A,WSheet!G:G,'MB52 2001'!C:C)</f>
        <v>0</v>
      </c>
      <c r="AA427" s="10">
        <f>Cost[[#This Row],[AB50 SOH 5001 ]]-Cost[[#This Row],[Remaining QTY]]</f>
        <v>-4</v>
      </c>
      <c r="AB427" s="10">
        <f>SUMIF(G:G,G:G,O:O)</f>
        <v>8</v>
      </c>
      <c r="AC427" s="10">
        <f>Cost[[#This Row],[AB50 SOH 5001 ]]-Cost[[#This Row],[All Work Order Demand]]</f>
        <v>-8</v>
      </c>
      <c r="AD427" s="10" t="str">
        <f>_xlfn.CONCAT(Cost[[#This Row],[Material ]],"5001")</f>
        <v>105622195001</v>
      </c>
      <c r="AE427" s="22">
        <v>5001</v>
      </c>
    </row>
    <row r="428" spans="1:31">
      <c r="A428" s="24" t="s">
        <v>485</v>
      </c>
      <c r="B428" s="24" t="s">
        <v>569</v>
      </c>
      <c r="C428" s="24" t="s">
        <v>606</v>
      </c>
      <c r="D428" s="24" t="s">
        <v>770</v>
      </c>
      <c r="E428" s="24" t="s">
        <v>64</v>
      </c>
      <c r="F428" s="24" t="s">
        <v>763</v>
      </c>
      <c r="G428" s="24" t="s">
        <v>1050</v>
      </c>
      <c r="H428" s="24" t="s">
        <v>1051</v>
      </c>
      <c r="I428" s="24" t="s">
        <v>1365</v>
      </c>
      <c r="J428" s="24" t="s">
        <v>1686</v>
      </c>
      <c r="K428" s="24">
        <v>6</v>
      </c>
      <c r="L428" s="24" t="s">
        <v>1721</v>
      </c>
      <c r="M428" s="24">
        <v>3</v>
      </c>
      <c r="N428" s="24">
        <v>0</v>
      </c>
      <c r="O428" s="24">
        <v>3</v>
      </c>
      <c r="P428" s="24">
        <v>0</v>
      </c>
      <c r="Q428" s="24" t="str">
        <f t="shared" si="9"/>
        <v>10539015100042709</v>
      </c>
      <c r="R428" s="22" t="e">
        <f>IFERROR(_xlfn.XLOOKUP(Cost[[#This Row],[Unique]],'MB51'!U:U,'MB51'!I:I),"")*-1</f>
        <v>#VALUE!</v>
      </c>
      <c r="S428" s="18" t="str">
        <f>IFERROR(_xlfn.XLOOKUP(Cost[[#This Row],[Unique]],'MB51'!U:U,'MB51'!L:L),"")</f>
        <v/>
      </c>
      <c r="T428" s="18">
        <f>_xlfn.XLOOKUP(Cost[[#This Row],[Material ]],'mm60'!A:A,'mm60'!N:N)</f>
        <v>29.95</v>
      </c>
      <c r="U428" s="19">
        <f>IFERROR(Cost[[#This Row],[Unit Price MM60]]*Cost[[#This Row],[ Requirement QTY]],"")</f>
        <v>89.85</v>
      </c>
      <c r="V428" s="20">
        <f>IFERROR(Cost[[#This Row],[Unit Price MM60]]*Cost[[#This Row],[Withdrawn QTY]],"")</f>
        <v>0</v>
      </c>
      <c r="W428" s="21">
        <f>IFERROR(Cost[[#This Row],[Remaining QTY]]*Cost[[#This Row],[Unit Price MM60]],"")</f>
        <v>89.85</v>
      </c>
      <c r="X428" s="10">
        <v>0</v>
      </c>
      <c r="Y428" s="10">
        <f>SUMIF('MB52 in transit'!A:A,WSheet!G:G,'MB52 in transit'!E:E)</f>
        <v>0</v>
      </c>
      <c r="Z428" s="10">
        <f>SUMIF('MB52 2001'!A:A,WSheet!G:G,'MB52 2001'!C:C)</f>
        <v>0</v>
      </c>
      <c r="AA428" s="10">
        <f>Cost[[#This Row],[AB50 SOH 5001 ]]-Cost[[#This Row],[Remaining QTY]]</f>
        <v>-3</v>
      </c>
      <c r="AB428" s="10">
        <f>SUMIF(G:G,G:G,O:O)</f>
        <v>9</v>
      </c>
      <c r="AC428" s="10">
        <f>Cost[[#This Row],[AB50 SOH 5001 ]]-Cost[[#This Row],[All Work Order Demand]]</f>
        <v>-9</v>
      </c>
      <c r="AD428" s="10" t="str">
        <f>_xlfn.CONCAT(Cost[[#This Row],[Material ]],"5001")</f>
        <v>105390155001</v>
      </c>
      <c r="AE428" s="22">
        <v>5001</v>
      </c>
    </row>
    <row r="429" spans="1:31">
      <c r="A429" s="24" t="s">
        <v>485</v>
      </c>
      <c r="B429" s="24" t="s">
        <v>569</v>
      </c>
      <c r="C429" s="24" t="s">
        <v>606</v>
      </c>
      <c r="D429" s="24" t="s">
        <v>770</v>
      </c>
      <c r="E429" s="24" t="s">
        <v>64</v>
      </c>
      <c r="F429" s="24" t="s">
        <v>764</v>
      </c>
      <c r="G429" s="24" t="s">
        <v>1400</v>
      </c>
      <c r="H429" s="24" t="s">
        <v>1401</v>
      </c>
      <c r="I429" s="24" t="s">
        <v>1365</v>
      </c>
      <c r="J429" s="24" t="s">
        <v>1686</v>
      </c>
      <c r="K429" s="24">
        <v>5</v>
      </c>
      <c r="L429" s="24" t="s">
        <v>1721</v>
      </c>
      <c r="M429" s="24">
        <v>6</v>
      </c>
      <c r="N429" s="24">
        <v>0</v>
      </c>
      <c r="O429" s="24">
        <v>6</v>
      </c>
      <c r="P429" s="24">
        <v>0</v>
      </c>
      <c r="Q429" s="24" t="str">
        <f t="shared" si="9"/>
        <v>10477179100042709</v>
      </c>
      <c r="R429" s="22" t="e">
        <f>IFERROR(_xlfn.XLOOKUP(Cost[[#This Row],[Unique]],'MB51'!U:U,'MB51'!I:I),"")*-1</f>
        <v>#VALUE!</v>
      </c>
      <c r="S429" s="18" t="str">
        <f>IFERROR(_xlfn.XLOOKUP(Cost[[#This Row],[Unique]],'MB51'!U:U,'MB51'!L:L),"")</f>
        <v/>
      </c>
      <c r="T429" s="18">
        <f>_xlfn.XLOOKUP(Cost[[#This Row],[Material ]],'mm60'!A:A,'mm60'!N:N)</f>
        <v>25.69</v>
      </c>
      <c r="U429" s="19">
        <f>IFERROR(Cost[[#This Row],[Unit Price MM60]]*Cost[[#This Row],[ Requirement QTY]],"")</f>
        <v>154.14000000000001</v>
      </c>
      <c r="V429" s="20">
        <f>IFERROR(Cost[[#This Row],[Unit Price MM60]]*Cost[[#This Row],[Withdrawn QTY]],"")</f>
        <v>0</v>
      </c>
      <c r="W429" s="21">
        <f>IFERROR(Cost[[#This Row],[Remaining QTY]]*Cost[[#This Row],[Unit Price MM60]],"")</f>
        <v>154.14000000000001</v>
      </c>
      <c r="X429" s="10">
        <v>0</v>
      </c>
      <c r="Y429" s="10">
        <f>SUMIF('MB52 in transit'!A:A,WSheet!G:G,'MB52 in transit'!E:E)</f>
        <v>0</v>
      </c>
      <c r="Z429" s="10">
        <f>SUMIF('MB52 2001'!A:A,WSheet!G:G,'MB52 2001'!C:C)</f>
        <v>0</v>
      </c>
      <c r="AA429" s="10">
        <f>Cost[[#This Row],[AB50 SOH 5001 ]]-Cost[[#This Row],[Remaining QTY]]</f>
        <v>-6</v>
      </c>
      <c r="AB429" s="10">
        <f>SUMIF(G:G,G:G,O:O)</f>
        <v>24</v>
      </c>
      <c r="AC429" s="10">
        <f>Cost[[#This Row],[AB50 SOH 5001 ]]-Cost[[#This Row],[All Work Order Demand]]</f>
        <v>-24</v>
      </c>
      <c r="AD429" s="10" t="str">
        <f>_xlfn.CONCAT(Cost[[#This Row],[Material ]],"5001")</f>
        <v>104771795001</v>
      </c>
      <c r="AE429" s="22">
        <v>5001</v>
      </c>
    </row>
    <row r="430" spans="1:31">
      <c r="A430" s="24" t="s">
        <v>485</v>
      </c>
      <c r="B430" s="24" t="s">
        <v>569</v>
      </c>
      <c r="C430" s="24" t="s">
        <v>631</v>
      </c>
      <c r="D430" s="24" t="s">
        <v>798</v>
      </c>
      <c r="E430" s="24" t="s">
        <v>68</v>
      </c>
      <c r="F430" s="24" t="s">
        <v>749</v>
      </c>
      <c r="G430" s="24" t="s">
        <v>1410</v>
      </c>
      <c r="H430" s="24" t="s">
        <v>1411</v>
      </c>
      <c r="I430" s="24" t="s">
        <v>1412</v>
      </c>
      <c r="J430" s="24" t="s">
        <v>1686</v>
      </c>
      <c r="K430" s="24">
        <v>5</v>
      </c>
      <c r="L430" s="24" t="s">
        <v>1746</v>
      </c>
      <c r="M430" s="24">
        <v>1</v>
      </c>
      <c r="N430" s="24">
        <v>0</v>
      </c>
      <c r="O430" s="24">
        <v>1</v>
      </c>
      <c r="P430" s="24">
        <v>0</v>
      </c>
      <c r="Q430" s="24" t="str">
        <f t="shared" si="9"/>
        <v>10616670100038665</v>
      </c>
      <c r="R430" s="22" t="e">
        <f>IFERROR(_xlfn.XLOOKUP(Cost[[#This Row],[Unique]],'MB51'!U:U,'MB51'!I:I),"")*-1</f>
        <v>#VALUE!</v>
      </c>
      <c r="S430" s="18" t="str">
        <f>IFERROR(_xlfn.XLOOKUP(Cost[[#This Row],[Unique]],'MB51'!U:U,'MB51'!L:L),"")</f>
        <v/>
      </c>
      <c r="T430" s="18">
        <f>_xlfn.XLOOKUP(Cost[[#This Row],[Material ]],'mm60'!A:A,'mm60'!N:N)</f>
        <v>353.95</v>
      </c>
      <c r="U430" s="19">
        <f>IFERROR(Cost[[#This Row],[Unit Price MM60]]*Cost[[#This Row],[ Requirement QTY]],"")</f>
        <v>353.95</v>
      </c>
      <c r="V430" s="20">
        <f>IFERROR(Cost[[#This Row],[Unit Price MM60]]*Cost[[#This Row],[Withdrawn QTY]],"")</f>
        <v>0</v>
      </c>
      <c r="W430" s="21">
        <f>IFERROR(Cost[[#This Row],[Remaining QTY]]*Cost[[#This Row],[Unit Price MM60]],"")</f>
        <v>353.95</v>
      </c>
      <c r="X430" s="10">
        <v>0</v>
      </c>
      <c r="Y430" s="10">
        <f>SUMIF('MB52 in transit'!A:A,WSheet!G:G,'MB52 in transit'!E:E)</f>
        <v>0</v>
      </c>
      <c r="Z430" s="10">
        <f>SUMIF('MB52 2001'!A:A,WSheet!G:G,'MB52 2001'!C:C)</f>
        <v>0</v>
      </c>
      <c r="AA430" s="10">
        <f>Cost[[#This Row],[AB50 SOH 5001 ]]-Cost[[#This Row],[Remaining QTY]]</f>
        <v>-1</v>
      </c>
      <c r="AB430" s="10">
        <f>SUMIF(G:G,G:G,O:O)</f>
        <v>1</v>
      </c>
      <c r="AC430" s="10">
        <f>Cost[[#This Row],[AB50 SOH 5001 ]]-Cost[[#This Row],[All Work Order Demand]]</f>
        <v>-1</v>
      </c>
      <c r="AD430" s="10" t="str">
        <f>_xlfn.CONCAT(Cost[[#This Row],[Material ]],"5001")</f>
        <v>106166705001</v>
      </c>
      <c r="AE430" s="22">
        <v>5001</v>
      </c>
    </row>
    <row r="431" spans="1:31">
      <c r="A431" s="24" t="s">
        <v>485</v>
      </c>
      <c r="B431" s="24" t="s">
        <v>569</v>
      </c>
      <c r="C431" s="24" t="s">
        <v>631</v>
      </c>
      <c r="D431" s="24" t="s">
        <v>798</v>
      </c>
      <c r="E431" s="24" t="s">
        <v>68</v>
      </c>
      <c r="F431" s="24" t="s">
        <v>763</v>
      </c>
      <c r="G431" s="24" t="s">
        <v>1413</v>
      </c>
      <c r="H431" s="24" t="s">
        <v>1414</v>
      </c>
      <c r="I431" s="24" t="s">
        <v>1412</v>
      </c>
      <c r="J431" s="24" t="s">
        <v>1686</v>
      </c>
      <c r="K431" s="24">
        <v>6</v>
      </c>
      <c r="L431" s="24" t="s">
        <v>1746</v>
      </c>
      <c r="M431" s="24">
        <v>1</v>
      </c>
      <c r="N431" s="24">
        <v>0</v>
      </c>
      <c r="O431" s="24">
        <v>1</v>
      </c>
      <c r="P431" s="24">
        <v>0</v>
      </c>
      <c r="Q431" s="24" t="str">
        <f t="shared" si="9"/>
        <v>10616671100038665</v>
      </c>
      <c r="R431" s="22" t="e">
        <f>IFERROR(_xlfn.XLOOKUP(Cost[[#This Row],[Unique]],'MB51'!U:U,'MB51'!I:I),"")*-1</f>
        <v>#VALUE!</v>
      </c>
      <c r="S431" s="18" t="str">
        <f>IFERROR(_xlfn.XLOOKUP(Cost[[#This Row],[Unique]],'MB51'!U:U,'MB51'!L:L),"")</f>
        <v/>
      </c>
      <c r="T431" s="18">
        <f>_xlfn.XLOOKUP(Cost[[#This Row],[Material ]],'mm60'!A:A,'mm60'!N:N)</f>
        <v>411.52</v>
      </c>
      <c r="U431" s="19">
        <f>IFERROR(Cost[[#This Row],[Unit Price MM60]]*Cost[[#This Row],[ Requirement QTY]],"")</f>
        <v>411.52</v>
      </c>
      <c r="V431" s="20">
        <f>IFERROR(Cost[[#This Row],[Unit Price MM60]]*Cost[[#This Row],[Withdrawn QTY]],"")</f>
        <v>0</v>
      </c>
      <c r="W431" s="21">
        <f>IFERROR(Cost[[#This Row],[Remaining QTY]]*Cost[[#This Row],[Unit Price MM60]],"")</f>
        <v>411.52</v>
      </c>
      <c r="X431" s="10">
        <v>0</v>
      </c>
      <c r="Y431" s="10">
        <f>SUMIF('MB52 in transit'!A:A,WSheet!G:G,'MB52 in transit'!E:E)</f>
        <v>0</v>
      </c>
      <c r="Z431" s="10">
        <f>SUMIF('MB52 2001'!A:A,WSheet!G:G,'MB52 2001'!C:C)</f>
        <v>0</v>
      </c>
      <c r="AA431" s="10">
        <f>Cost[[#This Row],[AB50 SOH 5001 ]]-Cost[[#This Row],[Remaining QTY]]</f>
        <v>-1</v>
      </c>
      <c r="AB431" s="10">
        <f>SUMIF(G:G,G:G,O:O)</f>
        <v>1</v>
      </c>
      <c r="AC431" s="10">
        <f>Cost[[#This Row],[AB50 SOH 5001 ]]-Cost[[#This Row],[All Work Order Demand]]</f>
        <v>-1</v>
      </c>
      <c r="AD431" s="10" t="str">
        <f>_xlfn.CONCAT(Cost[[#This Row],[Material ]],"5001")</f>
        <v>106166715001</v>
      </c>
      <c r="AE431" s="22">
        <v>5001</v>
      </c>
    </row>
    <row r="432" spans="1:31">
      <c r="A432" s="24" t="s">
        <v>485</v>
      </c>
      <c r="B432" s="24" t="s">
        <v>569</v>
      </c>
      <c r="C432" s="24" t="s">
        <v>631</v>
      </c>
      <c r="D432" s="24" t="s">
        <v>798</v>
      </c>
      <c r="E432" s="24" t="s">
        <v>68</v>
      </c>
      <c r="F432" s="24" t="s">
        <v>764</v>
      </c>
      <c r="G432" s="24" t="s">
        <v>1415</v>
      </c>
      <c r="H432" s="24" t="s">
        <v>1416</v>
      </c>
      <c r="I432" s="24" t="s">
        <v>1412</v>
      </c>
      <c r="J432" s="24" t="s">
        <v>1686</v>
      </c>
      <c r="K432" s="24">
        <v>7</v>
      </c>
      <c r="L432" s="24" t="s">
        <v>1746</v>
      </c>
      <c r="M432" s="24">
        <v>2</v>
      </c>
      <c r="N432" s="24">
        <v>0</v>
      </c>
      <c r="O432" s="24">
        <v>2</v>
      </c>
      <c r="P432" s="24">
        <v>0</v>
      </c>
      <c r="Q432" s="24" t="str">
        <f t="shared" si="9"/>
        <v>10616672100038665</v>
      </c>
      <c r="R432" s="22" t="e">
        <f>IFERROR(_xlfn.XLOOKUP(Cost[[#This Row],[Unique]],'MB51'!U:U,'MB51'!I:I),"")*-1</f>
        <v>#VALUE!</v>
      </c>
      <c r="S432" s="18" t="str">
        <f>IFERROR(_xlfn.XLOOKUP(Cost[[#This Row],[Unique]],'MB51'!U:U,'MB51'!L:L),"")</f>
        <v/>
      </c>
      <c r="T432" s="18">
        <f>_xlfn.XLOOKUP(Cost[[#This Row],[Material ]],'mm60'!A:A,'mm60'!N:N)</f>
        <v>88</v>
      </c>
      <c r="U432" s="19">
        <f>IFERROR(Cost[[#This Row],[Unit Price MM60]]*Cost[[#This Row],[ Requirement QTY]],"")</f>
        <v>176</v>
      </c>
      <c r="V432" s="20">
        <f>IFERROR(Cost[[#This Row],[Unit Price MM60]]*Cost[[#This Row],[Withdrawn QTY]],"")</f>
        <v>0</v>
      </c>
      <c r="W432" s="21">
        <f>IFERROR(Cost[[#This Row],[Remaining QTY]]*Cost[[#This Row],[Unit Price MM60]],"")</f>
        <v>176</v>
      </c>
      <c r="X432" s="10">
        <v>0</v>
      </c>
      <c r="Y432" s="10">
        <f>SUMIF('MB52 in transit'!A:A,WSheet!G:G,'MB52 in transit'!E:E)</f>
        <v>0</v>
      </c>
      <c r="Z432" s="10">
        <f>SUMIF('MB52 2001'!A:A,WSheet!G:G,'MB52 2001'!C:C)</f>
        <v>0</v>
      </c>
      <c r="AA432" s="10">
        <f>Cost[[#This Row],[AB50 SOH 5001 ]]-Cost[[#This Row],[Remaining QTY]]</f>
        <v>-2</v>
      </c>
      <c r="AB432" s="10">
        <f>SUMIF(G:G,G:G,O:O)</f>
        <v>2</v>
      </c>
      <c r="AC432" s="10">
        <f>Cost[[#This Row],[AB50 SOH 5001 ]]-Cost[[#This Row],[All Work Order Demand]]</f>
        <v>-2</v>
      </c>
      <c r="AD432" s="10" t="str">
        <f>_xlfn.CONCAT(Cost[[#This Row],[Material ]],"5001")</f>
        <v>106166725001</v>
      </c>
      <c r="AE432" s="22">
        <v>5001</v>
      </c>
    </row>
    <row r="433" spans="1:31">
      <c r="A433" s="24" t="s">
        <v>485</v>
      </c>
      <c r="B433" s="24" t="s">
        <v>569</v>
      </c>
      <c r="C433" s="24" t="s">
        <v>631</v>
      </c>
      <c r="D433" s="24" t="s">
        <v>798</v>
      </c>
      <c r="E433" s="24" t="s">
        <v>68</v>
      </c>
      <c r="F433" s="24" t="s">
        <v>771</v>
      </c>
      <c r="G433" s="24" t="s">
        <v>1417</v>
      </c>
      <c r="H433" s="24" t="s">
        <v>1418</v>
      </c>
      <c r="I433" s="24" t="s">
        <v>1412</v>
      </c>
      <c r="J433" s="24" t="s">
        <v>1686</v>
      </c>
      <c r="K433" s="24">
        <v>8</v>
      </c>
      <c r="L433" s="24" t="s">
        <v>1746</v>
      </c>
      <c r="M433" s="24">
        <v>2</v>
      </c>
      <c r="N433" s="24">
        <v>0</v>
      </c>
      <c r="O433" s="24">
        <v>2</v>
      </c>
      <c r="P433" s="24">
        <v>0</v>
      </c>
      <c r="Q433" s="24" t="str">
        <f t="shared" si="9"/>
        <v>10616673100038665</v>
      </c>
      <c r="R433" s="22" t="e">
        <f>IFERROR(_xlfn.XLOOKUP(Cost[[#This Row],[Unique]],'MB51'!U:U,'MB51'!I:I),"")*-1</f>
        <v>#VALUE!</v>
      </c>
      <c r="S433" s="18" t="str">
        <f>IFERROR(_xlfn.XLOOKUP(Cost[[#This Row],[Unique]],'MB51'!U:U,'MB51'!L:L),"")</f>
        <v/>
      </c>
      <c r="T433" s="18">
        <f>_xlfn.XLOOKUP(Cost[[#This Row],[Material ]],'mm60'!A:A,'mm60'!N:N)</f>
        <v>37692.21</v>
      </c>
      <c r="U433" s="19">
        <f>IFERROR(Cost[[#This Row],[Unit Price MM60]]*Cost[[#This Row],[ Requirement QTY]],"")</f>
        <v>75384.42</v>
      </c>
      <c r="V433" s="20">
        <f>IFERROR(Cost[[#This Row],[Unit Price MM60]]*Cost[[#This Row],[Withdrawn QTY]],"")</f>
        <v>0</v>
      </c>
      <c r="W433" s="21">
        <f>IFERROR(Cost[[#This Row],[Remaining QTY]]*Cost[[#This Row],[Unit Price MM60]],"")</f>
        <v>75384.42</v>
      </c>
      <c r="X433" s="10">
        <v>0</v>
      </c>
      <c r="Y433" s="10">
        <f>SUMIF('MB52 in transit'!A:A,WSheet!G:G,'MB52 in transit'!E:E)</f>
        <v>0</v>
      </c>
      <c r="Z433" s="10">
        <f>SUMIF('MB52 2001'!A:A,WSheet!G:G,'MB52 2001'!C:C)</f>
        <v>0</v>
      </c>
      <c r="AA433" s="10">
        <f>Cost[[#This Row],[AB50 SOH 5001 ]]-Cost[[#This Row],[Remaining QTY]]</f>
        <v>-2</v>
      </c>
      <c r="AB433" s="10">
        <f>SUMIF(G:G,G:G,O:O)</f>
        <v>2</v>
      </c>
      <c r="AC433" s="10">
        <f>Cost[[#This Row],[AB50 SOH 5001 ]]-Cost[[#This Row],[All Work Order Demand]]</f>
        <v>-2</v>
      </c>
      <c r="AD433" s="10" t="str">
        <f>_xlfn.CONCAT(Cost[[#This Row],[Material ]],"5001")</f>
        <v>106166735001</v>
      </c>
      <c r="AE433" s="22">
        <v>5001</v>
      </c>
    </row>
    <row r="434" spans="1:31">
      <c r="A434" s="24" t="s">
        <v>485</v>
      </c>
      <c r="B434" s="24" t="s">
        <v>569</v>
      </c>
      <c r="C434" s="24" t="s">
        <v>631</v>
      </c>
      <c r="D434" s="24" t="s">
        <v>798</v>
      </c>
      <c r="E434" s="24" t="s">
        <v>68</v>
      </c>
      <c r="F434" s="24" t="s">
        <v>797</v>
      </c>
      <c r="G434" s="24" t="s">
        <v>1419</v>
      </c>
      <c r="H434" s="24" t="s">
        <v>1420</v>
      </c>
      <c r="I434" s="24" t="s">
        <v>1412</v>
      </c>
      <c r="J434" s="24" t="s">
        <v>1686</v>
      </c>
      <c r="K434" s="24">
        <v>9</v>
      </c>
      <c r="L434" s="24" t="s">
        <v>1746</v>
      </c>
      <c r="M434" s="24">
        <v>1</v>
      </c>
      <c r="N434" s="24">
        <v>0</v>
      </c>
      <c r="O434" s="24">
        <v>1</v>
      </c>
      <c r="P434" s="24">
        <v>0</v>
      </c>
      <c r="Q434" s="24" t="str">
        <f t="shared" si="9"/>
        <v>10616674100038665</v>
      </c>
      <c r="R434" s="22" t="e">
        <f>IFERROR(_xlfn.XLOOKUP(Cost[[#This Row],[Unique]],'MB51'!U:U,'MB51'!I:I),"")*-1</f>
        <v>#VALUE!</v>
      </c>
      <c r="S434" s="18" t="str">
        <f>IFERROR(_xlfn.XLOOKUP(Cost[[#This Row],[Unique]],'MB51'!U:U,'MB51'!L:L),"")</f>
        <v/>
      </c>
      <c r="T434" s="18">
        <f>_xlfn.XLOOKUP(Cost[[#This Row],[Material ]],'mm60'!A:A,'mm60'!N:N)</f>
        <v>1721.6</v>
      </c>
      <c r="U434" s="19">
        <f>IFERROR(Cost[[#This Row],[Unit Price MM60]]*Cost[[#This Row],[ Requirement QTY]],"")</f>
        <v>1721.6</v>
      </c>
      <c r="V434" s="20">
        <f>IFERROR(Cost[[#This Row],[Unit Price MM60]]*Cost[[#This Row],[Withdrawn QTY]],"")</f>
        <v>0</v>
      </c>
      <c r="W434" s="21">
        <f>IFERROR(Cost[[#This Row],[Remaining QTY]]*Cost[[#This Row],[Unit Price MM60]],"")</f>
        <v>1721.6</v>
      </c>
      <c r="X434" s="10">
        <v>0</v>
      </c>
      <c r="Y434" s="10">
        <f>SUMIF('MB52 in transit'!A:A,WSheet!G:G,'MB52 in transit'!E:E)</f>
        <v>0</v>
      </c>
      <c r="Z434" s="10">
        <f>SUMIF('MB52 2001'!A:A,WSheet!G:G,'MB52 2001'!C:C)</f>
        <v>0</v>
      </c>
      <c r="AA434" s="10">
        <f>Cost[[#This Row],[AB50 SOH 5001 ]]-Cost[[#This Row],[Remaining QTY]]</f>
        <v>-1</v>
      </c>
      <c r="AB434" s="10">
        <f>SUMIF(G:G,G:G,O:O)</f>
        <v>1</v>
      </c>
      <c r="AC434" s="10">
        <f>Cost[[#This Row],[AB50 SOH 5001 ]]-Cost[[#This Row],[All Work Order Demand]]</f>
        <v>-1</v>
      </c>
      <c r="AD434" s="10" t="str">
        <f>_xlfn.CONCAT(Cost[[#This Row],[Material ]],"5001")</f>
        <v>106166745001</v>
      </c>
      <c r="AE434" s="22">
        <v>5001</v>
      </c>
    </row>
    <row r="435" spans="1:31">
      <c r="A435" s="24" t="s">
        <v>485</v>
      </c>
      <c r="B435" s="24" t="s">
        <v>569</v>
      </c>
      <c r="C435" s="24" t="s">
        <v>631</v>
      </c>
      <c r="D435" s="24" t="s">
        <v>798</v>
      </c>
      <c r="E435" s="24" t="s">
        <v>68</v>
      </c>
      <c r="F435" s="24" t="s">
        <v>838</v>
      </c>
      <c r="G435" s="24" t="s">
        <v>1421</v>
      </c>
      <c r="H435" s="24" t="s">
        <v>1422</v>
      </c>
      <c r="I435" s="24" t="s">
        <v>1360</v>
      </c>
      <c r="J435" s="24" t="s">
        <v>1686</v>
      </c>
      <c r="K435" s="24">
        <v>11</v>
      </c>
      <c r="L435" s="24" t="s">
        <v>1746</v>
      </c>
      <c r="M435" s="24">
        <v>30</v>
      </c>
      <c r="N435" s="24">
        <v>0</v>
      </c>
      <c r="O435" s="24">
        <v>30</v>
      </c>
      <c r="P435" s="24">
        <v>0</v>
      </c>
      <c r="Q435" s="24" t="str">
        <f t="shared" si="9"/>
        <v>10586424100038665</v>
      </c>
      <c r="R435" s="22" t="e">
        <f>IFERROR(_xlfn.XLOOKUP(Cost[[#This Row],[Unique]],'MB51'!U:U,'MB51'!I:I),"")*-1</f>
        <v>#VALUE!</v>
      </c>
      <c r="S435" s="18" t="str">
        <f>IFERROR(_xlfn.XLOOKUP(Cost[[#This Row],[Unique]],'MB51'!U:U,'MB51'!L:L),"")</f>
        <v/>
      </c>
      <c r="T435" s="18">
        <f>_xlfn.XLOOKUP(Cost[[#This Row],[Material ]],'mm60'!A:A,'mm60'!N:N)</f>
        <v>5.35</v>
      </c>
      <c r="U435" s="19">
        <f>IFERROR(Cost[[#This Row],[Unit Price MM60]]*Cost[[#This Row],[ Requirement QTY]],"")</f>
        <v>160.5</v>
      </c>
      <c r="V435" s="20">
        <f>IFERROR(Cost[[#This Row],[Unit Price MM60]]*Cost[[#This Row],[Withdrawn QTY]],"")</f>
        <v>0</v>
      </c>
      <c r="W435" s="21">
        <f>IFERROR(Cost[[#This Row],[Remaining QTY]]*Cost[[#This Row],[Unit Price MM60]],"")</f>
        <v>160.5</v>
      </c>
      <c r="X435" s="10">
        <v>0</v>
      </c>
      <c r="Y435" s="10">
        <f>SUMIF('MB52 in transit'!A:A,WSheet!G:G,'MB52 in transit'!E:E)</f>
        <v>0</v>
      </c>
      <c r="Z435" s="10">
        <f>SUMIF('MB52 2001'!A:A,WSheet!G:G,'MB52 2001'!C:C)</f>
        <v>0</v>
      </c>
      <c r="AA435" s="10">
        <f>Cost[[#This Row],[AB50 SOH 5001 ]]-Cost[[#This Row],[Remaining QTY]]</f>
        <v>-30</v>
      </c>
      <c r="AB435" s="10">
        <f>SUMIF(G:G,G:G,O:O)</f>
        <v>30</v>
      </c>
      <c r="AC435" s="10">
        <f>Cost[[#This Row],[AB50 SOH 5001 ]]-Cost[[#This Row],[All Work Order Demand]]</f>
        <v>-30</v>
      </c>
      <c r="AD435" s="10" t="str">
        <f>_xlfn.CONCAT(Cost[[#This Row],[Material ]],"5001")</f>
        <v>105864245001</v>
      </c>
      <c r="AE435" s="22">
        <v>5001</v>
      </c>
    </row>
    <row r="436" spans="1:31">
      <c r="A436" s="24" t="s">
        <v>485</v>
      </c>
      <c r="B436" s="24" t="s">
        <v>569</v>
      </c>
      <c r="C436" s="24" t="s">
        <v>631</v>
      </c>
      <c r="D436" s="24" t="s">
        <v>798</v>
      </c>
      <c r="E436" s="24" t="s">
        <v>68</v>
      </c>
      <c r="F436" s="24" t="s">
        <v>856</v>
      </c>
      <c r="G436" s="24" t="s">
        <v>1423</v>
      </c>
      <c r="H436" s="24" t="s">
        <v>1424</v>
      </c>
      <c r="I436" s="24" t="s">
        <v>1360</v>
      </c>
      <c r="J436" s="24" t="s">
        <v>1686</v>
      </c>
      <c r="K436" s="24">
        <v>12</v>
      </c>
      <c r="L436" s="24" t="s">
        <v>1746</v>
      </c>
      <c r="M436" s="24">
        <v>40</v>
      </c>
      <c r="N436" s="24">
        <v>0</v>
      </c>
      <c r="O436" s="24">
        <v>40</v>
      </c>
      <c r="P436" s="24">
        <v>0</v>
      </c>
      <c r="Q436" s="24" t="str">
        <f t="shared" si="9"/>
        <v>10586423100038665</v>
      </c>
      <c r="R436" s="22" t="e">
        <f>IFERROR(_xlfn.XLOOKUP(Cost[[#This Row],[Unique]],'MB51'!U:U,'MB51'!I:I),"")*-1</f>
        <v>#VALUE!</v>
      </c>
      <c r="S436" s="18" t="str">
        <f>IFERROR(_xlfn.XLOOKUP(Cost[[#This Row],[Unique]],'MB51'!U:U,'MB51'!L:L),"")</f>
        <v/>
      </c>
      <c r="T436" s="18">
        <f>_xlfn.XLOOKUP(Cost[[#This Row],[Material ]],'mm60'!A:A,'mm60'!N:N)</f>
        <v>3.8</v>
      </c>
      <c r="U436" s="19">
        <f>IFERROR(Cost[[#This Row],[Unit Price MM60]]*Cost[[#This Row],[ Requirement QTY]],"")</f>
        <v>152</v>
      </c>
      <c r="V436" s="20">
        <f>IFERROR(Cost[[#This Row],[Unit Price MM60]]*Cost[[#This Row],[Withdrawn QTY]],"")</f>
        <v>0</v>
      </c>
      <c r="W436" s="21">
        <f>IFERROR(Cost[[#This Row],[Remaining QTY]]*Cost[[#This Row],[Unit Price MM60]],"")</f>
        <v>152</v>
      </c>
      <c r="X436" s="10">
        <v>0</v>
      </c>
      <c r="Y436" s="10">
        <f>SUMIF('MB52 in transit'!A:A,WSheet!G:G,'MB52 in transit'!E:E)</f>
        <v>0</v>
      </c>
      <c r="Z436" s="10">
        <f>SUMIF('MB52 2001'!A:A,WSheet!G:G,'MB52 2001'!C:C)</f>
        <v>0</v>
      </c>
      <c r="AA436" s="10">
        <f>Cost[[#This Row],[AB50 SOH 5001 ]]-Cost[[#This Row],[Remaining QTY]]</f>
        <v>-40</v>
      </c>
      <c r="AB436" s="10">
        <f>SUMIF(G:G,G:G,O:O)</f>
        <v>40</v>
      </c>
      <c r="AC436" s="10">
        <f>Cost[[#This Row],[AB50 SOH 5001 ]]-Cost[[#This Row],[All Work Order Demand]]</f>
        <v>-40</v>
      </c>
      <c r="AD436" s="10" t="str">
        <f>_xlfn.CONCAT(Cost[[#This Row],[Material ]],"5001")</f>
        <v>105864235001</v>
      </c>
      <c r="AE436" s="22">
        <v>5001</v>
      </c>
    </row>
    <row r="437" spans="1:31">
      <c r="A437" s="24" t="s">
        <v>485</v>
      </c>
      <c r="B437" s="24" t="s">
        <v>569</v>
      </c>
      <c r="C437" s="24" t="s">
        <v>596</v>
      </c>
      <c r="D437" s="24" t="s">
        <v>757</v>
      </c>
      <c r="E437" s="24" t="s">
        <v>56</v>
      </c>
      <c r="F437" s="24" t="s">
        <v>110</v>
      </c>
      <c r="G437" s="24" t="s">
        <v>1393</v>
      </c>
      <c r="H437" s="24" t="s">
        <v>1379</v>
      </c>
      <c r="I437" s="24" t="s">
        <v>1360</v>
      </c>
      <c r="J437" s="24" t="s">
        <v>1686</v>
      </c>
      <c r="K437" s="24">
        <v>8</v>
      </c>
      <c r="L437" s="24" t="s">
        <v>1711</v>
      </c>
      <c r="M437" s="24">
        <v>11</v>
      </c>
      <c r="N437" s="24">
        <v>0</v>
      </c>
      <c r="O437" s="24">
        <v>11</v>
      </c>
      <c r="P437" s="24">
        <v>0</v>
      </c>
      <c r="Q437" s="24" t="str">
        <f t="shared" si="9"/>
        <v>10306067100039931</v>
      </c>
      <c r="R437" s="22" t="e">
        <f>IFERROR(_xlfn.XLOOKUP(Cost[[#This Row],[Unique]],'MB51'!U:U,'MB51'!I:I),"")*-1</f>
        <v>#VALUE!</v>
      </c>
      <c r="S437" s="18" t="str">
        <f>IFERROR(_xlfn.XLOOKUP(Cost[[#This Row],[Unique]],'MB51'!U:U,'MB51'!L:L),"")</f>
        <v/>
      </c>
      <c r="T437" s="18">
        <f>_xlfn.XLOOKUP(Cost[[#This Row],[Material ]],'mm60'!A:A,'mm60'!N:N)</f>
        <v>0.01</v>
      </c>
      <c r="U437" s="19">
        <f>IFERROR(Cost[[#This Row],[Unit Price MM60]]*Cost[[#This Row],[ Requirement QTY]],"")</f>
        <v>0.11</v>
      </c>
      <c r="V437" s="20">
        <f>IFERROR(Cost[[#This Row],[Unit Price MM60]]*Cost[[#This Row],[Withdrawn QTY]],"")</f>
        <v>0</v>
      </c>
      <c r="W437" s="21">
        <f>IFERROR(Cost[[#This Row],[Remaining QTY]]*Cost[[#This Row],[Unit Price MM60]],"")</f>
        <v>0.11</v>
      </c>
      <c r="X437" s="10">
        <v>0</v>
      </c>
      <c r="Y437" s="10">
        <f>SUMIF('MB52 in transit'!A:A,WSheet!G:G,'MB52 in transit'!E:E)</f>
        <v>0</v>
      </c>
      <c r="Z437" s="10">
        <f>SUMIF('MB52 2001'!A:A,WSheet!G:G,'MB52 2001'!C:C)</f>
        <v>0</v>
      </c>
      <c r="AA437" s="10">
        <f>Cost[[#This Row],[AB50 SOH 5001 ]]-Cost[[#This Row],[Remaining QTY]]</f>
        <v>-11</v>
      </c>
      <c r="AB437" s="10">
        <f>SUMIF(G:G,G:G,O:O)</f>
        <v>37</v>
      </c>
      <c r="AC437" s="10">
        <f>Cost[[#This Row],[AB50 SOH 5001 ]]-Cost[[#This Row],[All Work Order Demand]]</f>
        <v>-37</v>
      </c>
      <c r="AD437" s="10" t="str">
        <f>_xlfn.CONCAT(Cost[[#This Row],[Material ]],"5001")</f>
        <v>103060675001</v>
      </c>
      <c r="AE437" s="22">
        <v>5001</v>
      </c>
    </row>
    <row r="438" spans="1:31">
      <c r="A438" s="24" t="s">
        <v>485</v>
      </c>
      <c r="B438" s="24" t="s">
        <v>569</v>
      </c>
      <c r="C438" s="24" t="s">
        <v>596</v>
      </c>
      <c r="D438" s="24" t="s">
        <v>757</v>
      </c>
      <c r="E438" s="24" t="s">
        <v>56</v>
      </c>
      <c r="F438" s="24" t="s">
        <v>120</v>
      </c>
      <c r="G438" s="24" t="s">
        <v>1380</v>
      </c>
      <c r="H438" s="24" t="s">
        <v>1381</v>
      </c>
      <c r="I438" s="24" t="s">
        <v>1373</v>
      </c>
      <c r="J438" s="24" t="s">
        <v>1686</v>
      </c>
      <c r="K438" s="24">
        <v>11</v>
      </c>
      <c r="L438" s="24" t="s">
        <v>1711</v>
      </c>
      <c r="M438" s="24">
        <v>13</v>
      </c>
      <c r="N438" s="24">
        <v>0</v>
      </c>
      <c r="O438" s="24">
        <v>13</v>
      </c>
      <c r="P438" s="24">
        <v>0</v>
      </c>
      <c r="Q438" s="24" t="str">
        <f t="shared" si="9"/>
        <v>10588195100039931</v>
      </c>
      <c r="R438" s="22" t="e">
        <f>IFERROR(_xlfn.XLOOKUP(Cost[[#This Row],[Unique]],'MB51'!U:U,'MB51'!I:I),"")*-1</f>
        <v>#VALUE!</v>
      </c>
      <c r="S438" s="18" t="str">
        <f>IFERROR(_xlfn.XLOOKUP(Cost[[#This Row],[Unique]],'MB51'!U:U,'MB51'!L:L),"")</f>
        <v/>
      </c>
      <c r="T438" s="18">
        <f>_xlfn.XLOOKUP(Cost[[#This Row],[Material ]],'mm60'!A:A,'mm60'!N:N)</f>
        <v>18.41</v>
      </c>
      <c r="U438" s="19">
        <f>IFERROR(Cost[[#This Row],[Unit Price MM60]]*Cost[[#This Row],[ Requirement QTY]],"")</f>
        <v>239.33</v>
      </c>
      <c r="V438" s="20">
        <f>IFERROR(Cost[[#This Row],[Unit Price MM60]]*Cost[[#This Row],[Withdrawn QTY]],"")</f>
        <v>0</v>
      </c>
      <c r="W438" s="21">
        <f>IFERROR(Cost[[#This Row],[Remaining QTY]]*Cost[[#This Row],[Unit Price MM60]],"")</f>
        <v>239.33</v>
      </c>
      <c r="X438" s="10">
        <v>0</v>
      </c>
      <c r="Y438" s="10">
        <f>SUMIF('MB52 in transit'!A:A,WSheet!G:G,'MB52 in transit'!E:E)</f>
        <v>0</v>
      </c>
      <c r="Z438" s="10">
        <f>SUMIF('MB52 2001'!A:A,WSheet!G:G,'MB52 2001'!C:C)</f>
        <v>0</v>
      </c>
      <c r="AA438" s="10">
        <f>Cost[[#This Row],[AB50 SOH 5001 ]]-Cost[[#This Row],[Remaining QTY]]</f>
        <v>-13</v>
      </c>
      <c r="AB438" s="10">
        <f>SUMIF(G:G,G:G,O:O)</f>
        <v>81</v>
      </c>
      <c r="AC438" s="10">
        <f>Cost[[#This Row],[AB50 SOH 5001 ]]-Cost[[#This Row],[All Work Order Demand]]</f>
        <v>-81</v>
      </c>
      <c r="AD438" s="10" t="str">
        <f>_xlfn.CONCAT(Cost[[#This Row],[Material ]],"5001")</f>
        <v>105881955001</v>
      </c>
      <c r="AE438" s="22">
        <v>5001</v>
      </c>
    </row>
    <row r="439" spans="1:31">
      <c r="A439" s="24" t="s">
        <v>485</v>
      </c>
      <c r="B439" s="24" t="s">
        <v>569</v>
      </c>
      <c r="C439" s="24" t="s">
        <v>632</v>
      </c>
      <c r="D439" s="24" t="s">
        <v>799</v>
      </c>
      <c r="E439" s="24" t="s">
        <v>56</v>
      </c>
      <c r="F439" s="24" t="s">
        <v>43</v>
      </c>
      <c r="G439" s="24" t="s">
        <v>1425</v>
      </c>
      <c r="H439" s="24" t="s">
        <v>1426</v>
      </c>
      <c r="I439" s="24" t="s">
        <v>1365</v>
      </c>
      <c r="J439" s="24" t="s">
        <v>1686</v>
      </c>
      <c r="K439" s="24">
        <v>1</v>
      </c>
      <c r="L439" s="24" t="s">
        <v>1747</v>
      </c>
      <c r="M439" s="24">
        <v>1</v>
      </c>
      <c r="N439" s="24">
        <v>0</v>
      </c>
      <c r="O439" s="24">
        <v>1</v>
      </c>
      <c r="P439" s="24">
        <v>0</v>
      </c>
      <c r="Q439" s="24" t="str">
        <f t="shared" si="9"/>
        <v>10520689200188388</v>
      </c>
      <c r="R439" s="22" t="e">
        <f>IFERROR(_xlfn.XLOOKUP(Cost[[#This Row],[Unique]],'MB51'!U:U,'MB51'!I:I),"")*-1</f>
        <v>#VALUE!</v>
      </c>
      <c r="S439" s="18" t="str">
        <f>IFERROR(_xlfn.XLOOKUP(Cost[[#This Row],[Unique]],'MB51'!U:U,'MB51'!L:L),"")</f>
        <v/>
      </c>
      <c r="T439" s="18">
        <f>_xlfn.XLOOKUP(Cost[[#This Row],[Material ]],'mm60'!A:A,'mm60'!N:N)</f>
        <v>972.99</v>
      </c>
      <c r="U439" s="19">
        <f>IFERROR(Cost[[#This Row],[Unit Price MM60]]*Cost[[#This Row],[ Requirement QTY]],"")</f>
        <v>972.99</v>
      </c>
      <c r="V439" s="20">
        <f>IFERROR(Cost[[#This Row],[Unit Price MM60]]*Cost[[#This Row],[Withdrawn QTY]],"")</f>
        <v>0</v>
      </c>
      <c r="W439" s="21">
        <f>IFERROR(Cost[[#This Row],[Remaining QTY]]*Cost[[#This Row],[Unit Price MM60]],"")</f>
        <v>972.99</v>
      </c>
      <c r="X439" s="10">
        <v>0</v>
      </c>
      <c r="Y439" s="10">
        <f>SUMIF('MB52 in transit'!A:A,WSheet!G:G,'MB52 in transit'!E:E)</f>
        <v>0</v>
      </c>
      <c r="Z439" s="10">
        <f>SUMIF('MB52 2001'!A:A,WSheet!G:G,'MB52 2001'!C:C)</f>
        <v>0</v>
      </c>
      <c r="AA439" s="10">
        <f>Cost[[#This Row],[AB50 SOH 5001 ]]-Cost[[#This Row],[Remaining QTY]]</f>
        <v>-1</v>
      </c>
      <c r="AB439" s="10">
        <f>SUMIF(G:G,G:G,O:O)</f>
        <v>5</v>
      </c>
      <c r="AC439" s="10">
        <f>Cost[[#This Row],[AB50 SOH 5001 ]]-Cost[[#This Row],[All Work Order Demand]]</f>
        <v>-5</v>
      </c>
      <c r="AD439" s="10" t="str">
        <f>_xlfn.CONCAT(Cost[[#This Row],[Material ]],"5001")</f>
        <v>105206895001</v>
      </c>
      <c r="AE439" s="22">
        <v>5001</v>
      </c>
    </row>
    <row r="440" spans="1:31">
      <c r="A440" s="24" t="s">
        <v>485</v>
      </c>
      <c r="B440" s="24" t="s">
        <v>569</v>
      </c>
      <c r="C440" s="24" t="s">
        <v>632</v>
      </c>
      <c r="D440" s="24" t="s">
        <v>799</v>
      </c>
      <c r="E440" s="24" t="s">
        <v>64</v>
      </c>
      <c r="F440" s="24" t="s">
        <v>56</v>
      </c>
      <c r="G440" s="24" t="s">
        <v>1062</v>
      </c>
      <c r="H440" s="24" t="s">
        <v>1063</v>
      </c>
      <c r="I440" s="24" t="s">
        <v>1427</v>
      </c>
      <c r="J440" s="24" t="s">
        <v>1686</v>
      </c>
      <c r="K440" s="24">
        <v>3</v>
      </c>
      <c r="L440" s="24" t="s">
        <v>1747</v>
      </c>
      <c r="M440" s="24">
        <v>1</v>
      </c>
      <c r="N440" s="24">
        <v>0</v>
      </c>
      <c r="O440" s="24">
        <v>1</v>
      </c>
      <c r="P440" s="24">
        <v>0</v>
      </c>
      <c r="Q440" s="24" t="str">
        <f t="shared" si="9"/>
        <v>10542030200188388</v>
      </c>
      <c r="R440" s="22" t="e">
        <f>IFERROR(_xlfn.XLOOKUP(Cost[[#This Row],[Unique]],'MB51'!U:U,'MB51'!I:I),"")*-1</f>
        <v>#VALUE!</v>
      </c>
      <c r="S440" s="18" t="str">
        <f>IFERROR(_xlfn.XLOOKUP(Cost[[#This Row],[Unique]],'MB51'!U:U,'MB51'!L:L),"")</f>
        <v/>
      </c>
      <c r="T440" s="18">
        <f>_xlfn.XLOOKUP(Cost[[#This Row],[Material ]],'mm60'!A:A,'mm60'!N:N)</f>
        <v>62.68</v>
      </c>
      <c r="U440" s="19">
        <f>IFERROR(Cost[[#This Row],[Unit Price MM60]]*Cost[[#This Row],[ Requirement QTY]],"")</f>
        <v>62.68</v>
      </c>
      <c r="V440" s="20">
        <f>IFERROR(Cost[[#This Row],[Unit Price MM60]]*Cost[[#This Row],[Withdrawn QTY]],"")</f>
        <v>0</v>
      </c>
      <c r="W440" s="21">
        <f>IFERROR(Cost[[#This Row],[Remaining QTY]]*Cost[[#This Row],[Unit Price MM60]],"")</f>
        <v>62.68</v>
      </c>
      <c r="X440" s="10">
        <v>0</v>
      </c>
      <c r="Y440" s="10">
        <f>SUMIF('MB52 in transit'!A:A,WSheet!G:G,'MB52 in transit'!E:E)</f>
        <v>0</v>
      </c>
      <c r="Z440" s="10">
        <f>SUMIF('MB52 2001'!A:A,WSheet!G:G,'MB52 2001'!C:C)</f>
        <v>0</v>
      </c>
      <c r="AA440" s="10">
        <f>Cost[[#This Row],[AB50 SOH 5001 ]]-Cost[[#This Row],[Remaining QTY]]</f>
        <v>-1</v>
      </c>
      <c r="AB440" s="10">
        <f>SUMIF(G:G,G:G,O:O)</f>
        <v>14</v>
      </c>
      <c r="AC440" s="10">
        <f>Cost[[#This Row],[AB50 SOH 5001 ]]-Cost[[#This Row],[All Work Order Demand]]</f>
        <v>-14</v>
      </c>
      <c r="AD440" s="10" t="str">
        <f>_xlfn.CONCAT(Cost[[#This Row],[Material ]],"5001")</f>
        <v>105420305001</v>
      </c>
      <c r="AE440" s="22">
        <v>5001</v>
      </c>
    </row>
    <row r="441" spans="1:31">
      <c r="A441" s="24" t="s">
        <v>485</v>
      </c>
      <c r="B441" s="24" t="s">
        <v>569</v>
      </c>
      <c r="C441" s="24" t="s">
        <v>633</v>
      </c>
      <c r="D441" s="24" t="s">
        <v>796</v>
      </c>
      <c r="E441" s="24" t="s">
        <v>56</v>
      </c>
      <c r="F441" s="24" t="s">
        <v>47</v>
      </c>
      <c r="G441" s="24" t="s">
        <v>1425</v>
      </c>
      <c r="H441" s="24" t="s">
        <v>1426</v>
      </c>
      <c r="I441" s="24" t="s">
        <v>1365</v>
      </c>
      <c r="J441" s="24" t="s">
        <v>1686</v>
      </c>
      <c r="K441" s="24">
        <v>2</v>
      </c>
      <c r="L441" s="24" t="s">
        <v>1748</v>
      </c>
      <c r="M441" s="24">
        <v>1</v>
      </c>
      <c r="N441" s="24">
        <v>0</v>
      </c>
      <c r="O441" s="24">
        <v>1</v>
      </c>
      <c r="P441" s="24">
        <v>0</v>
      </c>
      <c r="Q441" s="24" t="str">
        <f t="shared" si="9"/>
        <v>10520689200155482</v>
      </c>
      <c r="R441" s="22" t="e">
        <f>IFERROR(_xlfn.XLOOKUP(Cost[[#This Row],[Unique]],'MB51'!U:U,'MB51'!I:I),"")*-1</f>
        <v>#VALUE!</v>
      </c>
      <c r="S441" s="18" t="str">
        <f>IFERROR(_xlfn.XLOOKUP(Cost[[#This Row],[Unique]],'MB51'!U:U,'MB51'!L:L),"")</f>
        <v/>
      </c>
      <c r="T441" s="18">
        <f>_xlfn.XLOOKUP(Cost[[#This Row],[Material ]],'mm60'!A:A,'mm60'!N:N)</f>
        <v>972.99</v>
      </c>
      <c r="U441" s="19">
        <f>IFERROR(Cost[[#This Row],[Unit Price MM60]]*Cost[[#This Row],[ Requirement QTY]],"")</f>
        <v>972.99</v>
      </c>
      <c r="V441" s="20">
        <f>IFERROR(Cost[[#This Row],[Unit Price MM60]]*Cost[[#This Row],[Withdrawn QTY]],"")</f>
        <v>0</v>
      </c>
      <c r="W441" s="21">
        <f>IFERROR(Cost[[#This Row],[Remaining QTY]]*Cost[[#This Row],[Unit Price MM60]],"")</f>
        <v>972.99</v>
      </c>
      <c r="X441" s="10">
        <v>0</v>
      </c>
      <c r="Y441" s="10">
        <f>SUMIF('MB52 in transit'!A:A,WSheet!G:G,'MB52 in transit'!E:E)</f>
        <v>0</v>
      </c>
      <c r="Z441" s="10">
        <f>SUMIF('MB52 2001'!A:A,WSheet!G:G,'MB52 2001'!C:C)</f>
        <v>0</v>
      </c>
      <c r="AA441" s="10">
        <f>Cost[[#This Row],[AB50 SOH 5001 ]]-Cost[[#This Row],[Remaining QTY]]</f>
        <v>-1</v>
      </c>
      <c r="AB441" s="10">
        <f>SUMIF(G:G,G:G,O:O)</f>
        <v>5</v>
      </c>
      <c r="AC441" s="10">
        <f>Cost[[#This Row],[AB50 SOH 5001 ]]-Cost[[#This Row],[All Work Order Demand]]</f>
        <v>-5</v>
      </c>
      <c r="AD441" s="10" t="str">
        <f>_xlfn.CONCAT(Cost[[#This Row],[Material ]],"5001")</f>
        <v>105206895001</v>
      </c>
      <c r="AE441" s="22">
        <v>5001</v>
      </c>
    </row>
    <row r="442" spans="1:31">
      <c r="A442" s="24" t="s">
        <v>485</v>
      </c>
      <c r="B442" s="24" t="s">
        <v>569</v>
      </c>
      <c r="C442" s="24" t="s">
        <v>634</v>
      </c>
      <c r="D442" s="24" t="s">
        <v>796</v>
      </c>
      <c r="E442" s="24" t="s">
        <v>56</v>
      </c>
      <c r="F442" s="24" t="s">
        <v>47</v>
      </c>
      <c r="G442" s="24" t="s">
        <v>1425</v>
      </c>
      <c r="H442" s="24" t="s">
        <v>1426</v>
      </c>
      <c r="I442" s="24" t="s">
        <v>1365</v>
      </c>
      <c r="J442" s="24" t="s">
        <v>1686</v>
      </c>
      <c r="K442" s="24">
        <v>2</v>
      </c>
      <c r="L442" s="24" t="s">
        <v>1749</v>
      </c>
      <c r="M442" s="24">
        <v>1</v>
      </c>
      <c r="N442" s="24">
        <v>0</v>
      </c>
      <c r="O442" s="24">
        <v>1</v>
      </c>
      <c r="P442" s="24">
        <v>0</v>
      </c>
      <c r="Q442" s="24" t="str">
        <f t="shared" si="9"/>
        <v>10520689200155487</v>
      </c>
      <c r="R442" s="22" t="e">
        <f>IFERROR(_xlfn.XLOOKUP(Cost[[#This Row],[Unique]],'MB51'!U:U,'MB51'!I:I),"")*-1</f>
        <v>#VALUE!</v>
      </c>
      <c r="S442" s="18" t="str">
        <f>IFERROR(_xlfn.XLOOKUP(Cost[[#This Row],[Unique]],'MB51'!U:U,'MB51'!L:L),"")</f>
        <v/>
      </c>
      <c r="T442" s="18">
        <f>_xlfn.XLOOKUP(Cost[[#This Row],[Material ]],'mm60'!A:A,'mm60'!N:N)</f>
        <v>972.99</v>
      </c>
      <c r="U442" s="19">
        <f>IFERROR(Cost[[#This Row],[Unit Price MM60]]*Cost[[#This Row],[ Requirement QTY]],"")</f>
        <v>972.99</v>
      </c>
      <c r="V442" s="20">
        <f>IFERROR(Cost[[#This Row],[Unit Price MM60]]*Cost[[#This Row],[Withdrawn QTY]],"")</f>
        <v>0</v>
      </c>
      <c r="W442" s="21">
        <f>IFERROR(Cost[[#This Row],[Remaining QTY]]*Cost[[#This Row],[Unit Price MM60]],"")</f>
        <v>972.99</v>
      </c>
      <c r="X442" s="10">
        <v>0</v>
      </c>
      <c r="Y442" s="10">
        <f>SUMIF('MB52 in transit'!A:A,WSheet!G:G,'MB52 in transit'!E:E)</f>
        <v>0</v>
      </c>
      <c r="Z442" s="10">
        <f>SUMIF('MB52 2001'!A:A,WSheet!G:G,'MB52 2001'!C:C)</f>
        <v>0</v>
      </c>
      <c r="AA442" s="10">
        <f>Cost[[#This Row],[AB50 SOH 5001 ]]-Cost[[#This Row],[Remaining QTY]]</f>
        <v>-1</v>
      </c>
      <c r="AB442" s="10">
        <f>SUMIF(G:G,G:G,O:O)</f>
        <v>5</v>
      </c>
      <c r="AC442" s="10">
        <f>Cost[[#This Row],[AB50 SOH 5001 ]]-Cost[[#This Row],[All Work Order Demand]]</f>
        <v>-5</v>
      </c>
      <c r="AD442" s="10" t="str">
        <f>_xlfn.CONCAT(Cost[[#This Row],[Material ]],"5001")</f>
        <v>105206895001</v>
      </c>
      <c r="AE442" s="22">
        <v>5001</v>
      </c>
    </row>
    <row r="443" spans="1:31">
      <c r="A443" s="24" t="s">
        <v>485</v>
      </c>
      <c r="B443" s="24" t="s">
        <v>569</v>
      </c>
      <c r="C443" s="24" t="s">
        <v>635</v>
      </c>
      <c r="D443" s="24" t="s">
        <v>796</v>
      </c>
      <c r="E443" s="24" t="s">
        <v>56</v>
      </c>
      <c r="F443" s="24" t="s">
        <v>47</v>
      </c>
      <c r="G443" s="24" t="s">
        <v>1425</v>
      </c>
      <c r="H443" s="24" t="s">
        <v>1426</v>
      </c>
      <c r="I443" s="24" t="s">
        <v>1365</v>
      </c>
      <c r="J443" s="24" t="s">
        <v>1686</v>
      </c>
      <c r="K443" s="24">
        <v>2</v>
      </c>
      <c r="L443" s="24" t="s">
        <v>1750</v>
      </c>
      <c r="M443" s="24">
        <v>1</v>
      </c>
      <c r="N443" s="24">
        <v>0</v>
      </c>
      <c r="O443" s="24">
        <v>1</v>
      </c>
      <c r="P443" s="24">
        <v>0</v>
      </c>
      <c r="Q443" s="24" t="str">
        <f t="shared" si="9"/>
        <v>10520689200188316</v>
      </c>
      <c r="R443" s="22" t="e">
        <f>IFERROR(_xlfn.XLOOKUP(Cost[[#This Row],[Unique]],'MB51'!U:U,'MB51'!I:I),"")*-1</f>
        <v>#VALUE!</v>
      </c>
      <c r="S443" s="18" t="str">
        <f>IFERROR(_xlfn.XLOOKUP(Cost[[#This Row],[Unique]],'MB51'!U:U,'MB51'!L:L),"")</f>
        <v/>
      </c>
      <c r="T443" s="18">
        <f>_xlfn.XLOOKUP(Cost[[#This Row],[Material ]],'mm60'!A:A,'mm60'!N:N)</f>
        <v>972.99</v>
      </c>
      <c r="U443" s="19">
        <f>IFERROR(Cost[[#This Row],[Unit Price MM60]]*Cost[[#This Row],[ Requirement QTY]],"")</f>
        <v>972.99</v>
      </c>
      <c r="V443" s="20">
        <f>IFERROR(Cost[[#This Row],[Unit Price MM60]]*Cost[[#This Row],[Withdrawn QTY]],"")</f>
        <v>0</v>
      </c>
      <c r="W443" s="21">
        <f>IFERROR(Cost[[#This Row],[Remaining QTY]]*Cost[[#This Row],[Unit Price MM60]],"")</f>
        <v>972.99</v>
      </c>
      <c r="X443" s="10">
        <v>0</v>
      </c>
      <c r="Y443" s="10">
        <f>SUMIF('MB52 in transit'!A:A,WSheet!G:G,'MB52 in transit'!E:E)</f>
        <v>0</v>
      </c>
      <c r="Z443" s="10">
        <f>SUMIF('MB52 2001'!A:A,WSheet!G:G,'MB52 2001'!C:C)</f>
        <v>0</v>
      </c>
      <c r="AA443" s="10">
        <f>Cost[[#This Row],[AB50 SOH 5001 ]]-Cost[[#This Row],[Remaining QTY]]</f>
        <v>-1</v>
      </c>
      <c r="AB443" s="10">
        <f>SUMIF(G:G,G:G,O:O)</f>
        <v>5</v>
      </c>
      <c r="AC443" s="10">
        <f>Cost[[#This Row],[AB50 SOH 5001 ]]-Cost[[#This Row],[All Work Order Demand]]</f>
        <v>-5</v>
      </c>
      <c r="AD443" s="10" t="str">
        <f>_xlfn.CONCAT(Cost[[#This Row],[Material ]],"5001")</f>
        <v>105206895001</v>
      </c>
      <c r="AE443" s="22">
        <v>5001</v>
      </c>
    </row>
    <row r="444" spans="1:31">
      <c r="A444" s="24" t="s">
        <v>485</v>
      </c>
      <c r="B444" s="24" t="s">
        <v>569</v>
      </c>
      <c r="C444" s="24" t="s">
        <v>636</v>
      </c>
      <c r="D444" s="24" t="s">
        <v>796</v>
      </c>
      <c r="E444" s="24" t="s">
        <v>56</v>
      </c>
      <c r="F444" s="24" t="s">
        <v>47</v>
      </c>
      <c r="G444" s="24" t="s">
        <v>1425</v>
      </c>
      <c r="H444" s="24" t="s">
        <v>1426</v>
      </c>
      <c r="I444" s="24" t="s">
        <v>1365</v>
      </c>
      <c r="J444" s="24" t="s">
        <v>1686</v>
      </c>
      <c r="K444" s="24">
        <v>2</v>
      </c>
      <c r="L444" s="24" t="s">
        <v>1751</v>
      </c>
      <c r="M444" s="24">
        <v>1</v>
      </c>
      <c r="N444" s="24">
        <v>0</v>
      </c>
      <c r="O444" s="24">
        <v>1</v>
      </c>
      <c r="P444" s="24">
        <v>0</v>
      </c>
      <c r="Q444" s="24" t="str">
        <f t="shared" si="9"/>
        <v>10520689200188381</v>
      </c>
      <c r="R444" s="22" t="e">
        <f>IFERROR(_xlfn.XLOOKUP(Cost[[#This Row],[Unique]],'MB51'!U:U,'MB51'!I:I),"")*-1</f>
        <v>#VALUE!</v>
      </c>
      <c r="S444" s="18" t="str">
        <f>IFERROR(_xlfn.XLOOKUP(Cost[[#This Row],[Unique]],'MB51'!U:U,'MB51'!L:L),"")</f>
        <v/>
      </c>
      <c r="T444" s="18">
        <f>_xlfn.XLOOKUP(Cost[[#This Row],[Material ]],'mm60'!A:A,'mm60'!N:N)</f>
        <v>972.99</v>
      </c>
      <c r="U444" s="19">
        <f>IFERROR(Cost[[#This Row],[Unit Price MM60]]*Cost[[#This Row],[ Requirement QTY]],"")</f>
        <v>972.99</v>
      </c>
      <c r="V444" s="20">
        <f>IFERROR(Cost[[#This Row],[Unit Price MM60]]*Cost[[#This Row],[Withdrawn QTY]],"")</f>
        <v>0</v>
      </c>
      <c r="W444" s="21">
        <f>IFERROR(Cost[[#This Row],[Remaining QTY]]*Cost[[#This Row],[Unit Price MM60]],"")</f>
        <v>972.99</v>
      </c>
      <c r="X444" s="10">
        <v>0</v>
      </c>
      <c r="Y444" s="10">
        <f>SUMIF('MB52 in transit'!A:A,WSheet!G:G,'MB52 in transit'!E:E)</f>
        <v>0</v>
      </c>
      <c r="Z444" s="10">
        <f>SUMIF('MB52 2001'!A:A,WSheet!G:G,'MB52 2001'!C:C)</f>
        <v>0</v>
      </c>
      <c r="AA444" s="10">
        <f>Cost[[#This Row],[AB50 SOH 5001 ]]-Cost[[#This Row],[Remaining QTY]]</f>
        <v>-1</v>
      </c>
      <c r="AB444" s="10">
        <f>SUMIF(G:G,G:G,O:O)</f>
        <v>5</v>
      </c>
      <c r="AC444" s="10">
        <f>Cost[[#This Row],[AB50 SOH 5001 ]]-Cost[[#This Row],[All Work Order Demand]]</f>
        <v>-5</v>
      </c>
      <c r="AD444" s="10" t="str">
        <f>_xlfn.CONCAT(Cost[[#This Row],[Material ]],"5001")</f>
        <v>105206895001</v>
      </c>
      <c r="AE444" s="22">
        <v>5001</v>
      </c>
    </row>
    <row r="445" spans="1:31">
      <c r="A445" s="24" t="s">
        <v>485</v>
      </c>
      <c r="B445" s="24" t="s">
        <v>569</v>
      </c>
      <c r="C445" s="24" t="s">
        <v>633</v>
      </c>
      <c r="D445" s="24" t="s">
        <v>796</v>
      </c>
      <c r="E445" s="24" t="s">
        <v>64</v>
      </c>
      <c r="F445" s="24" t="s">
        <v>60</v>
      </c>
      <c r="G445" s="24" t="s">
        <v>1062</v>
      </c>
      <c r="H445" s="24" t="s">
        <v>1063</v>
      </c>
      <c r="I445" s="24" t="s">
        <v>1360</v>
      </c>
      <c r="J445" s="24" t="s">
        <v>1686</v>
      </c>
      <c r="K445" s="24">
        <v>4</v>
      </c>
      <c r="L445" s="24" t="s">
        <v>1748</v>
      </c>
      <c r="M445" s="24">
        <v>2</v>
      </c>
      <c r="N445" s="24">
        <v>0</v>
      </c>
      <c r="O445" s="24">
        <v>2</v>
      </c>
      <c r="P445" s="24">
        <v>0</v>
      </c>
      <c r="Q445" s="24" t="str">
        <f t="shared" si="9"/>
        <v>10542030200155482</v>
      </c>
      <c r="R445" s="22" t="e">
        <f>IFERROR(_xlfn.XLOOKUP(Cost[[#This Row],[Unique]],'MB51'!U:U,'MB51'!I:I),"")*-1</f>
        <v>#VALUE!</v>
      </c>
      <c r="S445" s="18" t="str">
        <f>IFERROR(_xlfn.XLOOKUP(Cost[[#This Row],[Unique]],'MB51'!U:U,'MB51'!L:L),"")</f>
        <v/>
      </c>
      <c r="T445" s="18">
        <f>_xlfn.XLOOKUP(Cost[[#This Row],[Material ]],'mm60'!A:A,'mm60'!N:N)</f>
        <v>62.68</v>
      </c>
      <c r="U445" s="19">
        <f>IFERROR(Cost[[#This Row],[Unit Price MM60]]*Cost[[#This Row],[ Requirement QTY]],"")</f>
        <v>125.36</v>
      </c>
      <c r="V445" s="20">
        <f>IFERROR(Cost[[#This Row],[Unit Price MM60]]*Cost[[#This Row],[Withdrawn QTY]],"")</f>
        <v>0</v>
      </c>
      <c r="W445" s="21">
        <f>IFERROR(Cost[[#This Row],[Remaining QTY]]*Cost[[#This Row],[Unit Price MM60]],"")</f>
        <v>125.36</v>
      </c>
      <c r="X445" s="10">
        <v>0</v>
      </c>
      <c r="Y445" s="10">
        <f>SUMIF('MB52 in transit'!A:A,WSheet!G:G,'MB52 in transit'!E:E)</f>
        <v>0</v>
      </c>
      <c r="Z445" s="10">
        <f>SUMIF('MB52 2001'!A:A,WSheet!G:G,'MB52 2001'!C:C)</f>
        <v>0</v>
      </c>
      <c r="AA445" s="10">
        <f>Cost[[#This Row],[AB50 SOH 5001 ]]-Cost[[#This Row],[Remaining QTY]]</f>
        <v>-2</v>
      </c>
      <c r="AB445" s="10">
        <f>SUMIF(G:G,G:G,O:O)</f>
        <v>14</v>
      </c>
      <c r="AC445" s="10">
        <f>Cost[[#This Row],[AB50 SOH 5001 ]]-Cost[[#This Row],[All Work Order Demand]]</f>
        <v>-14</v>
      </c>
      <c r="AD445" s="10" t="str">
        <f>_xlfn.CONCAT(Cost[[#This Row],[Material ]],"5001")</f>
        <v>105420305001</v>
      </c>
      <c r="AE445" s="22">
        <v>5001</v>
      </c>
    </row>
    <row r="446" spans="1:31">
      <c r="A446" s="24" t="s">
        <v>485</v>
      </c>
      <c r="B446" s="24" t="s">
        <v>569</v>
      </c>
      <c r="C446" s="24" t="s">
        <v>634</v>
      </c>
      <c r="D446" s="24" t="s">
        <v>796</v>
      </c>
      <c r="E446" s="24" t="s">
        <v>64</v>
      </c>
      <c r="F446" s="24" t="s">
        <v>60</v>
      </c>
      <c r="G446" s="24" t="s">
        <v>1062</v>
      </c>
      <c r="H446" s="24" t="s">
        <v>1063</v>
      </c>
      <c r="I446" s="24" t="s">
        <v>1360</v>
      </c>
      <c r="J446" s="24" t="s">
        <v>1686</v>
      </c>
      <c r="K446" s="24">
        <v>4</v>
      </c>
      <c r="L446" s="24" t="s">
        <v>1749</v>
      </c>
      <c r="M446" s="24">
        <v>2</v>
      </c>
      <c r="N446" s="24">
        <v>0</v>
      </c>
      <c r="O446" s="24">
        <v>2</v>
      </c>
      <c r="P446" s="24">
        <v>0</v>
      </c>
      <c r="Q446" s="24" t="str">
        <f t="shared" si="9"/>
        <v>10542030200155487</v>
      </c>
      <c r="R446" s="22" t="e">
        <f>IFERROR(_xlfn.XLOOKUP(Cost[[#This Row],[Unique]],'MB51'!U:U,'MB51'!I:I),"")*-1</f>
        <v>#VALUE!</v>
      </c>
      <c r="S446" s="18" t="str">
        <f>IFERROR(_xlfn.XLOOKUP(Cost[[#This Row],[Unique]],'MB51'!U:U,'MB51'!L:L),"")</f>
        <v/>
      </c>
      <c r="T446" s="18">
        <f>_xlfn.XLOOKUP(Cost[[#This Row],[Material ]],'mm60'!A:A,'mm60'!N:N)</f>
        <v>62.68</v>
      </c>
      <c r="U446" s="19">
        <f>IFERROR(Cost[[#This Row],[Unit Price MM60]]*Cost[[#This Row],[ Requirement QTY]],"")</f>
        <v>125.36</v>
      </c>
      <c r="V446" s="20">
        <f>IFERROR(Cost[[#This Row],[Unit Price MM60]]*Cost[[#This Row],[Withdrawn QTY]],"")</f>
        <v>0</v>
      </c>
      <c r="W446" s="21">
        <f>IFERROR(Cost[[#This Row],[Remaining QTY]]*Cost[[#This Row],[Unit Price MM60]],"")</f>
        <v>125.36</v>
      </c>
      <c r="X446" s="10">
        <v>0</v>
      </c>
      <c r="Y446" s="10">
        <f>SUMIF('MB52 in transit'!A:A,WSheet!G:G,'MB52 in transit'!E:E)</f>
        <v>0</v>
      </c>
      <c r="Z446" s="10">
        <f>SUMIF('MB52 2001'!A:A,WSheet!G:G,'MB52 2001'!C:C)</f>
        <v>0</v>
      </c>
      <c r="AA446" s="10">
        <f>Cost[[#This Row],[AB50 SOH 5001 ]]-Cost[[#This Row],[Remaining QTY]]</f>
        <v>-2</v>
      </c>
      <c r="AB446" s="10">
        <f>SUMIF(G:G,G:G,O:O)</f>
        <v>14</v>
      </c>
      <c r="AC446" s="10">
        <f>Cost[[#This Row],[AB50 SOH 5001 ]]-Cost[[#This Row],[All Work Order Demand]]</f>
        <v>-14</v>
      </c>
      <c r="AD446" s="10" t="str">
        <f>_xlfn.CONCAT(Cost[[#This Row],[Material ]],"5001")</f>
        <v>105420305001</v>
      </c>
      <c r="AE446" s="22">
        <v>5001</v>
      </c>
    </row>
    <row r="447" spans="1:31">
      <c r="A447" s="24" t="s">
        <v>485</v>
      </c>
      <c r="B447" s="24" t="s">
        <v>569</v>
      </c>
      <c r="C447" s="24" t="s">
        <v>635</v>
      </c>
      <c r="D447" s="24" t="s">
        <v>796</v>
      </c>
      <c r="E447" s="24" t="s">
        <v>64</v>
      </c>
      <c r="F447" s="24" t="s">
        <v>60</v>
      </c>
      <c r="G447" s="24" t="s">
        <v>1062</v>
      </c>
      <c r="H447" s="24" t="s">
        <v>1063</v>
      </c>
      <c r="I447" s="24" t="s">
        <v>1360</v>
      </c>
      <c r="J447" s="24" t="s">
        <v>1686</v>
      </c>
      <c r="K447" s="24">
        <v>4</v>
      </c>
      <c r="L447" s="24" t="s">
        <v>1750</v>
      </c>
      <c r="M447" s="24">
        <v>2</v>
      </c>
      <c r="N447" s="24">
        <v>0</v>
      </c>
      <c r="O447" s="24">
        <v>2</v>
      </c>
      <c r="P447" s="24">
        <v>0</v>
      </c>
      <c r="Q447" s="24" t="str">
        <f t="shared" si="9"/>
        <v>10542030200188316</v>
      </c>
      <c r="R447" s="22" t="e">
        <f>IFERROR(_xlfn.XLOOKUP(Cost[[#This Row],[Unique]],'MB51'!U:U,'MB51'!I:I),"")*-1</f>
        <v>#VALUE!</v>
      </c>
      <c r="S447" s="18" t="str">
        <f>IFERROR(_xlfn.XLOOKUP(Cost[[#This Row],[Unique]],'MB51'!U:U,'MB51'!L:L),"")</f>
        <v/>
      </c>
      <c r="T447" s="18">
        <f>_xlfn.XLOOKUP(Cost[[#This Row],[Material ]],'mm60'!A:A,'mm60'!N:N)</f>
        <v>62.68</v>
      </c>
      <c r="U447" s="19">
        <f>IFERROR(Cost[[#This Row],[Unit Price MM60]]*Cost[[#This Row],[ Requirement QTY]],"")</f>
        <v>125.36</v>
      </c>
      <c r="V447" s="20">
        <f>IFERROR(Cost[[#This Row],[Unit Price MM60]]*Cost[[#This Row],[Withdrawn QTY]],"")</f>
        <v>0</v>
      </c>
      <c r="W447" s="21">
        <f>IFERROR(Cost[[#This Row],[Remaining QTY]]*Cost[[#This Row],[Unit Price MM60]],"")</f>
        <v>125.36</v>
      </c>
      <c r="X447" s="10">
        <v>0</v>
      </c>
      <c r="Y447" s="10">
        <f>SUMIF('MB52 in transit'!A:A,WSheet!G:G,'MB52 in transit'!E:E)</f>
        <v>0</v>
      </c>
      <c r="Z447" s="10">
        <f>SUMIF('MB52 2001'!A:A,WSheet!G:G,'MB52 2001'!C:C)</f>
        <v>0</v>
      </c>
      <c r="AA447" s="10">
        <f>Cost[[#This Row],[AB50 SOH 5001 ]]-Cost[[#This Row],[Remaining QTY]]</f>
        <v>-2</v>
      </c>
      <c r="AB447" s="10">
        <f>SUMIF(G:G,G:G,O:O)</f>
        <v>14</v>
      </c>
      <c r="AC447" s="10">
        <f>Cost[[#This Row],[AB50 SOH 5001 ]]-Cost[[#This Row],[All Work Order Demand]]</f>
        <v>-14</v>
      </c>
      <c r="AD447" s="10" t="str">
        <f>_xlfn.CONCAT(Cost[[#This Row],[Material ]],"5001")</f>
        <v>105420305001</v>
      </c>
      <c r="AE447" s="22">
        <v>5001</v>
      </c>
    </row>
    <row r="448" spans="1:31">
      <c r="A448" s="24" t="s">
        <v>485</v>
      </c>
      <c r="B448" s="24" t="s">
        <v>569</v>
      </c>
      <c r="C448" s="24" t="s">
        <v>636</v>
      </c>
      <c r="D448" s="24" t="s">
        <v>796</v>
      </c>
      <c r="E448" s="24" t="s">
        <v>64</v>
      </c>
      <c r="F448" s="24" t="s">
        <v>60</v>
      </c>
      <c r="G448" s="24" t="s">
        <v>1062</v>
      </c>
      <c r="H448" s="24" t="s">
        <v>1063</v>
      </c>
      <c r="I448" s="24" t="s">
        <v>1427</v>
      </c>
      <c r="J448" s="24" t="s">
        <v>1686</v>
      </c>
      <c r="K448" s="24">
        <v>4</v>
      </c>
      <c r="L448" s="24" t="s">
        <v>1751</v>
      </c>
      <c r="M448" s="24">
        <v>2</v>
      </c>
      <c r="N448" s="24">
        <v>0</v>
      </c>
      <c r="O448" s="24">
        <v>2</v>
      </c>
      <c r="P448" s="24">
        <v>0</v>
      </c>
      <c r="Q448" s="24" t="str">
        <f t="shared" si="9"/>
        <v>10542030200188381</v>
      </c>
      <c r="R448" s="22" t="e">
        <f>IFERROR(_xlfn.XLOOKUP(Cost[[#This Row],[Unique]],'MB51'!U:U,'MB51'!I:I),"")*-1</f>
        <v>#VALUE!</v>
      </c>
      <c r="S448" s="18" t="str">
        <f>IFERROR(_xlfn.XLOOKUP(Cost[[#This Row],[Unique]],'MB51'!U:U,'MB51'!L:L),"")</f>
        <v/>
      </c>
      <c r="T448" s="18">
        <f>_xlfn.XLOOKUP(Cost[[#This Row],[Material ]],'mm60'!A:A,'mm60'!N:N)</f>
        <v>62.68</v>
      </c>
      <c r="U448" s="19">
        <f>IFERROR(Cost[[#This Row],[Unit Price MM60]]*Cost[[#This Row],[ Requirement QTY]],"")</f>
        <v>125.36</v>
      </c>
      <c r="V448" s="20">
        <f>IFERROR(Cost[[#This Row],[Unit Price MM60]]*Cost[[#This Row],[Withdrawn QTY]],"")</f>
        <v>0</v>
      </c>
      <c r="W448" s="21">
        <f>IFERROR(Cost[[#This Row],[Remaining QTY]]*Cost[[#This Row],[Unit Price MM60]],"")</f>
        <v>125.36</v>
      </c>
      <c r="X448" s="10">
        <v>0</v>
      </c>
      <c r="Y448" s="10">
        <f>SUMIF('MB52 in transit'!A:A,WSheet!G:G,'MB52 in transit'!E:E)</f>
        <v>0</v>
      </c>
      <c r="Z448" s="10">
        <f>SUMIF('MB52 2001'!A:A,WSheet!G:G,'MB52 2001'!C:C)</f>
        <v>0</v>
      </c>
      <c r="AA448" s="10">
        <f>Cost[[#This Row],[AB50 SOH 5001 ]]-Cost[[#This Row],[Remaining QTY]]</f>
        <v>-2</v>
      </c>
      <c r="AB448" s="10">
        <f>SUMIF(G:G,G:G,O:O)</f>
        <v>14</v>
      </c>
      <c r="AC448" s="10">
        <f>Cost[[#This Row],[AB50 SOH 5001 ]]-Cost[[#This Row],[All Work Order Demand]]</f>
        <v>-14</v>
      </c>
      <c r="AD448" s="10" t="str">
        <f>_xlfn.CONCAT(Cost[[#This Row],[Material ]],"5001")</f>
        <v>105420305001</v>
      </c>
      <c r="AE448" s="22">
        <v>5001</v>
      </c>
    </row>
    <row r="449" spans="1:31">
      <c r="A449" s="24" t="s">
        <v>485</v>
      </c>
      <c r="B449" s="24" t="s">
        <v>569</v>
      </c>
      <c r="C449" s="24" t="s">
        <v>645</v>
      </c>
      <c r="D449" s="24" t="s">
        <v>809</v>
      </c>
      <c r="E449" s="24" t="s">
        <v>43</v>
      </c>
      <c r="F449" s="24" t="s">
        <v>47</v>
      </c>
      <c r="G449" s="24" t="s">
        <v>904</v>
      </c>
      <c r="H449" s="24" t="s">
        <v>905</v>
      </c>
      <c r="I449" s="24" t="s">
        <v>1360</v>
      </c>
      <c r="J449" s="24" t="s">
        <v>1686</v>
      </c>
      <c r="K449" s="24">
        <v>2</v>
      </c>
      <c r="L449" s="24" t="s">
        <v>1760</v>
      </c>
      <c r="M449" s="24">
        <v>1</v>
      </c>
      <c r="N449" s="24">
        <v>0</v>
      </c>
      <c r="O449" s="24">
        <v>1</v>
      </c>
      <c r="P449" s="24">
        <v>0</v>
      </c>
      <c r="Q449" s="24" t="str">
        <f t="shared" si="9"/>
        <v>10589855100033045</v>
      </c>
      <c r="R449" s="22" t="e">
        <f>IFERROR(_xlfn.XLOOKUP(Cost[[#This Row],[Unique]],'MB51'!U:U,'MB51'!I:I),"")*-1</f>
        <v>#VALUE!</v>
      </c>
      <c r="S449" s="18" t="str">
        <f>IFERROR(_xlfn.XLOOKUP(Cost[[#This Row],[Unique]],'MB51'!U:U,'MB51'!L:L),"")</f>
        <v/>
      </c>
      <c r="T449" s="18">
        <f>_xlfn.XLOOKUP(Cost[[#This Row],[Material ]],'mm60'!A:A,'mm60'!N:N)</f>
        <v>11848.97</v>
      </c>
      <c r="U449" s="19">
        <f>IFERROR(Cost[[#This Row],[Unit Price MM60]]*Cost[[#This Row],[ Requirement QTY]],"")</f>
        <v>11848.97</v>
      </c>
      <c r="V449" s="20">
        <f>IFERROR(Cost[[#This Row],[Unit Price MM60]]*Cost[[#This Row],[Withdrawn QTY]],"")</f>
        <v>0</v>
      </c>
      <c r="W449" s="21">
        <f>IFERROR(Cost[[#This Row],[Remaining QTY]]*Cost[[#This Row],[Unit Price MM60]],"")</f>
        <v>11848.97</v>
      </c>
      <c r="X449" s="10">
        <v>0</v>
      </c>
      <c r="Y449" s="10">
        <f>SUMIF('MB52 in transit'!A:A,WSheet!G:G,'MB52 in transit'!E:E)</f>
        <v>0</v>
      </c>
      <c r="Z449" s="10">
        <f>SUMIF('MB52 2001'!A:A,WSheet!G:G,'MB52 2001'!C:C)</f>
        <v>0</v>
      </c>
      <c r="AA449" s="10">
        <f>Cost[[#This Row],[AB50 SOH 5001 ]]-Cost[[#This Row],[Remaining QTY]]</f>
        <v>-1</v>
      </c>
      <c r="AB449" s="10">
        <f>SUMIF(G:G,G:G,O:O)</f>
        <v>4</v>
      </c>
      <c r="AC449" s="10">
        <f>Cost[[#This Row],[AB50 SOH 5001 ]]-Cost[[#This Row],[All Work Order Demand]]</f>
        <v>-4</v>
      </c>
      <c r="AD449" s="10" t="str">
        <f>_xlfn.CONCAT(Cost[[#This Row],[Material ]],"5001")</f>
        <v>105898555001</v>
      </c>
      <c r="AE449" s="22">
        <v>5001</v>
      </c>
    </row>
    <row r="450" spans="1:31">
      <c r="A450" s="24" t="s">
        <v>485</v>
      </c>
      <c r="B450" s="24" t="s">
        <v>569</v>
      </c>
      <c r="C450" s="24" t="s">
        <v>646</v>
      </c>
      <c r="D450" s="24" t="s">
        <v>810</v>
      </c>
      <c r="E450" s="24" t="s">
        <v>43</v>
      </c>
      <c r="F450" s="24" t="s">
        <v>47</v>
      </c>
      <c r="G450" s="24" t="s">
        <v>904</v>
      </c>
      <c r="H450" s="24" t="s">
        <v>905</v>
      </c>
      <c r="I450" s="24" t="s">
        <v>1360</v>
      </c>
      <c r="J450" s="24" t="s">
        <v>1686</v>
      </c>
      <c r="K450" s="24">
        <v>2</v>
      </c>
      <c r="L450" s="24" t="s">
        <v>1761</v>
      </c>
      <c r="M450" s="24">
        <v>1</v>
      </c>
      <c r="N450" s="24">
        <v>0</v>
      </c>
      <c r="O450" s="24">
        <v>1</v>
      </c>
      <c r="P450" s="24">
        <v>0</v>
      </c>
      <c r="Q450" s="24" t="str">
        <f t="shared" si="9"/>
        <v>10589855100033046</v>
      </c>
      <c r="R450" s="22" t="e">
        <f>IFERROR(_xlfn.XLOOKUP(Cost[[#This Row],[Unique]],'MB51'!U:U,'MB51'!I:I),"")*-1</f>
        <v>#VALUE!</v>
      </c>
      <c r="S450" s="18" t="str">
        <f>IFERROR(_xlfn.XLOOKUP(Cost[[#This Row],[Unique]],'MB51'!U:U,'MB51'!L:L),"")</f>
        <v/>
      </c>
      <c r="T450" s="18">
        <f>_xlfn.XLOOKUP(Cost[[#This Row],[Material ]],'mm60'!A:A,'mm60'!N:N)</f>
        <v>11848.97</v>
      </c>
      <c r="U450" s="19">
        <f>IFERROR(Cost[[#This Row],[Unit Price MM60]]*Cost[[#This Row],[ Requirement QTY]],"")</f>
        <v>11848.97</v>
      </c>
      <c r="V450" s="20">
        <f>IFERROR(Cost[[#This Row],[Unit Price MM60]]*Cost[[#This Row],[Withdrawn QTY]],"")</f>
        <v>0</v>
      </c>
      <c r="W450" s="21">
        <f>IFERROR(Cost[[#This Row],[Remaining QTY]]*Cost[[#This Row],[Unit Price MM60]],"")</f>
        <v>11848.97</v>
      </c>
      <c r="X450" s="10">
        <v>0</v>
      </c>
      <c r="Y450" s="10">
        <f>SUMIF('MB52 in transit'!A:A,WSheet!G:G,'MB52 in transit'!E:E)</f>
        <v>0</v>
      </c>
      <c r="Z450" s="10">
        <f>SUMIF('MB52 2001'!A:A,WSheet!G:G,'MB52 2001'!C:C)</f>
        <v>0</v>
      </c>
      <c r="AA450" s="10">
        <f>Cost[[#This Row],[AB50 SOH 5001 ]]-Cost[[#This Row],[Remaining QTY]]</f>
        <v>-1</v>
      </c>
      <c r="AB450" s="10">
        <f>SUMIF(G:G,G:G,O:O)</f>
        <v>4</v>
      </c>
      <c r="AC450" s="10">
        <f>Cost[[#This Row],[AB50 SOH 5001 ]]-Cost[[#This Row],[All Work Order Demand]]</f>
        <v>-4</v>
      </c>
      <c r="AD450" s="10" t="str">
        <f>_xlfn.CONCAT(Cost[[#This Row],[Material ]],"5001")</f>
        <v>105898555001</v>
      </c>
      <c r="AE450" s="22">
        <v>5001</v>
      </c>
    </row>
    <row r="451" spans="1:31">
      <c r="A451" s="24" t="s">
        <v>485</v>
      </c>
      <c r="B451" s="24" t="s">
        <v>569</v>
      </c>
      <c r="C451" s="24" t="s">
        <v>647</v>
      </c>
      <c r="D451" s="24" t="s">
        <v>811</v>
      </c>
      <c r="E451" s="24" t="s">
        <v>43</v>
      </c>
      <c r="F451" s="24" t="s">
        <v>47</v>
      </c>
      <c r="G451" s="24" t="s">
        <v>904</v>
      </c>
      <c r="H451" s="24" t="s">
        <v>905</v>
      </c>
      <c r="I451" s="24" t="s">
        <v>1360</v>
      </c>
      <c r="J451" s="24" t="s">
        <v>1686</v>
      </c>
      <c r="K451" s="24">
        <v>2</v>
      </c>
      <c r="L451" s="24" t="s">
        <v>1762</v>
      </c>
      <c r="M451" s="24">
        <v>1</v>
      </c>
      <c r="N451" s="24">
        <v>0</v>
      </c>
      <c r="O451" s="24">
        <v>1</v>
      </c>
      <c r="P451" s="24">
        <v>0</v>
      </c>
      <c r="Q451" s="24" t="str">
        <f t="shared" si="9"/>
        <v>10589855100033047</v>
      </c>
      <c r="R451" s="22" t="e">
        <f>IFERROR(_xlfn.XLOOKUP(Cost[[#This Row],[Unique]],'MB51'!U:U,'MB51'!I:I),"")*-1</f>
        <v>#VALUE!</v>
      </c>
      <c r="S451" s="18" t="str">
        <f>IFERROR(_xlfn.XLOOKUP(Cost[[#This Row],[Unique]],'MB51'!U:U,'MB51'!L:L),"")</f>
        <v/>
      </c>
      <c r="T451" s="18">
        <f>_xlfn.XLOOKUP(Cost[[#This Row],[Material ]],'mm60'!A:A,'mm60'!N:N)</f>
        <v>11848.97</v>
      </c>
      <c r="U451" s="19">
        <f>IFERROR(Cost[[#This Row],[Unit Price MM60]]*Cost[[#This Row],[ Requirement QTY]],"")</f>
        <v>11848.97</v>
      </c>
      <c r="V451" s="20">
        <f>IFERROR(Cost[[#This Row],[Unit Price MM60]]*Cost[[#This Row],[Withdrawn QTY]],"")</f>
        <v>0</v>
      </c>
      <c r="W451" s="21">
        <f>IFERROR(Cost[[#This Row],[Remaining QTY]]*Cost[[#This Row],[Unit Price MM60]],"")</f>
        <v>11848.97</v>
      </c>
      <c r="X451" s="10">
        <v>0</v>
      </c>
      <c r="Y451" s="10">
        <f>SUMIF('MB52 in transit'!A:A,WSheet!G:G,'MB52 in transit'!E:E)</f>
        <v>0</v>
      </c>
      <c r="Z451" s="10">
        <f>SUMIF('MB52 2001'!A:A,WSheet!G:G,'MB52 2001'!C:C)</f>
        <v>0</v>
      </c>
      <c r="AA451" s="10">
        <f>Cost[[#This Row],[AB50 SOH 5001 ]]-Cost[[#This Row],[Remaining QTY]]</f>
        <v>-1</v>
      </c>
      <c r="AB451" s="10">
        <f>SUMIF(G:G,G:G,O:O)</f>
        <v>4</v>
      </c>
      <c r="AC451" s="10">
        <f>Cost[[#This Row],[AB50 SOH 5001 ]]-Cost[[#This Row],[All Work Order Demand]]</f>
        <v>-4</v>
      </c>
      <c r="AD451" s="10" t="str">
        <f>_xlfn.CONCAT(Cost[[#This Row],[Material ]],"5001")</f>
        <v>105898555001</v>
      </c>
      <c r="AE451" s="22">
        <v>5001</v>
      </c>
    </row>
    <row r="452" spans="1:31">
      <c r="A452" s="24" t="s">
        <v>485</v>
      </c>
      <c r="B452" s="24" t="s">
        <v>569</v>
      </c>
      <c r="C452" s="24" t="s">
        <v>648</v>
      </c>
      <c r="D452" s="24" t="s">
        <v>812</v>
      </c>
      <c r="E452" s="24" t="s">
        <v>43</v>
      </c>
      <c r="F452" s="24" t="s">
        <v>47</v>
      </c>
      <c r="G452" s="24" t="s">
        <v>904</v>
      </c>
      <c r="H452" s="24" t="s">
        <v>905</v>
      </c>
      <c r="I452" s="24" t="s">
        <v>1360</v>
      </c>
      <c r="J452" s="24" t="s">
        <v>1686</v>
      </c>
      <c r="K452" s="24">
        <v>2</v>
      </c>
      <c r="L452" s="24" t="s">
        <v>1763</v>
      </c>
      <c r="M452" s="24">
        <v>1</v>
      </c>
      <c r="N452" s="24">
        <v>0</v>
      </c>
      <c r="O452" s="24">
        <v>1</v>
      </c>
      <c r="P452" s="24">
        <v>0</v>
      </c>
      <c r="Q452" s="24" t="str">
        <f t="shared" si="9"/>
        <v>10589855100033048</v>
      </c>
      <c r="R452" s="22" t="e">
        <f>IFERROR(_xlfn.XLOOKUP(Cost[[#This Row],[Unique]],'MB51'!U:U,'MB51'!I:I),"")*-1</f>
        <v>#VALUE!</v>
      </c>
      <c r="S452" s="18" t="str">
        <f>IFERROR(_xlfn.XLOOKUP(Cost[[#This Row],[Unique]],'MB51'!U:U,'MB51'!L:L),"")</f>
        <v/>
      </c>
      <c r="T452" s="18">
        <f>_xlfn.XLOOKUP(Cost[[#This Row],[Material ]],'mm60'!A:A,'mm60'!N:N)</f>
        <v>11848.97</v>
      </c>
      <c r="U452" s="19">
        <f>IFERROR(Cost[[#This Row],[Unit Price MM60]]*Cost[[#This Row],[ Requirement QTY]],"")</f>
        <v>11848.97</v>
      </c>
      <c r="V452" s="20">
        <f>IFERROR(Cost[[#This Row],[Unit Price MM60]]*Cost[[#This Row],[Withdrawn QTY]],"")</f>
        <v>0</v>
      </c>
      <c r="W452" s="21">
        <f>IFERROR(Cost[[#This Row],[Remaining QTY]]*Cost[[#This Row],[Unit Price MM60]],"")</f>
        <v>11848.97</v>
      </c>
      <c r="X452" s="10">
        <v>0</v>
      </c>
      <c r="Y452" s="10">
        <f>SUMIF('MB52 in transit'!A:A,WSheet!G:G,'MB52 in transit'!E:E)</f>
        <v>0</v>
      </c>
      <c r="Z452" s="10">
        <f>SUMIF('MB52 2001'!A:A,WSheet!G:G,'MB52 2001'!C:C)</f>
        <v>0</v>
      </c>
      <c r="AA452" s="10">
        <f>Cost[[#This Row],[AB50 SOH 5001 ]]-Cost[[#This Row],[Remaining QTY]]</f>
        <v>-1</v>
      </c>
      <c r="AB452" s="10">
        <f>SUMIF(G:G,G:G,O:O)</f>
        <v>4</v>
      </c>
      <c r="AC452" s="10">
        <f>Cost[[#This Row],[AB50 SOH 5001 ]]-Cost[[#This Row],[All Work Order Demand]]</f>
        <v>-4</v>
      </c>
      <c r="AD452" s="10" t="str">
        <f>_xlfn.CONCAT(Cost[[#This Row],[Material ]],"5001")</f>
        <v>105898555001</v>
      </c>
      <c r="AE452" s="22">
        <v>5001</v>
      </c>
    </row>
    <row r="453" spans="1:31">
      <c r="A453" s="24" t="s">
        <v>485</v>
      </c>
      <c r="B453" s="24" t="s">
        <v>569</v>
      </c>
      <c r="C453" s="24" t="s">
        <v>608</v>
      </c>
      <c r="D453" s="24" t="s">
        <v>773</v>
      </c>
      <c r="E453" s="24" t="s">
        <v>47</v>
      </c>
      <c r="F453" s="24" t="s">
        <v>56</v>
      </c>
      <c r="G453" s="24" t="s">
        <v>969</v>
      </c>
      <c r="H453" s="24" t="s">
        <v>970</v>
      </c>
      <c r="I453" s="24" t="s">
        <v>1365</v>
      </c>
      <c r="J453" s="24" t="s">
        <v>1686</v>
      </c>
      <c r="K453" s="24">
        <v>2</v>
      </c>
      <c r="L453" s="24" t="s">
        <v>1723</v>
      </c>
      <c r="M453" s="24">
        <v>2</v>
      </c>
      <c r="N453" s="24">
        <v>0</v>
      </c>
      <c r="O453" s="24">
        <v>2</v>
      </c>
      <c r="P453" s="24">
        <v>0</v>
      </c>
      <c r="Q453" s="24" t="str">
        <f t="shared" si="9"/>
        <v>10223074100033326</v>
      </c>
      <c r="R453" s="22" t="e">
        <f>IFERROR(_xlfn.XLOOKUP(Cost[[#This Row],[Unique]],'MB51'!U:U,'MB51'!I:I),"")*-1</f>
        <v>#VALUE!</v>
      </c>
      <c r="S453" s="18" t="str">
        <f>IFERROR(_xlfn.XLOOKUP(Cost[[#This Row],[Unique]],'MB51'!U:U,'MB51'!L:L),"")</f>
        <v/>
      </c>
      <c r="T453" s="18">
        <f>_xlfn.XLOOKUP(Cost[[#This Row],[Material ]],'mm60'!A:A,'mm60'!N:N)</f>
        <v>91.8</v>
      </c>
      <c r="U453" s="19">
        <f>IFERROR(Cost[[#This Row],[Unit Price MM60]]*Cost[[#This Row],[ Requirement QTY]],"")</f>
        <v>183.6</v>
      </c>
      <c r="V453" s="20">
        <f>IFERROR(Cost[[#This Row],[Unit Price MM60]]*Cost[[#This Row],[Withdrawn QTY]],"")</f>
        <v>0</v>
      </c>
      <c r="W453" s="21">
        <f>IFERROR(Cost[[#This Row],[Remaining QTY]]*Cost[[#This Row],[Unit Price MM60]],"")</f>
        <v>183.6</v>
      </c>
      <c r="X453" s="10">
        <v>0</v>
      </c>
      <c r="Y453" s="10">
        <f>SUMIF('MB52 in transit'!A:A,WSheet!G:G,'MB52 in transit'!E:E)</f>
        <v>0</v>
      </c>
      <c r="Z453" s="10">
        <f>SUMIF('MB52 2001'!A:A,WSheet!G:G,'MB52 2001'!C:C)</f>
        <v>0</v>
      </c>
      <c r="AA453" s="10">
        <f>Cost[[#This Row],[AB50 SOH 5001 ]]-Cost[[#This Row],[Remaining QTY]]</f>
        <v>-2</v>
      </c>
      <c r="AB453" s="10">
        <f>SUMIF(G:G,G:G,O:O)</f>
        <v>48</v>
      </c>
      <c r="AC453" s="10">
        <f>Cost[[#This Row],[AB50 SOH 5001 ]]-Cost[[#This Row],[All Work Order Demand]]</f>
        <v>-48</v>
      </c>
      <c r="AD453" s="10" t="str">
        <f>_xlfn.CONCAT(Cost[[#This Row],[Material ]],"5001")</f>
        <v>102230745001</v>
      </c>
      <c r="AE453" s="22">
        <v>5001</v>
      </c>
    </row>
    <row r="454" spans="1:31">
      <c r="A454" s="24" t="s">
        <v>485</v>
      </c>
      <c r="B454" s="24" t="s">
        <v>569</v>
      </c>
      <c r="C454" s="24" t="s">
        <v>672</v>
      </c>
      <c r="D454" s="24" t="s">
        <v>835</v>
      </c>
      <c r="E454" s="24" t="s">
        <v>47</v>
      </c>
      <c r="F454" s="24" t="s">
        <v>64</v>
      </c>
      <c r="G454" s="24" t="s">
        <v>910</v>
      </c>
      <c r="H454" s="24" t="s">
        <v>911</v>
      </c>
      <c r="I454" s="24" t="s">
        <v>1360</v>
      </c>
      <c r="J454" s="24" t="s">
        <v>1686</v>
      </c>
      <c r="K454" s="24">
        <v>3</v>
      </c>
      <c r="L454" s="24" t="s">
        <v>1787</v>
      </c>
      <c r="M454" s="24">
        <v>1</v>
      </c>
      <c r="N454" s="24">
        <v>0</v>
      </c>
      <c r="O454" s="24">
        <v>1</v>
      </c>
      <c r="P454" s="24">
        <v>0</v>
      </c>
      <c r="Q454" s="24" t="str">
        <f t="shared" si="9"/>
        <v>10589858100033328</v>
      </c>
      <c r="R454" s="22" t="e">
        <f>IFERROR(_xlfn.XLOOKUP(Cost[[#This Row],[Unique]],'MB51'!U:U,'MB51'!I:I),"")*-1</f>
        <v>#VALUE!</v>
      </c>
      <c r="S454" s="18" t="str">
        <f>IFERROR(_xlfn.XLOOKUP(Cost[[#This Row],[Unique]],'MB51'!U:U,'MB51'!L:L),"")</f>
        <v/>
      </c>
      <c r="T454" s="18">
        <f>_xlfn.XLOOKUP(Cost[[#This Row],[Material ]],'mm60'!A:A,'mm60'!N:N)</f>
        <v>34114.97</v>
      </c>
      <c r="U454" s="19">
        <f>IFERROR(Cost[[#This Row],[Unit Price MM60]]*Cost[[#This Row],[ Requirement QTY]],"")</f>
        <v>34114.97</v>
      </c>
      <c r="V454" s="20">
        <f>IFERROR(Cost[[#This Row],[Unit Price MM60]]*Cost[[#This Row],[Withdrawn QTY]],"")</f>
        <v>0</v>
      </c>
      <c r="W454" s="21">
        <f>IFERROR(Cost[[#This Row],[Remaining QTY]]*Cost[[#This Row],[Unit Price MM60]],"")</f>
        <v>34114.97</v>
      </c>
      <c r="X454" s="10">
        <v>0</v>
      </c>
      <c r="Y454" s="10">
        <f>SUMIF('MB52 in transit'!A:A,WSheet!G:G,'MB52 in transit'!E:E)</f>
        <v>0</v>
      </c>
      <c r="Z454" s="10">
        <f>SUMIF('MB52 2001'!A:A,WSheet!G:G,'MB52 2001'!C:C)</f>
        <v>0</v>
      </c>
      <c r="AA454" s="10">
        <f>Cost[[#This Row],[AB50 SOH 5001 ]]-Cost[[#This Row],[Remaining QTY]]</f>
        <v>-1</v>
      </c>
      <c r="AB454" s="10">
        <f>SUMIF(G:G,G:G,O:O)</f>
        <v>1</v>
      </c>
      <c r="AC454" s="10">
        <f>Cost[[#This Row],[AB50 SOH 5001 ]]-Cost[[#This Row],[All Work Order Demand]]</f>
        <v>-1</v>
      </c>
      <c r="AD454" s="10" t="str">
        <f>_xlfn.CONCAT(Cost[[#This Row],[Material ]],"5001")</f>
        <v>105898585001</v>
      </c>
      <c r="AE454" s="22">
        <v>5001</v>
      </c>
    </row>
    <row r="455" spans="1:31">
      <c r="A455" s="24" t="s">
        <v>485</v>
      </c>
      <c r="B455" s="24" t="s">
        <v>569</v>
      </c>
      <c r="C455" s="24" t="s">
        <v>672</v>
      </c>
      <c r="D455" s="24" t="s">
        <v>835</v>
      </c>
      <c r="E455" s="24" t="s">
        <v>47</v>
      </c>
      <c r="F455" s="24" t="s">
        <v>68</v>
      </c>
      <c r="G455" s="24" t="s">
        <v>1428</v>
      </c>
      <c r="H455" s="24" t="s">
        <v>1429</v>
      </c>
      <c r="I455" s="24" t="s">
        <v>1372</v>
      </c>
      <c r="J455" s="24" t="s">
        <v>1686</v>
      </c>
      <c r="K455" s="24">
        <v>4</v>
      </c>
      <c r="L455" s="24" t="s">
        <v>1787</v>
      </c>
      <c r="M455" s="24">
        <v>12</v>
      </c>
      <c r="N455" s="24">
        <v>0</v>
      </c>
      <c r="O455" s="24">
        <v>12</v>
      </c>
      <c r="P455" s="24">
        <v>0</v>
      </c>
      <c r="Q455" s="24" t="str">
        <f t="shared" ref="Q455:Q518" si="10">_xlfn.CONCAT(G455,C455)</f>
        <v>10223075100033328</v>
      </c>
      <c r="R455" s="22" t="e">
        <f>IFERROR(_xlfn.XLOOKUP(Cost[[#This Row],[Unique]],'MB51'!U:U,'MB51'!I:I),"")*-1</f>
        <v>#VALUE!</v>
      </c>
      <c r="S455" s="18" t="str">
        <f>IFERROR(_xlfn.XLOOKUP(Cost[[#This Row],[Unique]],'MB51'!U:U,'MB51'!L:L),"")</f>
        <v/>
      </c>
      <c r="T455" s="18">
        <f>_xlfn.XLOOKUP(Cost[[#This Row],[Material ]],'mm60'!A:A,'mm60'!N:N)</f>
        <v>29.03</v>
      </c>
      <c r="U455" s="19">
        <f>IFERROR(Cost[[#This Row],[Unit Price MM60]]*Cost[[#This Row],[ Requirement QTY]],"")</f>
        <v>348.36</v>
      </c>
      <c r="V455" s="20">
        <f>IFERROR(Cost[[#This Row],[Unit Price MM60]]*Cost[[#This Row],[Withdrawn QTY]],"")</f>
        <v>0</v>
      </c>
      <c r="W455" s="21">
        <f>IFERROR(Cost[[#This Row],[Remaining QTY]]*Cost[[#This Row],[Unit Price MM60]],"")</f>
        <v>348.36</v>
      </c>
      <c r="X455" s="10">
        <v>0</v>
      </c>
      <c r="Y455" s="10">
        <f>SUMIF('MB52 in transit'!A:A,WSheet!G:G,'MB52 in transit'!E:E)</f>
        <v>0</v>
      </c>
      <c r="Z455" s="10">
        <f>SUMIF('MB52 2001'!A:A,WSheet!G:G,'MB52 2001'!C:C)</f>
        <v>4</v>
      </c>
      <c r="AA455" s="10">
        <f>Cost[[#This Row],[AB50 SOH 5001 ]]-Cost[[#This Row],[Remaining QTY]]</f>
        <v>-12</v>
      </c>
      <c r="AB455" s="10">
        <f>SUMIF(G:G,G:G,O:O)</f>
        <v>12</v>
      </c>
      <c r="AC455" s="10">
        <f>Cost[[#This Row],[AB50 SOH 5001 ]]-Cost[[#This Row],[All Work Order Demand]]</f>
        <v>-12</v>
      </c>
      <c r="AD455" s="10" t="str">
        <f>_xlfn.CONCAT(Cost[[#This Row],[Material ]],"5001")</f>
        <v>102230755001</v>
      </c>
      <c r="AE455" s="22">
        <v>5001</v>
      </c>
    </row>
    <row r="456" spans="1:31">
      <c r="A456" s="24" t="s">
        <v>485</v>
      </c>
      <c r="B456" s="24" t="s">
        <v>569</v>
      </c>
      <c r="C456" s="24" t="s">
        <v>705</v>
      </c>
      <c r="D456" s="24" t="s">
        <v>857</v>
      </c>
      <c r="E456" s="24" t="s">
        <v>47</v>
      </c>
      <c r="F456" s="24" t="s">
        <v>730</v>
      </c>
      <c r="G456" s="24" t="s">
        <v>1430</v>
      </c>
      <c r="H456" s="24" t="s">
        <v>1431</v>
      </c>
      <c r="I456" s="24" t="s">
        <v>1365</v>
      </c>
      <c r="J456" s="24" t="s">
        <v>1686</v>
      </c>
      <c r="K456" s="24">
        <v>3</v>
      </c>
      <c r="L456" s="24" t="s">
        <v>1820</v>
      </c>
      <c r="M456" s="24">
        <v>8</v>
      </c>
      <c r="N456" s="24">
        <v>0</v>
      </c>
      <c r="O456" s="24">
        <v>8</v>
      </c>
      <c r="P456" s="24">
        <v>0</v>
      </c>
      <c r="Q456" s="24" t="str">
        <f t="shared" si="10"/>
        <v>10223115100040461</v>
      </c>
      <c r="R456" s="22" t="e">
        <f>IFERROR(_xlfn.XLOOKUP(Cost[[#This Row],[Unique]],'MB51'!U:U,'MB51'!I:I),"")*-1</f>
        <v>#VALUE!</v>
      </c>
      <c r="S456" s="18" t="str">
        <f>IFERROR(_xlfn.XLOOKUP(Cost[[#This Row],[Unique]],'MB51'!U:U,'MB51'!L:L),"")</f>
        <v/>
      </c>
      <c r="T456" s="18">
        <f>_xlfn.XLOOKUP(Cost[[#This Row],[Material ]],'mm60'!A:A,'mm60'!N:N)</f>
        <v>1</v>
      </c>
      <c r="U456" s="19">
        <f>IFERROR(Cost[[#This Row],[Unit Price MM60]]*Cost[[#This Row],[ Requirement QTY]],"")</f>
        <v>8</v>
      </c>
      <c r="V456" s="20">
        <f>IFERROR(Cost[[#This Row],[Unit Price MM60]]*Cost[[#This Row],[Withdrawn QTY]],"")</f>
        <v>0</v>
      </c>
      <c r="W456" s="21">
        <f>IFERROR(Cost[[#This Row],[Remaining QTY]]*Cost[[#This Row],[Unit Price MM60]],"")</f>
        <v>8</v>
      </c>
      <c r="X456" s="10">
        <v>0</v>
      </c>
      <c r="Y456" s="10">
        <f>SUMIF('MB52 in transit'!A:A,WSheet!G:G,'MB52 in transit'!E:E)</f>
        <v>0</v>
      </c>
      <c r="Z456" s="10">
        <f>SUMIF('MB52 2001'!A:A,WSheet!G:G,'MB52 2001'!C:C)</f>
        <v>8</v>
      </c>
      <c r="AA456" s="10">
        <f>Cost[[#This Row],[AB50 SOH 5001 ]]-Cost[[#This Row],[Remaining QTY]]</f>
        <v>-8</v>
      </c>
      <c r="AB456" s="10">
        <f>SUMIF(G:G,G:G,O:O)</f>
        <v>8</v>
      </c>
      <c r="AC456" s="10">
        <f>Cost[[#This Row],[AB50 SOH 5001 ]]-Cost[[#This Row],[All Work Order Demand]]</f>
        <v>-8</v>
      </c>
      <c r="AD456" s="10" t="str">
        <f>_xlfn.CONCAT(Cost[[#This Row],[Material ]],"5001")</f>
        <v>102231155001</v>
      </c>
      <c r="AE456" s="22">
        <v>5001</v>
      </c>
    </row>
    <row r="457" spans="1:31">
      <c r="A457" s="24" t="s">
        <v>485</v>
      </c>
      <c r="B457" s="24" t="s">
        <v>569</v>
      </c>
      <c r="C457" s="24" t="s">
        <v>705</v>
      </c>
      <c r="D457" s="24" t="s">
        <v>857</v>
      </c>
      <c r="E457" s="24" t="s">
        <v>47</v>
      </c>
      <c r="F457" s="24" t="s">
        <v>745</v>
      </c>
      <c r="G457" s="24" t="s">
        <v>1432</v>
      </c>
      <c r="H457" s="24" t="s">
        <v>1433</v>
      </c>
      <c r="I457" s="24" t="s">
        <v>1365</v>
      </c>
      <c r="J457" s="24" t="s">
        <v>1686</v>
      </c>
      <c r="K457" s="24">
        <v>4</v>
      </c>
      <c r="L457" s="24" t="s">
        <v>1820</v>
      </c>
      <c r="M457" s="24">
        <v>8</v>
      </c>
      <c r="N457" s="24">
        <v>0</v>
      </c>
      <c r="O457" s="24">
        <v>8</v>
      </c>
      <c r="P457" s="24">
        <v>0</v>
      </c>
      <c r="Q457" s="24" t="str">
        <f t="shared" si="10"/>
        <v>10472829100040461</v>
      </c>
      <c r="R457" s="22" t="e">
        <f>IFERROR(_xlfn.XLOOKUP(Cost[[#This Row],[Unique]],'MB51'!U:U,'MB51'!I:I),"")*-1</f>
        <v>#VALUE!</v>
      </c>
      <c r="S457" s="18" t="str">
        <f>IFERROR(_xlfn.XLOOKUP(Cost[[#This Row],[Unique]],'MB51'!U:U,'MB51'!L:L),"")</f>
        <v/>
      </c>
      <c r="T457" s="18">
        <f>_xlfn.XLOOKUP(Cost[[#This Row],[Material ]],'mm60'!A:A,'mm60'!N:N)</f>
        <v>0.01</v>
      </c>
      <c r="U457" s="19">
        <f>IFERROR(Cost[[#This Row],[Unit Price MM60]]*Cost[[#This Row],[ Requirement QTY]],"")</f>
        <v>0.08</v>
      </c>
      <c r="V457" s="20">
        <f>IFERROR(Cost[[#This Row],[Unit Price MM60]]*Cost[[#This Row],[Withdrawn QTY]],"")</f>
        <v>0</v>
      </c>
      <c r="W457" s="21">
        <f>IFERROR(Cost[[#This Row],[Remaining QTY]]*Cost[[#This Row],[Unit Price MM60]],"")</f>
        <v>0.08</v>
      </c>
      <c r="X457" s="10">
        <v>0</v>
      </c>
      <c r="Y457" s="10">
        <f>SUMIF('MB52 in transit'!A:A,WSheet!G:G,'MB52 in transit'!E:E)</f>
        <v>0</v>
      </c>
      <c r="Z457" s="10">
        <f>SUMIF('MB52 2001'!A:A,WSheet!G:G,'MB52 2001'!C:C)</f>
        <v>8</v>
      </c>
      <c r="AA457" s="10">
        <f>Cost[[#This Row],[AB50 SOH 5001 ]]-Cost[[#This Row],[Remaining QTY]]</f>
        <v>-8</v>
      </c>
      <c r="AB457" s="10">
        <f>SUMIF(G:G,G:G,O:O)</f>
        <v>8</v>
      </c>
      <c r="AC457" s="10">
        <f>Cost[[#This Row],[AB50 SOH 5001 ]]-Cost[[#This Row],[All Work Order Demand]]</f>
        <v>-8</v>
      </c>
      <c r="AD457" s="10" t="str">
        <f>_xlfn.CONCAT(Cost[[#This Row],[Material ]],"5001")</f>
        <v>104728295001</v>
      </c>
      <c r="AE457" s="22">
        <v>5001</v>
      </c>
    </row>
    <row r="458" spans="1:31">
      <c r="A458" s="24" t="s">
        <v>485</v>
      </c>
      <c r="B458" s="24" t="s">
        <v>569</v>
      </c>
      <c r="C458" s="24" t="s">
        <v>675</v>
      </c>
      <c r="D458" s="24" t="s">
        <v>824</v>
      </c>
      <c r="E458" s="24" t="s">
        <v>47</v>
      </c>
      <c r="F458" s="24" t="s">
        <v>749</v>
      </c>
      <c r="G458" s="24" t="s">
        <v>1434</v>
      </c>
      <c r="H458" s="24" t="s">
        <v>1435</v>
      </c>
      <c r="I458" s="24" t="s">
        <v>1436</v>
      </c>
      <c r="J458" s="24" t="s">
        <v>1686</v>
      </c>
      <c r="K458" s="24">
        <v>6</v>
      </c>
      <c r="L458" s="24" t="s">
        <v>1790</v>
      </c>
      <c r="M458" s="24">
        <v>4</v>
      </c>
      <c r="N458" s="24">
        <v>0</v>
      </c>
      <c r="O458" s="24">
        <v>4</v>
      </c>
      <c r="P458" s="24">
        <v>0</v>
      </c>
      <c r="Q458" s="24" t="str">
        <f t="shared" si="10"/>
        <v>10048447600001943</v>
      </c>
      <c r="R458" s="22" t="e">
        <f>IFERROR(_xlfn.XLOOKUP(Cost[[#This Row],[Unique]],'MB51'!U:U,'MB51'!I:I),"")*-1</f>
        <v>#VALUE!</v>
      </c>
      <c r="S458" s="18" t="str">
        <f>IFERROR(_xlfn.XLOOKUP(Cost[[#This Row],[Unique]],'MB51'!U:U,'MB51'!L:L),"")</f>
        <v/>
      </c>
      <c r="T458" s="18">
        <f>_xlfn.XLOOKUP(Cost[[#This Row],[Material ]],'mm60'!A:A,'mm60'!N:N)</f>
        <v>34</v>
      </c>
      <c r="U458" s="19">
        <f>IFERROR(Cost[[#This Row],[Unit Price MM60]]*Cost[[#This Row],[ Requirement QTY]],"")</f>
        <v>136</v>
      </c>
      <c r="V458" s="20">
        <f>IFERROR(Cost[[#This Row],[Unit Price MM60]]*Cost[[#This Row],[Withdrawn QTY]],"")</f>
        <v>0</v>
      </c>
      <c r="W458" s="21">
        <f>IFERROR(Cost[[#This Row],[Remaining QTY]]*Cost[[#This Row],[Unit Price MM60]],"")</f>
        <v>136</v>
      </c>
      <c r="X458" s="10">
        <v>0</v>
      </c>
      <c r="Y458" s="10">
        <f>SUMIF('MB52 in transit'!A:A,WSheet!G:G,'MB52 in transit'!E:E)</f>
        <v>0</v>
      </c>
      <c r="Z458" s="10">
        <f>SUMIF('MB52 2001'!A:A,WSheet!G:G,'MB52 2001'!C:C)</f>
        <v>0</v>
      </c>
      <c r="AA458" s="10">
        <f>Cost[[#This Row],[AB50 SOH 5001 ]]-Cost[[#This Row],[Remaining QTY]]</f>
        <v>-4</v>
      </c>
      <c r="AB458" s="10">
        <f>SUMIF(G:G,G:G,O:O)</f>
        <v>4</v>
      </c>
      <c r="AC458" s="10">
        <f>Cost[[#This Row],[AB50 SOH 5001 ]]-Cost[[#This Row],[All Work Order Demand]]</f>
        <v>-4</v>
      </c>
      <c r="AD458" s="10" t="str">
        <f>_xlfn.CONCAT(Cost[[#This Row],[Material ]],"5001")</f>
        <v>100484475001</v>
      </c>
      <c r="AE458" s="22">
        <v>5001</v>
      </c>
    </row>
    <row r="459" spans="1:31">
      <c r="A459" s="24" t="s">
        <v>485</v>
      </c>
      <c r="B459" s="24" t="s">
        <v>569</v>
      </c>
      <c r="C459" s="24" t="s">
        <v>675</v>
      </c>
      <c r="D459" s="24" t="s">
        <v>824</v>
      </c>
      <c r="E459" s="24" t="s">
        <v>47</v>
      </c>
      <c r="F459" s="24" t="s">
        <v>763</v>
      </c>
      <c r="G459" s="24" t="s">
        <v>1437</v>
      </c>
      <c r="H459" s="24" t="s">
        <v>1438</v>
      </c>
      <c r="I459" s="24" t="s">
        <v>1436</v>
      </c>
      <c r="J459" s="24" t="s">
        <v>1686</v>
      </c>
      <c r="K459" s="24">
        <v>7</v>
      </c>
      <c r="L459" s="24" t="s">
        <v>1790</v>
      </c>
      <c r="M459" s="24">
        <v>1</v>
      </c>
      <c r="N459" s="24">
        <v>0</v>
      </c>
      <c r="O459" s="24">
        <v>1</v>
      </c>
      <c r="P459" s="24">
        <v>0</v>
      </c>
      <c r="Q459" s="24" t="str">
        <f t="shared" si="10"/>
        <v>10048494600001943</v>
      </c>
      <c r="R459" s="22" t="e">
        <f>IFERROR(_xlfn.XLOOKUP(Cost[[#This Row],[Unique]],'MB51'!U:U,'MB51'!I:I),"")*-1</f>
        <v>#VALUE!</v>
      </c>
      <c r="S459" s="18" t="str">
        <f>IFERROR(_xlfn.XLOOKUP(Cost[[#This Row],[Unique]],'MB51'!U:U,'MB51'!L:L),"")</f>
        <v/>
      </c>
      <c r="T459" s="18">
        <f>_xlfn.XLOOKUP(Cost[[#This Row],[Material ]],'mm60'!A:A,'mm60'!N:N)</f>
        <v>242</v>
      </c>
      <c r="U459" s="19">
        <f>IFERROR(Cost[[#This Row],[Unit Price MM60]]*Cost[[#This Row],[ Requirement QTY]],"")</f>
        <v>242</v>
      </c>
      <c r="V459" s="20">
        <f>IFERROR(Cost[[#This Row],[Unit Price MM60]]*Cost[[#This Row],[Withdrawn QTY]],"")</f>
        <v>0</v>
      </c>
      <c r="W459" s="21">
        <f>IFERROR(Cost[[#This Row],[Remaining QTY]]*Cost[[#This Row],[Unit Price MM60]],"")</f>
        <v>242</v>
      </c>
      <c r="X459" s="10">
        <v>0</v>
      </c>
      <c r="Y459" s="10">
        <f>SUMIF('MB52 in transit'!A:A,WSheet!G:G,'MB52 in transit'!E:E)</f>
        <v>0</v>
      </c>
      <c r="Z459" s="10">
        <f>SUMIF('MB52 2001'!A:A,WSheet!G:G,'MB52 2001'!C:C)</f>
        <v>0</v>
      </c>
      <c r="AA459" s="10">
        <f>Cost[[#This Row],[AB50 SOH 5001 ]]-Cost[[#This Row],[Remaining QTY]]</f>
        <v>-1</v>
      </c>
      <c r="AB459" s="10">
        <f>SUMIF(G:G,G:G,O:O)</f>
        <v>1</v>
      </c>
      <c r="AC459" s="10">
        <f>Cost[[#This Row],[AB50 SOH 5001 ]]-Cost[[#This Row],[All Work Order Demand]]</f>
        <v>-1</v>
      </c>
      <c r="AD459" s="10" t="str">
        <f>_xlfn.CONCAT(Cost[[#This Row],[Material ]],"5001")</f>
        <v>100484945001</v>
      </c>
      <c r="AE459" s="22">
        <v>5001</v>
      </c>
    </row>
    <row r="460" spans="1:31">
      <c r="A460" s="24" t="s">
        <v>485</v>
      </c>
      <c r="B460" s="24" t="s">
        <v>569</v>
      </c>
      <c r="C460" s="24" t="s">
        <v>675</v>
      </c>
      <c r="D460" s="24" t="s">
        <v>824</v>
      </c>
      <c r="E460" s="24" t="s">
        <v>47</v>
      </c>
      <c r="F460" s="24" t="s">
        <v>764</v>
      </c>
      <c r="G460" s="24" t="s">
        <v>1439</v>
      </c>
      <c r="H460" s="24" t="s">
        <v>1440</v>
      </c>
      <c r="I460" s="24" t="s">
        <v>1436</v>
      </c>
      <c r="J460" s="24" t="s">
        <v>1686</v>
      </c>
      <c r="K460" s="24">
        <v>8</v>
      </c>
      <c r="L460" s="24" t="s">
        <v>1790</v>
      </c>
      <c r="M460" s="24">
        <v>2</v>
      </c>
      <c r="N460" s="24">
        <v>0</v>
      </c>
      <c r="O460" s="24">
        <v>2</v>
      </c>
      <c r="P460" s="24">
        <v>0</v>
      </c>
      <c r="Q460" s="24" t="str">
        <f t="shared" si="10"/>
        <v>10048492600001943</v>
      </c>
      <c r="R460" s="22" t="e">
        <f>IFERROR(_xlfn.XLOOKUP(Cost[[#This Row],[Unique]],'MB51'!U:U,'MB51'!I:I),"")*-1</f>
        <v>#VALUE!</v>
      </c>
      <c r="S460" s="18" t="str">
        <f>IFERROR(_xlfn.XLOOKUP(Cost[[#This Row],[Unique]],'MB51'!U:U,'MB51'!L:L),"")</f>
        <v/>
      </c>
      <c r="T460" s="18">
        <f>_xlfn.XLOOKUP(Cost[[#This Row],[Material ]],'mm60'!A:A,'mm60'!N:N)</f>
        <v>389.13</v>
      </c>
      <c r="U460" s="19">
        <f>IFERROR(Cost[[#This Row],[Unit Price MM60]]*Cost[[#This Row],[ Requirement QTY]],"")</f>
        <v>778.26</v>
      </c>
      <c r="V460" s="20">
        <f>IFERROR(Cost[[#This Row],[Unit Price MM60]]*Cost[[#This Row],[Withdrawn QTY]],"")</f>
        <v>0</v>
      </c>
      <c r="W460" s="21">
        <f>IFERROR(Cost[[#This Row],[Remaining QTY]]*Cost[[#This Row],[Unit Price MM60]],"")</f>
        <v>778.26</v>
      </c>
      <c r="X460" s="10">
        <v>0</v>
      </c>
      <c r="Y460" s="10">
        <f>SUMIF('MB52 in transit'!A:A,WSheet!G:G,'MB52 in transit'!E:E)</f>
        <v>0</v>
      </c>
      <c r="Z460" s="10">
        <f>SUMIF('MB52 2001'!A:A,WSheet!G:G,'MB52 2001'!C:C)</f>
        <v>0</v>
      </c>
      <c r="AA460" s="10">
        <f>Cost[[#This Row],[AB50 SOH 5001 ]]-Cost[[#This Row],[Remaining QTY]]</f>
        <v>-2</v>
      </c>
      <c r="AB460" s="10">
        <f>SUMIF(G:G,G:G,O:O)</f>
        <v>2</v>
      </c>
      <c r="AC460" s="10">
        <f>Cost[[#This Row],[AB50 SOH 5001 ]]-Cost[[#This Row],[All Work Order Demand]]</f>
        <v>-2</v>
      </c>
      <c r="AD460" s="10" t="str">
        <f>_xlfn.CONCAT(Cost[[#This Row],[Material ]],"5001")</f>
        <v>100484925001</v>
      </c>
      <c r="AE460" s="22">
        <v>5001</v>
      </c>
    </row>
    <row r="461" spans="1:31">
      <c r="A461" s="24" t="s">
        <v>485</v>
      </c>
      <c r="B461" s="24" t="s">
        <v>569</v>
      </c>
      <c r="C461" s="24" t="s">
        <v>675</v>
      </c>
      <c r="D461" s="24" t="s">
        <v>824</v>
      </c>
      <c r="E461" s="24" t="s">
        <v>47</v>
      </c>
      <c r="F461" s="24" t="s">
        <v>771</v>
      </c>
      <c r="G461" s="24" t="s">
        <v>1441</v>
      </c>
      <c r="H461" s="24" t="s">
        <v>1442</v>
      </c>
      <c r="I461" s="24" t="s">
        <v>1436</v>
      </c>
      <c r="J461" s="24" t="s">
        <v>1686</v>
      </c>
      <c r="K461" s="24">
        <v>9</v>
      </c>
      <c r="L461" s="24" t="s">
        <v>1790</v>
      </c>
      <c r="M461" s="24">
        <v>1</v>
      </c>
      <c r="N461" s="24">
        <v>0</v>
      </c>
      <c r="O461" s="24">
        <v>1</v>
      </c>
      <c r="P461" s="24">
        <v>0</v>
      </c>
      <c r="Q461" s="24" t="str">
        <f t="shared" si="10"/>
        <v>10048493600001943</v>
      </c>
      <c r="R461" s="22" t="e">
        <f>IFERROR(_xlfn.XLOOKUP(Cost[[#This Row],[Unique]],'MB51'!U:U,'MB51'!I:I),"")*-1</f>
        <v>#VALUE!</v>
      </c>
      <c r="S461" s="18" t="str">
        <f>IFERROR(_xlfn.XLOOKUP(Cost[[#This Row],[Unique]],'MB51'!U:U,'MB51'!L:L),"")</f>
        <v/>
      </c>
      <c r="T461" s="18">
        <f>_xlfn.XLOOKUP(Cost[[#This Row],[Material ]],'mm60'!A:A,'mm60'!N:N)</f>
        <v>137</v>
      </c>
      <c r="U461" s="19">
        <f>IFERROR(Cost[[#This Row],[Unit Price MM60]]*Cost[[#This Row],[ Requirement QTY]],"")</f>
        <v>137</v>
      </c>
      <c r="V461" s="20">
        <f>IFERROR(Cost[[#This Row],[Unit Price MM60]]*Cost[[#This Row],[Withdrawn QTY]],"")</f>
        <v>0</v>
      </c>
      <c r="W461" s="21">
        <f>IFERROR(Cost[[#This Row],[Remaining QTY]]*Cost[[#This Row],[Unit Price MM60]],"")</f>
        <v>137</v>
      </c>
      <c r="X461" s="10">
        <v>0</v>
      </c>
      <c r="Y461" s="10">
        <f>SUMIF('MB52 in transit'!A:A,WSheet!G:G,'MB52 in transit'!E:E)</f>
        <v>0</v>
      </c>
      <c r="Z461" s="10">
        <f>SUMIF('MB52 2001'!A:A,WSheet!G:G,'MB52 2001'!C:C)</f>
        <v>0</v>
      </c>
      <c r="AA461" s="10">
        <f>Cost[[#This Row],[AB50 SOH 5001 ]]-Cost[[#This Row],[Remaining QTY]]</f>
        <v>-1</v>
      </c>
      <c r="AB461" s="10">
        <f>SUMIF(G:G,G:G,O:O)</f>
        <v>1</v>
      </c>
      <c r="AC461" s="10">
        <f>Cost[[#This Row],[AB50 SOH 5001 ]]-Cost[[#This Row],[All Work Order Demand]]</f>
        <v>-1</v>
      </c>
      <c r="AD461" s="10" t="str">
        <f>_xlfn.CONCAT(Cost[[#This Row],[Material ]],"5001")</f>
        <v>100484935001</v>
      </c>
      <c r="AE461" s="22">
        <v>5001</v>
      </c>
    </row>
    <row r="462" spans="1:31">
      <c r="A462" s="24" t="s">
        <v>485</v>
      </c>
      <c r="B462" s="24" t="s">
        <v>569</v>
      </c>
      <c r="C462" s="24" t="s">
        <v>675</v>
      </c>
      <c r="D462" s="24" t="s">
        <v>824</v>
      </c>
      <c r="E462" s="24" t="s">
        <v>47</v>
      </c>
      <c r="F462" s="24" t="s">
        <v>797</v>
      </c>
      <c r="G462" s="24" t="s">
        <v>1443</v>
      </c>
      <c r="H462" s="24" t="s">
        <v>1444</v>
      </c>
      <c r="I462" s="24" t="s">
        <v>1436</v>
      </c>
      <c r="J462" s="24" t="s">
        <v>1686</v>
      </c>
      <c r="K462" s="24">
        <v>10</v>
      </c>
      <c r="L462" s="24" t="s">
        <v>1790</v>
      </c>
      <c r="M462" s="24">
        <v>1</v>
      </c>
      <c r="N462" s="24">
        <v>0</v>
      </c>
      <c r="O462" s="24">
        <v>1</v>
      </c>
      <c r="P462" s="24">
        <v>0</v>
      </c>
      <c r="Q462" s="24" t="str">
        <f t="shared" si="10"/>
        <v>10048445600001943</v>
      </c>
      <c r="R462" s="22" t="e">
        <f>IFERROR(_xlfn.XLOOKUP(Cost[[#This Row],[Unique]],'MB51'!U:U,'MB51'!I:I),"")*-1</f>
        <v>#VALUE!</v>
      </c>
      <c r="S462" s="18" t="str">
        <f>IFERROR(_xlfn.XLOOKUP(Cost[[#This Row],[Unique]],'MB51'!U:U,'MB51'!L:L),"")</f>
        <v/>
      </c>
      <c r="T462" s="18">
        <f>_xlfn.XLOOKUP(Cost[[#This Row],[Material ]],'mm60'!A:A,'mm60'!N:N)</f>
        <v>22</v>
      </c>
      <c r="U462" s="19">
        <f>IFERROR(Cost[[#This Row],[Unit Price MM60]]*Cost[[#This Row],[ Requirement QTY]],"")</f>
        <v>22</v>
      </c>
      <c r="V462" s="20">
        <f>IFERROR(Cost[[#This Row],[Unit Price MM60]]*Cost[[#This Row],[Withdrawn QTY]],"")</f>
        <v>0</v>
      </c>
      <c r="W462" s="21">
        <f>IFERROR(Cost[[#This Row],[Remaining QTY]]*Cost[[#This Row],[Unit Price MM60]],"")</f>
        <v>22</v>
      </c>
      <c r="X462" s="10">
        <v>0</v>
      </c>
      <c r="Y462" s="10">
        <f>SUMIF('MB52 in transit'!A:A,WSheet!G:G,'MB52 in transit'!E:E)</f>
        <v>0</v>
      </c>
      <c r="Z462" s="10">
        <f>SUMIF('MB52 2001'!A:A,WSheet!G:G,'MB52 2001'!C:C)</f>
        <v>0</v>
      </c>
      <c r="AA462" s="10">
        <f>Cost[[#This Row],[AB50 SOH 5001 ]]-Cost[[#This Row],[Remaining QTY]]</f>
        <v>-1</v>
      </c>
      <c r="AB462" s="10">
        <f>SUMIF(G:G,G:G,O:O)</f>
        <v>1</v>
      </c>
      <c r="AC462" s="10">
        <f>Cost[[#This Row],[AB50 SOH 5001 ]]-Cost[[#This Row],[All Work Order Demand]]</f>
        <v>-1</v>
      </c>
      <c r="AD462" s="10" t="str">
        <f>_xlfn.CONCAT(Cost[[#This Row],[Material ]],"5001")</f>
        <v>100484455001</v>
      </c>
      <c r="AE462" s="22">
        <v>5001</v>
      </c>
    </row>
    <row r="463" spans="1:31">
      <c r="A463" s="24" t="s">
        <v>485</v>
      </c>
      <c r="B463" s="24" t="s">
        <v>569</v>
      </c>
      <c r="C463" s="24" t="s">
        <v>577</v>
      </c>
      <c r="D463" s="24" t="s">
        <v>733</v>
      </c>
      <c r="E463" s="24" t="s">
        <v>43</v>
      </c>
      <c r="F463" s="24" t="s">
        <v>732</v>
      </c>
      <c r="G463" s="24" t="s">
        <v>1445</v>
      </c>
      <c r="H463" s="24" t="s">
        <v>1446</v>
      </c>
      <c r="I463" s="24" t="s">
        <v>1412</v>
      </c>
      <c r="J463" s="24" t="s">
        <v>1686</v>
      </c>
      <c r="K463" s="24">
        <v>2</v>
      </c>
      <c r="L463" s="24" t="s">
        <v>1692</v>
      </c>
      <c r="M463" s="24">
        <v>2</v>
      </c>
      <c r="N463" s="24">
        <v>0</v>
      </c>
      <c r="O463" s="24">
        <v>2</v>
      </c>
      <c r="P463" s="24">
        <v>0</v>
      </c>
      <c r="Q463" s="24" t="str">
        <f t="shared" si="10"/>
        <v>10245447100037795</v>
      </c>
      <c r="R463" s="22" t="e">
        <f>IFERROR(_xlfn.XLOOKUP(Cost[[#This Row],[Unique]],'MB51'!U:U,'MB51'!I:I),"")*-1</f>
        <v>#VALUE!</v>
      </c>
      <c r="S463" s="18" t="str">
        <f>IFERROR(_xlfn.XLOOKUP(Cost[[#This Row],[Unique]],'MB51'!U:U,'MB51'!L:L),"")</f>
        <v/>
      </c>
      <c r="T463" s="18">
        <f>_xlfn.XLOOKUP(Cost[[#This Row],[Material ]],'mm60'!A:A,'mm60'!N:N)</f>
        <v>23.89</v>
      </c>
      <c r="U463" s="19">
        <f>IFERROR(Cost[[#This Row],[Unit Price MM60]]*Cost[[#This Row],[ Requirement QTY]],"")</f>
        <v>47.78</v>
      </c>
      <c r="V463" s="20">
        <f>IFERROR(Cost[[#This Row],[Unit Price MM60]]*Cost[[#This Row],[Withdrawn QTY]],"")</f>
        <v>0</v>
      </c>
      <c r="W463" s="21">
        <f>IFERROR(Cost[[#This Row],[Remaining QTY]]*Cost[[#This Row],[Unit Price MM60]],"")</f>
        <v>47.78</v>
      </c>
      <c r="X463" s="10">
        <v>0</v>
      </c>
      <c r="Y463" s="10">
        <f>SUMIF('MB52 in transit'!A:A,WSheet!G:G,'MB52 in transit'!E:E)</f>
        <v>0</v>
      </c>
      <c r="Z463" s="10">
        <f>SUMIF('MB52 2001'!A:A,WSheet!G:G,'MB52 2001'!C:C)</f>
        <v>2</v>
      </c>
      <c r="AA463" s="10">
        <f>Cost[[#This Row],[AB50 SOH 5001 ]]-Cost[[#This Row],[Remaining QTY]]</f>
        <v>-2</v>
      </c>
      <c r="AB463" s="10">
        <f>SUMIF(G:G,G:G,O:O)</f>
        <v>2</v>
      </c>
      <c r="AC463" s="10">
        <f>Cost[[#This Row],[AB50 SOH 5001 ]]-Cost[[#This Row],[All Work Order Demand]]</f>
        <v>-2</v>
      </c>
      <c r="AD463" s="10" t="str">
        <f>_xlfn.CONCAT(Cost[[#This Row],[Material ]],"5001")</f>
        <v>102454475001</v>
      </c>
      <c r="AE463" s="22">
        <v>5001</v>
      </c>
    </row>
    <row r="464" spans="1:31">
      <c r="A464" s="24" t="s">
        <v>485</v>
      </c>
      <c r="B464" s="24" t="s">
        <v>569</v>
      </c>
      <c r="C464" s="24" t="s">
        <v>678</v>
      </c>
      <c r="D464" s="24" t="s">
        <v>841</v>
      </c>
      <c r="E464" s="24" t="s">
        <v>43</v>
      </c>
      <c r="F464" s="24" t="s">
        <v>56</v>
      </c>
      <c r="G464" s="24" t="s">
        <v>908</v>
      </c>
      <c r="H464" s="24" t="s">
        <v>909</v>
      </c>
      <c r="I464" s="24" t="s">
        <v>1360</v>
      </c>
      <c r="J464" s="24" t="s">
        <v>1686</v>
      </c>
      <c r="K464" s="24">
        <v>2</v>
      </c>
      <c r="L464" s="24" t="s">
        <v>1793</v>
      </c>
      <c r="M464" s="24">
        <v>1</v>
      </c>
      <c r="N464" s="24">
        <v>0</v>
      </c>
      <c r="O464" s="24">
        <v>1</v>
      </c>
      <c r="P464" s="24">
        <v>0</v>
      </c>
      <c r="Q464" s="24" t="str">
        <f t="shared" si="10"/>
        <v>10589859100037337</v>
      </c>
      <c r="R464" s="22" t="e">
        <f>IFERROR(_xlfn.XLOOKUP(Cost[[#This Row],[Unique]],'MB51'!U:U,'MB51'!I:I),"")*-1</f>
        <v>#VALUE!</v>
      </c>
      <c r="S464" s="18" t="str">
        <f>IFERROR(_xlfn.XLOOKUP(Cost[[#This Row],[Unique]],'MB51'!U:U,'MB51'!L:L),"")</f>
        <v/>
      </c>
      <c r="T464" s="18">
        <f>_xlfn.XLOOKUP(Cost[[#This Row],[Material ]],'mm60'!A:A,'mm60'!N:N)</f>
        <v>51593.47</v>
      </c>
      <c r="U464" s="19">
        <f>IFERROR(Cost[[#This Row],[Unit Price MM60]]*Cost[[#This Row],[ Requirement QTY]],"")</f>
        <v>51593.47</v>
      </c>
      <c r="V464" s="20">
        <f>IFERROR(Cost[[#This Row],[Unit Price MM60]]*Cost[[#This Row],[Withdrawn QTY]],"")</f>
        <v>0</v>
      </c>
      <c r="W464" s="21">
        <f>IFERROR(Cost[[#This Row],[Remaining QTY]]*Cost[[#This Row],[Unit Price MM60]],"")</f>
        <v>51593.47</v>
      </c>
      <c r="X464" s="10">
        <v>0</v>
      </c>
      <c r="Y464" s="10">
        <f>SUMIF('MB52 in transit'!A:A,WSheet!G:G,'MB52 in transit'!E:E)</f>
        <v>0</v>
      </c>
      <c r="Z464" s="10">
        <f>SUMIF('MB52 2001'!A:A,WSheet!G:G,'MB52 2001'!C:C)</f>
        <v>0</v>
      </c>
      <c r="AA464" s="10">
        <f>Cost[[#This Row],[AB50 SOH 5001 ]]-Cost[[#This Row],[Remaining QTY]]</f>
        <v>-1</v>
      </c>
      <c r="AB464" s="10">
        <f>SUMIF(G:G,G:G,O:O)</f>
        <v>1</v>
      </c>
      <c r="AC464" s="10">
        <f>Cost[[#This Row],[AB50 SOH 5001 ]]-Cost[[#This Row],[All Work Order Demand]]</f>
        <v>-1</v>
      </c>
      <c r="AD464" s="10" t="str">
        <f>_xlfn.CONCAT(Cost[[#This Row],[Material ]],"5001")</f>
        <v>105898595001</v>
      </c>
      <c r="AE464" s="22">
        <v>5001</v>
      </c>
    </row>
    <row r="465" spans="1:31">
      <c r="A465" s="24" t="s">
        <v>485</v>
      </c>
      <c r="B465" s="24" t="s">
        <v>569</v>
      </c>
      <c r="C465" s="24" t="s">
        <v>639</v>
      </c>
      <c r="D465" s="24" t="s">
        <v>802</v>
      </c>
      <c r="E465" s="24" t="s">
        <v>803</v>
      </c>
      <c r="F465" s="24" t="s">
        <v>64</v>
      </c>
      <c r="G465" s="24" t="s">
        <v>1447</v>
      </c>
      <c r="H465" s="24" t="s">
        <v>1448</v>
      </c>
      <c r="I465" s="24" t="s">
        <v>1449</v>
      </c>
      <c r="J465" s="24" t="s">
        <v>1686</v>
      </c>
      <c r="K465" s="24">
        <v>5</v>
      </c>
      <c r="L465" s="24" t="s">
        <v>1754</v>
      </c>
      <c r="M465" s="24">
        <v>1</v>
      </c>
      <c r="N465" s="24">
        <v>0</v>
      </c>
      <c r="O465" s="24">
        <v>1</v>
      </c>
      <c r="P465" s="24">
        <v>0</v>
      </c>
      <c r="Q465" s="24" t="str">
        <f t="shared" si="10"/>
        <v>70023086100043557</v>
      </c>
      <c r="R465" s="22" t="e">
        <f>IFERROR(_xlfn.XLOOKUP(Cost[[#This Row],[Unique]],'MB51'!U:U,'MB51'!I:I),"")*-1</f>
        <v>#VALUE!</v>
      </c>
      <c r="S465" s="18" t="str">
        <f>IFERROR(_xlfn.XLOOKUP(Cost[[#This Row],[Unique]],'MB51'!U:U,'MB51'!L:L),"")</f>
        <v/>
      </c>
      <c r="T465" s="18">
        <f>_xlfn.XLOOKUP(Cost[[#This Row],[Material ]],'mm60'!A:A,'mm60'!N:N)</f>
        <v>11491.92</v>
      </c>
      <c r="U465" s="19">
        <f>IFERROR(Cost[[#This Row],[Unit Price MM60]]*Cost[[#This Row],[ Requirement QTY]],"")</f>
        <v>11491.92</v>
      </c>
      <c r="V465" s="20">
        <f>IFERROR(Cost[[#This Row],[Unit Price MM60]]*Cost[[#This Row],[Withdrawn QTY]],"")</f>
        <v>0</v>
      </c>
      <c r="W465" s="21">
        <f>IFERROR(Cost[[#This Row],[Remaining QTY]]*Cost[[#This Row],[Unit Price MM60]],"")</f>
        <v>11491.92</v>
      </c>
      <c r="X465" s="10">
        <v>0</v>
      </c>
      <c r="Y465" s="10">
        <f>SUMIF('MB52 in transit'!A:A,WSheet!G:G,'MB52 in transit'!E:E)</f>
        <v>0</v>
      </c>
      <c r="Z465" s="10">
        <f>SUMIF('MB52 2001'!A:A,WSheet!G:G,'MB52 2001'!C:C)</f>
        <v>0</v>
      </c>
      <c r="AA465" s="10">
        <f>Cost[[#This Row],[AB50 SOH 5001 ]]-Cost[[#This Row],[Remaining QTY]]</f>
        <v>-1</v>
      </c>
      <c r="AB465" s="10">
        <f>SUMIF(G:G,G:G,O:O)</f>
        <v>1</v>
      </c>
      <c r="AC465" s="10">
        <f>Cost[[#This Row],[AB50 SOH 5001 ]]-Cost[[#This Row],[All Work Order Demand]]</f>
        <v>-1</v>
      </c>
      <c r="AD465" s="10" t="str">
        <f>_xlfn.CONCAT(Cost[[#This Row],[Material ]],"5001")</f>
        <v>700230865001</v>
      </c>
      <c r="AE465" s="22">
        <v>5001</v>
      </c>
    </row>
    <row r="466" spans="1:31">
      <c r="A466" s="24" t="s">
        <v>485</v>
      </c>
      <c r="B466" s="24" t="s">
        <v>569</v>
      </c>
      <c r="C466" s="24" t="s">
        <v>609</v>
      </c>
      <c r="D466" s="24" t="s">
        <v>774</v>
      </c>
      <c r="E466" s="24" t="s">
        <v>43</v>
      </c>
      <c r="F466" s="24" t="s">
        <v>60</v>
      </c>
      <c r="G466" s="24" t="s">
        <v>1450</v>
      </c>
      <c r="H466" s="24" t="s">
        <v>1451</v>
      </c>
      <c r="I466" s="24" t="s">
        <v>1388</v>
      </c>
      <c r="J466" s="24" t="s">
        <v>1686</v>
      </c>
      <c r="K466" s="24">
        <v>6</v>
      </c>
      <c r="L466" s="24" t="s">
        <v>1724</v>
      </c>
      <c r="M466" s="24">
        <v>1</v>
      </c>
      <c r="N466" s="24">
        <v>0</v>
      </c>
      <c r="O466" s="24">
        <v>1</v>
      </c>
      <c r="P466" s="24">
        <v>0</v>
      </c>
      <c r="Q466" s="24" t="str">
        <f t="shared" si="10"/>
        <v>70022793100035888</v>
      </c>
      <c r="R466" s="22" t="e">
        <f>IFERROR(_xlfn.XLOOKUP(Cost[[#This Row],[Unique]],'MB51'!U:U,'MB51'!I:I),"")*-1</f>
        <v>#VALUE!</v>
      </c>
      <c r="S466" s="18" t="str">
        <f>IFERROR(_xlfn.XLOOKUP(Cost[[#This Row],[Unique]],'MB51'!U:U,'MB51'!L:L),"")</f>
        <v/>
      </c>
      <c r="T466" s="18">
        <f>_xlfn.XLOOKUP(Cost[[#This Row],[Material ]],'mm60'!A:A,'mm60'!N:N)</f>
        <v>667.7</v>
      </c>
      <c r="U466" s="19">
        <f>IFERROR(Cost[[#This Row],[Unit Price MM60]]*Cost[[#This Row],[ Requirement QTY]],"")</f>
        <v>667.7</v>
      </c>
      <c r="V466" s="20">
        <f>IFERROR(Cost[[#This Row],[Unit Price MM60]]*Cost[[#This Row],[Withdrawn QTY]],"")</f>
        <v>0</v>
      </c>
      <c r="W466" s="21">
        <f>IFERROR(Cost[[#This Row],[Remaining QTY]]*Cost[[#This Row],[Unit Price MM60]],"")</f>
        <v>667.7</v>
      </c>
      <c r="X466" s="10">
        <v>0</v>
      </c>
      <c r="Y466" s="10">
        <f>SUMIF('MB52 in transit'!A:A,WSheet!G:G,'MB52 in transit'!E:E)</f>
        <v>0</v>
      </c>
      <c r="Z466" s="10">
        <f>SUMIF('MB52 2001'!A:A,WSheet!G:G,'MB52 2001'!C:C)</f>
        <v>0</v>
      </c>
      <c r="AA466" s="10">
        <f>Cost[[#This Row],[AB50 SOH 5001 ]]-Cost[[#This Row],[Remaining QTY]]</f>
        <v>-1</v>
      </c>
      <c r="AB466" s="10">
        <f>SUMIF(G:G,G:G,O:O)</f>
        <v>1</v>
      </c>
      <c r="AC466" s="10">
        <f>Cost[[#This Row],[AB50 SOH 5001 ]]-Cost[[#This Row],[All Work Order Demand]]</f>
        <v>-1</v>
      </c>
      <c r="AD466" s="10" t="str">
        <f>_xlfn.CONCAT(Cost[[#This Row],[Material ]],"5001")</f>
        <v>700227935001</v>
      </c>
      <c r="AE466" s="22">
        <v>5001</v>
      </c>
    </row>
    <row r="467" spans="1:31">
      <c r="A467" s="24" t="s">
        <v>485</v>
      </c>
      <c r="B467" s="24" t="s">
        <v>569</v>
      </c>
      <c r="C467" s="24" t="s">
        <v>644</v>
      </c>
      <c r="D467" s="24" t="s">
        <v>808</v>
      </c>
      <c r="E467" s="24" t="s">
        <v>47</v>
      </c>
      <c r="F467" s="24" t="s">
        <v>56</v>
      </c>
      <c r="G467" s="24" t="s">
        <v>1452</v>
      </c>
      <c r="H467" s="24" t="s">
        <v>1453</v>
      </c>
      <c r="I467" s="24" t="s">
        <v>1454</v>
      </c>
      <c r="J467" s="24" t="s">
        <v>1686</v>
      </c>
      <c r="K467" s="24">
        <v>5</v>
      </c>
      <c r="L467" s="24" t="s">
        <v>1759</v>
      </c>
      <c r="M467" s="24">
        <v>1</v>
      </c>
      <c r="N467" s="24">
        <v>0</v>
      </c>
      <c r="O467" s="24">
        <v>1</v>
      </c>
      <c r="P467" s="24">
        <v>0</v>
      </c>
      <c r="Q467" s="24" t="str">
        <f t="shared" si="10"/>
        <v>70023216100079820</v>
      </c>
      <c r="R467" s="22" t="e">
        <f>IFERROR(_xlfn.XLOOKUP(Cost[[#This Row],[Unique]],'MB51'!U:U,'MB51'!I:I),"")*-1</f>
        <v>#VALUE!</v>
      </c>
      <c r="S467" s="18" t="str">
        <f>IFERROR(_xlfn.XLOOKUP(Cost[[#This Row],[Unique]],'MB51'!U:U,'MB51'!L:L),"")</f>
        <v/>
      </c>
      <c r="T467" s="18">
        <f>_xlfn.XLOOKUP(Cost[[#This Row],[Material ]],'mm60'!A:A,'mm60'!N:N)</f>
        <v>11046.72</v>
      </c>
      <c r="U467" s="19">
        <f>IFERROR(Cost[[#This Row],[Unit Price MM60]]*Cost[[#This Row],[ Requirement QTY]],"")</f>
        <v>11046.72</v>
      </c>
      <c r="V467" s="20">
        <f>IFERROR(Cost[[#This Row],[Unit Price MM60]]*Cost[[#This Row],[Withdrawn QTY]],"")</f>
        <v>0</v>
      </c>
      <c r="W467" s="21">
        <f>IFERROR(Cost[[#This Row],[Remaining QTY]]*Cost[[#This Row],[Unit Price MM60]],"")</f>
        <v>11046.72</v>
      </c>
      <c r="X467" s="10">
        <v>0</v>
      </c>
      <c r="Y467" s="10">
        <f>SUMIF('MB52 in transit'!A:A,WSheet!G:G,'MB52 in transit'!E:E)</f>
        <v>0</v>
      </c>
      <c r="Z467" s="10">
        <f>SUMIF('MB52 2001'!A:A,WSheet!G:G,'MB52 2001'!C:C)</f>
        <v>0</v>
      </c>
      <c r="AA467" s="10">
        <f>Cost[[#This Row],[AB50 SOH 5001 ]]-Cost[[#This Row],[Remaining QTY]]</f>
        <v>-1</v>
      </c>
      <c r="AB467" s="10">
        <f>SUMIF(G:G,G:G,O:O)</f>
        <v>1</v>
      </c>
      <c r="AC467" s="10">
        <f>Cost[[#This Row],[AB50 SOH 5001 ]]-Cost[[#This Row],[All Work Order Demand]]</f>
        <v>-1</v>
      </c>
      <c r="AD467" s="10" t="str">
        <f>_xlfn.CONCAT(Cost[[#This Row],[Material ]],"5001")</f>
        <v>700232165001</v>
      </c>
      <c r="AE467" s="22">
        <v>5001</v>
      </c>
    </row>
    <row r="468" spans="1:31">
      <c r="A468" s="24" t="s">
        <v>485</v>
      </c>
      <c r="B468" s="24" t="s">
        <v>569</v>
      </c>
      <c r="C468" s="24" t="s">
        <v>580</v>
      </c>
      <c r="D468" s="24" t="s">
        <v>738</v>
      </c>
      <c r="E468" s="24" t="s">
        <v>43</v>
      </c>
      <c r="F468" s="24" t="s">
        <v>60</v>
      </c>
      <c r="G468" s="24" t="s">
        <v>1192</v>
      </c>
      <c r="H468" s="24" t="s">
        <v>1193</v>
      </c>
      <c r="I468" s="24" t="s">
        <v>1373</v>
      </c>
      <c r="J468" s="24" t="s">
        <v>1686</v>
      </c>
      <c r="K468" s="24">
        <v>5</v>
      </c>
      <c r="L468" s="24" t="s">
        <v>1695</v>
      </c>
      <c r="M468" s="24">
        <v>16</v>
      </c>
      <c r="N468" s="24">
        <v>0</v>
      </c>
      <c r="O468" s="24">
        <v>16</v>
      </c>
      <c r="P468" s="24">
        <v>0</v>
      </c>
      <c r="Q468" s="24" t="str">
        <f t="shared" si="10"/>
        <v>10058879100032537</v>
      </c>
      <c r="R468" s="22" t="e">
        <f>IFERROR(_xlfn.XLOOKUP(Cost[[#This Row],[Unique]],'MB51'!U:U,'MB51'!I:I),"")*-1</f>
        <v>#VALUE!</v>
      </c>
      <c r="S468" s="18" t="str">
        <f>IFERROR(_xlfn.XLOOKUP(Cost[[#This Row],[Unique]],'MB51'!U:U,'MB51'!L:L),"")</f>
        <v/>
      </c>
      <c r="T468" s="18">
        <f>_xlfn.XLOOKUP(Cost[[#This Row],[Material ]],'mm60'!A:A,'mm60'!N:N)</f>
        <v>2.2400000000000002</v>
      </c>
      <c r="U468" s="19">
        <f>IFERROR(Cost[[#This Row],[Unit Price MM60]]*Cost[[#This Row],[ Requirement QTY]],"")</f>
        <v>35.840000000000003</v>
      </c>
      <c r="V468" s="20">
        <f>IFERROR(Cost[[#This Row],[Unit Price MM60]]*Cost[[#This Row],[Withdrawn QTY]],"")</f>
        <v>0</v>
      </c>
      <c r="W468" s="21">
        <f>IFERROR(Cost[[#This Row],[Remaining QTY]]*Cost[[#This Row],[Unit Price MM60]],"")</f>
        <v>35.840000000000003</v>
      </c>
      <c r="X468" s="10">
        <v>0</v>
      </c>
      <c r="Y468" s="10">
        <f>SUMIF('MB52 in transit'!A:A,WSheet!G:G,'MB52 in transit'!E:E)</f>
        <v>0</v>
      </c>
      <c r="Z468" s="10">
        <f>SUMIF('MB52 2001'!A:A,WSheet!G:G,'MB52 2001'!C:C)</f>
        <v>0</v>
      </c>
      <c r="AA468" s="10">
        <f>Cost[[#This Row],[AB50 SOH 5001 ]]-Cost[[#This Row],[Remaining QTY]]</f>
        <v>-16</v>
      </c>
      <c r="AB468" s="10">
        <f>SUMIF(G:G,G:G,O:O)</f>
        <v>76</v>
      </c>
      <c r="AC468" s="10">
        <f>Cost[[#This Row],[AB50 SOH 5001 ]]-Cost[[#This Row],[All Work Order Demand]]</f>
        <v>-76</v>
      </c>
      <c r="AD468" s="10" t="str">
        <f>_xlfn.CONCAT(Cost[[#This Row],[Material ]],"5001")</f>
        <v>100588795001</v>
      </c>
      <c r="AE468" s="22">
        <v>5001</v>
      </c>
    </row>
    <row r="469" spans="1:31">
      <c r="A469" s="24" t="s">
        <v>485</v>
      </c>
      <c r="B469" s="24" t="s">
        <v>569</v>
      </c>
      <c r="C469" s="24" t="s">
        <v>612</v>
      </c>
      <c r="D469" s="24" t="s">
        <v>777</v>
      </c>
      <c r="E469" s="24" t="s">
        <v>43</v>
      </c>
      <c r="F469" s="24" t="s">
        <v>47</v>
      </c>
      <c r="G469" s="24" t="s">
        <v>1455</v>
      </c>
      <c r="H469" s="24" t="s">
        <v>1456</v>
      </c>
      <c r="I469" s="24" t="s">
        <v>1388</v>
      </c>
      <c r="J469" s="24" t="s">
        <v>1686</v>
      </c>
      <c r="K469" s="24">
        <v>1</v>
      </c>
      <c r="L469" s="24" t="s">
        <v>1727</v>
      </c>
      <c r="M469" s="24">
        <v>12</v>
      </c>
      <c r="N469" s="24">
        <v>0</v>
      </c>
      <c r="O469" s="24">
        <v>12</v>
      </c>
      <c r="P469" s="24">
        <v>0</v>
      </c>
      <c r="Q469" s="24" t="str">
        <f t="shared" si="10"/>
        <v>10058872100037135</v>
      </c>
      <c r="R469" s="22" t="e">
        <f>IFERROR(_xlfn.XLOOKUP(Cost[[#This Row],[Unique]],'MB51'!U:U,'MB51'!I:I),"")*-1</f>
        <v>#VALUE!</v>
      </c>
      <c r="S469" s="18" t="str">
        <f>IFERROR(_xlfn.XLOOKUP(Cost[[#This Row],[Unique]],'MB51'!U:U,'MB51'!L:L),"")</f>
        <v/>
      </c>
      <c r="T469" s="18">
        <f>_xlfn.XLOOKUP(Cost[[#This Row],[Material ]],'mm60'!A:A,'mm60'!N:N)</f>
        <v>1.23</v>
      </c>
      <c r="U469" s="19">
        <f>IFERROR(Cost[[#This Row],[Unit Price MM60]]*Cost[[#This Row],[ Requirement QTY]],"")</f>
        <v>14.76</v>
      </c>
      <c r="V469" s="20">
        <f>IFERROR(Cost[[#This Row],[Unit Price MM60]]*Cost[[#This Row],[Withdrawn QTY]],"")</f>
        <v>0</v>
      </c>
      <c r="W469" s="21">
        <f>IFERROR(Cost[[#This Row],[Remaining QTY]]*Cost[[#This Row],[Unit Price MM60]],"")</f>
        <v>14.76</v>
      </c>
      <c r="X469" s="10">
        <v>0</v>
      </c>
      <c r="Y469" s="10">
        <f>SUMIF('MB52 in transit'!A:A,WSheet!G:G,'MB52 in transit'!E:E)</f>
        <v>0</v>
      </c>
      <c r="Z469" s="10">
        <f>SUMIF('MB52 2001'!A:A,WSheet!G:G,'MB52 2001'!C:C)</f>
        <v>0</v>
      </c>
      <c r="AA469" s="10">
        <f>Cost[[#This Row],[AB50 SOH 5001 ]]-Cost[[#This Row],[Remaining QTY]]</f>
        <v>-12</v>
      </c>
      <c r="AB469" s="10">
        <f>SUMIF(G:G,G:G,O:O)</f>
        <v>332</v>
      </c>
      <c r="AC469" s="10">
        <f>Cost[[#This Row],[AB50 SOH 5001 ]]-Cost[[#This Row],[All Work Order Demand]]</f>
        <v>-332</v>
      </c>
      <c r="AD469" s="10" t="str">
        <f>_xlfn.CONCAT(Cost[[#This Row],[Material ]],"5001")</f>
        <v>100588725001</v>
      </c>
      <c r="AE469" s="22">
        <v>5001</v>
      </c>
    </row>
    <row r="470" spans="1:31">
      <c r="A470" s="24" t="s">
        <v>485</v>
      </c>
      <c r="B470" s="24" t="s">
        <v>569</v>
      </c>
      <c r="C470" s="24" t="s">
        <v>612</v>
      </c>
      <c r="D470" s="24" t="s">
        <v>777</v>
      </c>
      <c r="E470" s="24" t="s">
        <v>43</v>
      </c>
      <c r="F470" s="24" t="s">
        <v>56</v>
      </c>
      <c r="G470" s="24" t="s">
        <v>1457</v>
      </c>
      <c r="H470" s="24" t="s">
        <v>1458</v>
      </c>
      <c r="I470" s="24" t="s">
        <v>1365</v>
      </c>
      <c r="J470" s="24" t="s">
        <v>1686</v>
      </c>
      <c r="K470" s="24">
        <v>2</v>
      </c>
      <c r="L470" s="24" t="s">
        <v>1727</v>
      </c>
      <c r="M470" s="24">
        <v>3</v>
      </c>
      <c r="N470" s="24">
        <v>0</v>
      </c>
      <c r="O470" s="24">
        <v>3</v>
      </c>
      <c r="P470" s="24">
        <v>0</v>
      </c>
      <c r="Q470" s="24" t="str">
        <f t="shared" si="10"/>
        <v>10060883100037135</v>
      </c>
      <c r="R470" s="22" t="e">
        <f>IFERROR(_xlfn.XLOOKUP(Cost[[#This Row],[Unique]],'MB51'!U:U,'MB51'!I:I),"")*-1</f>
        <v>#VALUE!</v>
      </c>
      <c r="S470" s="18" t="str">
        <f>IFERROR(_xlfn.XLOOKUP(Cost[[#This Row],[Unique]],'MB51'!U:U,'MB51'!L:L),"")</f>
        <v/>
      </c>
      <c r="T470" s="18">
        <f>_xlfn.XLOOKUP(Cost[[#This Row],[Material ]],'mm60'!A:A,'mm60'!N:N)</f>
        <v>2.8</v>
      </c>
      <c r="U470" s="19">
        <f>IFERROR(Cost[[#This Row],[Unit Price MM60]]*Cost[[#This Row],[ Requirement QTY]],"")</f>
        <v>8.3999999999999986</v>
      </c>
      <c r="V470" s="20">
        <f>IFERROR(Cost[[#This Row],[Unit Price MM60]]*Cost[[#This Row],[Withdrawn QTY]],"")</f>
        <v>0</v>
      </c>
      <c r="W470" s="21">
        <f>IFERROR(Cost[[#This Row],[Remaining QTY]]*Cost[[#This Row],[Unit Price MM60]],"")</f>
        <v>8.3999999999999986</v>
      </c>
      <c r="X470" s="10">
        <v>0</v>
      </c>
      <c r="Y470" s="10">
        <f>SUMIF('MB52 in transit'!A:A,WSheet!G:G,'MB52 in transit'!E:E)</f>
        <v>2</v>
      </c>
      <c r="Z470" s="10">
        <f>SUMIF('MB52 2001'!A:A,WSheet!G:G,'MB52 2001'!C:C)</f>
        <v>0</v>
      </c>
      <c r="AA470" s="10">
        <f>Cost[[#This Row],[AB50 SOH 5001 ]]-Cost[[#This Row],[Remaining QTY]]</f>
        <v>-3</v>
      </c>
      <c r="AB470" s="10">
        <f>SUMIF(G:G,G:G,O:O)</f>
        <v>5</v>
      </c>
      <c r="AC470" s="10">
        <f>Cost[[#This Row],[AB50 SOH 5001 ]]-Cost[[#This Row],[All Work Order Demand]]</f>
        <v>-5</v>
      </c>
      <c r="AD470" s="10" t="str">
        <f>_xlfn.CONCAT(Cost[[#This Row],[Material ]],"5001")</f>
        <v>100608835001</v>
      </c>
      <c r="AE470" s="22">
        <v>5001</v>
      </c>
    </row>
    <row r="471" spans="1:31">
      <c r="A471" s="24" t="s">
        <v>485</v>
      </c>
      <c r="B471" s="24" t="s">
        <v>569</v>
      </c>
      <c r="C471" s="24" t="s">
        <v>613</v>
      </c>
      <c r="D471" s="24" t="s">
        <v>778</v>
      </c>
      <c r="E471" s="24" t="s">
        <v>56</v>
      </c>
      <c r="F471" s="24" t="s">
        <v>106</v>
      </c>
      <c r="G471" s="24" t="s">
        <v>154</v>
      </c>
      <c r="H471" s="24" t="s">
        <v>1309</v>
      </c>
      <c r="I471" s="24" t="s">
        <v>1360</v>
      </c>
      <c r="J471" s="24" t="s">
        <v>1686</v>
      </c>
      <c r="K471" s="24">
        <v>7</v>
      </c>
      <c r="L471" s="24" t="s">
        <v>1728</v>
      </c>
      <c r="M471" s="24">
        <v>3</v>
      </c>
      <c r="N471" s="24">
        <v>0</v>
      </c>
      <c r="O471" s="24">
        <v>3</v>
      </c>
      <c r="P471" s="24">
        <v>0</v>
      </c>
      <c r="Q471" s="24" t="str">
        <f t="shared" si="10"/>
        <v>10060885100044005</v>
      </c>
      <c r="R471" s="22" t="e">
        <f>IFERROR(_xlfn.XLOOKUP(Cost[[#This Row],[Unique]],'MB51'!U:U,'MB51'!I:I),"")*-1</f>
        <v>#VALUE!</v>
      </c>
      <c r="S471" s="18" t="str">
        <f>IFERROR(_xlfn.XLOOKUP(Cost[[#This Row],[Unique]],'MB51'!U:U,'MB51'!L:L),"")</f>
        <v/>
      </c>
      <c r="T471" s="18">
        <f>_xlfn.XLOOKUP(Cost[[#This Row],[Material ]],'mm60'!A:A,'mm60'!N:N)</f>
        <v>4.78</v>
      </c>
      <c r="U471" s="19">
        <f>IFERROR(Cost[[#This Row],[Unit Price MM60]]*Cost[[#This Row],[ Requirement QTY]],"")</f>
        <v>14.34</v>
      </c>
      <c r="V471" s="20">
        <f>IFERROR(Cost[[#This Row],[Unit Price MM60]]*Cost[[#This Row],[Withdrawn QTY]],"")</f>
        <v>0</v>
      </c>
      <c r="W471" s="21">
        <f>IFERROR(Cost[[#This Row],[Remaining QTY]]*Cost[[#This Row],[Unit Price MM60]],"")</f>
        <v>14.34</v>
      </c>
      <c r="X471" s="10">
        <v>0</v>
      </c>
      <c r="Y471" s="10">
        <f>SUMIF('MB52 in transit'!A:A,WSheet!G:G,'MB52 in transit'!E:E)</f>
        <v>0</v>
      </c>
      <c r="Z471" s="10">
        <f>SUMIF('MB52 2001'!A:A,WSheet!G:G,'MB52 2001'!C:C)</f>
        <v>0</v>
      </c>
      <c r="AA471" s="10">
        <f>Cost[[#This Row],[AB50 SOH 5001 ]]-Cost[[#This Row],[Remaining QTY]]</f>
        <v>-3</v>
      </c>
      <c r="AB471" s="10">
        <f>SUMIF(G:G,G:G,O:O)</f>
        <v>29</v>
      </c>
      <c r="AC471" s="10">
        <f>Cost[[#This Row],[AB50 SOH 5001 ]]-Cost[[#This Row],[All Work Order Demand]]</f>
        <v>-29</v>
      </c>
      <c r="AD471" s="10" t="str">
        <f>_xlfn.CONCAT(Cost[[#This Row],[Material ]],"5001")</f>
        <v>100608855001</v>
      </c>
      <c r="AE471" s="22">
        <v>5001</v>
      </c>
    </row>
    <row r="472" spans="1:31">
      <c r="A472" s="24" t="s">
        <v>485</v>
      </c>
      <c r="B472" s="24" t="s">
        <v>569</v>
      </c>
      <c r="C472" s="24" t="s">
        <v>616</v>
      </c>
      <c r="D472" s="24" t="s">
        <v>781</v>
      </c>
      <c r="E472" s="24" t="s">
        <v>43</v>
      </c>
      <c r="F472" s="24" t="s">
        <v>43</v>
      </c>
      <c r="G472" s="24" t="s">
        <v>1455</v>
      </c>
      <c r="H472" s="24" t="s">
        <v>1456</v>
      </c>
      <c r="I472" s="24" t="s">
        <v>1360</v>
      </c>
      <c r="J472" s="24" t="s">
        <v>1686</v>
      </c>
      <c r="K472" s="24">
        <v>3</v>
      </c>
      <c r="L472" s="24" t="s">
        <v>1731</v>
      </c>
      <c r="M472" s="24">
        <v>224</v>
      </c>
      <c r="N472" s="24">
        <v>0</v>
      </c>
      <c r="O472" s="24">
        <v>224</v>
      </c>
      <c r="P472" s="24">
        <v>0</v>
      </c>
      <c r="Q472" s="24" t="str">
        <f t="shared" si="10"/>
        <v>10058872100089658</v>
      </c>
      <c r="R472" s="22" t="e">
        <f>IFERROR(_xlfn.XLOOKUP(Cost[[#This Row],[Unique]],'MB51'!U:U,'MB51'!I:I),"")*-1</f>
        <v>#VALUE!</v>
      </c>
      <c r="S472" s="18" t="str">
        <f>IFERROR(_xlfn.XLOOKUP(Cost[[#This Row],[Unique]],'MB51'!U:U,'MB51'!L:L),"")</f>
        <v/>
      </c>
      <c r="T472" s="18">
        <f>_xlfn.XLOOKUP(Cost[[#This Row],[Material ]],'mm60'!A:A,'mm60'!N:N)</f>
        <v>1.23</v>
      </c>
      <c r="U472" s="19">
        <f>IFERROR(Cost[[#This Row],[Unit Price MM60]]*Cost[[#This Row],[ Requirement QTY]],"")</f>
        <v>275.52</v>
      </c>
      <c r="V472" s="20">
        <f>IFERROR(Cost[[#This Row],[Unit Price MM60]]*Cost[[#This Row],[Withdrawn QTY]],"")</f>
        <v>0</v>
      </c>
      <c r="W472" s="21">
        <f>IFERROR(Cost[[#This Row],[Remaining QTY]]*Cost[[#This Row],[Unit Price MM60]],"")</f>
        <v>275.52</v>
      </c>
      <c r="X472" s="10">
        <v>0</v>
      </c>
      <c r="Y472" s="10">
        <f>SUMIF('MB52 in transit'!A:A,WSheet!G:G,'MB52 in transit'!E:E)</f>
        <v>0</v>
      </c>
      <c r="Z472" s="10">
        <f>SUMIF('MB52 2001'!A:A,WSheet!G:G,'MB52 2001'!C:C)</f>
        <v>0</v>
      </c>
      <c r="AA472" s="10">
        <f>Cost[[#This Row],[AB50 SOH 5001 ]]-Cost[[#This Row],[Remaining QTY]]</f>
        <v>-224</v>
      </c>
      <c r="AB472" s="10">
        <f>SUMIF(G:G,G:G,O:O)</f>
        <v>332</v>
      </c>
      <c r="AC472" s="10">
        <f>Cost[[#This Row],[AB50 SOH 5001 ]]-Cost[[#This Row],[All Work Order Demand]]</f>
        <v>-332</v>
      </c>
      <c r="AD472" s="10" t="str">
        <f>_xlfn.CONCAT(Cost[[#This Row],[Material ]],"5001")</f>
        <v>100588725001</v>
      </c>
      <c r="AE472" s="22">
        <v>5001</v>
      </c>
    </row>
    <row r="473" spans="1:31">
      <c r="A473" s="24" t="s">
        <v>485</v>
      </c>
      <c r="B473" s="24" t="s">
        <v>569</v>
      </c>
      <c r="C473" s="24" t="s">
        <v>675</v>
      </c>
      <c r="D473" s="24" t="s">
        <v>824</v>
      </c>
      <c r="E473" s="24" t="s">
        <v>47</v>
      </c>
      <c r="F473" s="24" t="s">
        <v>765</v>
      </c>
      <c r="G473" s="24" t="s">
        <v>1459</v>
      </c>
      <c r="H473" s="24" t="s">
        <v>1460</v>
      </c>
      <c r="I473" s="24" t="s">
        <v>1436</v>
      </c>
      <c r="J473" s="24" t="s">
        <v>1686</v>
      </c>
      <c r="K473" s="24">
        <v>11</v>
      </c>
      <c r="L473" s="24" t="s">
        <v>1790</v>
      </c>
      <c r="M473" s="24">
        <v>192</v>
      </c>
      <c r="N473" s="24">
        <v>0</v>
      </c>
      <c r="O473" s="24">
        <v>192</v>
      </c>
      <c r="P473" s="24">
        <v>0</v>
      </c>
      <c r="Q473" s="24" t="str">
        <f t="shared" si="10"/>
        <v>10432484600001943</v>
      </c>
      <c r="R473" s="22" t="e">
        <f>IFERROR(_xlfn.XLOOKUP(Cost[[#This Row],[Unique]],'MB51'!U:U,'MB51'!I:I),"")*-1</f>
        <v>#VALUE!</v>
      </c>
      <c r="S473" s="18" t="str">
        <f>IFERROR(_xlfn.XLOOKUP(Cost[[#This Row],[Unique]],'MB51'!U:U,'MB51'!L:L),"")</f>
        <v/>
      </c>
      <c r="T473" s="18">
        <f>_xlfn.XLOOKUP(Cost[[#This Row],[Material ]],'mm60'!A:A,'mm60'!N:N)</f>
        <v>11.93</v>
      </c>
      <c r="U473" s="19">
        <f>IFERROR(Cost[[#This Row],[Unit Price MM60]]*Cost[[#This Row],[ Requirement QTY]],"")</f>
        <v>2290.56</v>
      </c>
      <c r="V473" s="20">
        <f>IFERROR(Cost[[#This Row],[Unit Price MM60]]*Cost[[#This Row],[Withdrawn QTY]],"")</f>
        <v>0</v>
      </c>
      <c r="W473" s="21">
        <f>IFERROR(Cost[[#This Row],[Remaining QTY]]*Cost[[#This Row],[Unit Price MM60]],"")</f>
        <v>2290.56</v>
      </c>
      <c r="X473" s="10">
        <v>0</v>
      </c>
      <c r="Y473" s="10">
        <f>SUMIF('MB52 in transit'!A:A,WSheet!G:G,'MB52 in transit'!E:E)</f>
        <v>0</v>
      </c>
      <c r="Z473" s="10">
        <f>SUMIF('MB52 2001'!A:A,WSheet!G:G,'MB52 2001'!C:C)</f>
        <v>0</v>
      </c>
      <c r="AA473" s="10">
        <f>Cost[[#This Row],[AB50 SOH 5001 ]]-Cost[[#This Row],[Remaining QTY]]</f>
        <v>-192</v>
      </c>
      <c r="AB473" s="10">
        <f>SUMIF(G:G,G:G,O:O)</f>
        <v>192</v>
      </c>
      <c r="AC473" s="10">
        <f>Cost[[#This Row],[AB50 SOH 5001 ]]-Cost[[#This Row],[All Work Order Demand]]</f>
        <v>-192</v>
      </c>
      <c r="AD473" s="10" t="str">
        <f>_xlfn.CONCAT(Cost[[#This Row],[Material ]],"5001")</f>
        <v>104324845001</v>
      </c>
      <c r="AE473" s="22">
        <v>5001</v>
      </c>
    </row>
    <row r="474" spans="1:31">
      <c r="A474" s="24" t="s">
        <v>485</v>
      </c>
      <c r="B474" s="24" t="s">
        <v>569</v>
      </c>
      <c r="C474" s="24" t="s">
        <v>579</v>
      </c>
      <c r="D474" s="24" t="s">
        <v>737</v>
      </c>
      <c r="E474" s="24" t="s">
        <v>47</v>
      </c>
      <c r="F474" s="24" t="s">
        <v>47</v>
      </c>
      <c r="G474" s="24" t="s">
        <v>1457</v>
      </c>
      <c r="H474" s="24" t="s">
        <v>1458</v>
      </c>
      <c r="I474" s="24" t="s">
        <v>1365</v>
      </c>
      <c r="J474" s="24" t="s">
        <v>1686</v>
      </c>
      <c r="K474" s="24">
        <v>1</v>
      </c>
      <c r="L474" s="24" t="s">
        <v>1694</v>
      </c>
      <c r="M474" s="24">
        <v>2</v>
      </c>
      <c r="N474" s="24">
        <v>0</v>
      </c>
      <c r="O474" s="24">
        <v>2</v>
      </c>
      <c r="P474" s="24">
        <v>0</v>
      </c>
      <c r="Q474" s="24" t="str">
        <f t="shared" si="10"/>
        <v>10060883100038758</v>
      </c>
      <c r="R474" s="22" t="e">
        <f>IFERROR(_xlfn.XLOOKUP(Cost[[#This Row],[Unique]],'MB51'!U:U,'MB51'!I:I),"")*-1</f>
        <v>#VALUE!</v>
      </c>
      <c r="S474" s="18" t="str">
        <f>IFERROR(_xlfn.XLOOKUP(Cost[[#This Row],[Unique]],'MB51'!U:U,'MB51'!L:L),"")</f>
        <v/>
      </c>
      <c r="T474" s="18">
        <f>_xlfn.XLOOKUP(Cost[[#This Row],[Material ]],'mm60'!A:A,'mm60'!N:N)</f>
        <v>2.8</v>
      </c>
      <c r="U474" s="19">
        <f>IFERROR(Cost[[#This Row],[Unit Price MM60]]*Cost[[#This Row],[ Requirement QTY]],"")</f>
        <v>5.6</v>
      </c>
      <c r="V474" s="20">
        <f>IFERROR(Cost[[#This Row],[Unit Price MM60]]*Cost[[#This Row],[Withdrawn QTY]],"")</f>
        <v>0</v>
      </c>
      <c r="W474" s="21">
        <f>IFERROR(Cost[[#This Row],[Remaining QTY]]*Cost[[#This Row],[Unit Price MM60]],"")</f>
        <v>5.6</v>
      </c>
      <c r="X474" s="10">
        <v>0</v>
      </c>
      <c r="Y474" s="10">
        <f>SUMIF('MB52 in transit'!A:A,WSheet!G:G,'MB52 in transit'!E:E)</f>
        <v>2</v>
      </c>
      <c r="Z474" s="10">
        <f>SUMIF('MB52 2001'!A:A,WSheet!G:G,'MB52 2001'!C:C)</f>
        <v>0</v>
      </c>
      <c r="AA474" s="10">
        <f>Cost[[#This Row],[AB50 SOH 5001 ]]-Cost[[#This Row],[Remaining QTY]]</f>
        <v>-2</v>
      </c>
      <c r="AB474" s="10">
        <f>SUMIF(G:G,G:G,O:O)</f>
        <v>5</v>
      </c>
      <c r="AC474" s="10">
        <f>Cost[[#This Row],[AB50 SOH 5001 ]]-Cost[[#This Row],[All Work Order Demand]]</f>
        <v>-5</v>
      </c>
      <c r="AD474" s="10" t="str">
        <f>_xlfn.CONCAT(Cost[[#This Row],[Material ]],"5001")</f>
        <v>100608835001</v>
      </c>
      <c r="AE474" s="22">
        <v>5001</v>
      </c>
    </row>
    <row r="475" spans="1:31">
      <c r="A475" s="24" t="s">
        <v>485</v>
      </c>
      <c r="B475" s="24" t="s">
        <v>569</v>
      </c>
      <c r="C475" s="24" t="s">
        <v>706</v>
      </c>
      <c r="D475" s="24" t="s">
        <v>858</v>
      </c>
      <c r="E475" s="24" t="s">
        <v>43</v>
      </c>
      <c r="F475" s="24" t="s">
        <v>43</v>
      </c>
      <c r="G475" s="24" t="s">
        <v>1461</v>
      </c>
      <c r="H475" s="24" t="s">
        <v>1462</v>
      </c>
      <c r="I475" s="24" t="s">
        <v>1360</v>
      </c>
      <c r="J475" s="24" t="s">
        <v>1686</v>
      </c>
      <c r="K475" s="24">
        <v>1</v>
      </c>
      <c r="L475" s="24" t="s">
        <v>1821</v>
      </c>
      <c r="M475" s="24">
        <v>1</v>
      </c>
      <c r="N475" s="24">
        <v>0</v>
      </c>
      <c r="O475" s="24">
        <v>1</v>
      </c>
      <c r="P475" s="24">
        <v>0</v>
      </c>
      <c r="Q475" s="24" t="str">
        <f t="shared" si="10"/>
        <v>10229049100039202</v>
      </c>
      <c r="R475" s="22" t="e">
        <f>IFERROR(_xlfn.XLOOKUP(Cost[[#This Row],[Unique]],'MB51'!U:U,'MB51'!I:I),"")*-1</f>
        <v>#VALUE!</v>
      </c>
      <c r="S475" s="18" t="str">
        <f>IFERROR(_xlfn.XLOOKUP(Cost[[#This Row],[Unique]],'MB51'!U:U,'MB51'!L:L),"")</f>
        <v/>
      </c>
      <c r="T475" s="18">
        <f>_xlfn.XLOOKUP(Cost[[#This Row],[Material ]],'mm60'!A:A,'mm60'!N:N)</f>
        <v>10427.81</v>
      </c>
      <c r="U475" s="19">
        <f>IFERROR(Cost[[#This Row],[Unit Price MM60]]*Cost[[#This Row],[ Requirement QTY]],"")</f>
        <v>10427.81</v>
      </c>
      <c r="V475" s="20">
        <f>IFERROR(Cost[[#This Row],[Unit Price MM60]]*Cost[[#This Row],[Withdrawn QTY]],"")</f>
        <v>0</v>
      </c>
      <c r="W475" s="21">
        <f>IFERROR(Cost[[#This Row],[Remaining QTY]]*Cost[[#This Row],[Unit Price MM60]],"")</f>
        <v>10427.81</v>
      </c>
      <c r="X475" s="10">
        <v>0</v>
      </c>
      <c r="Y475" s="10">
        <f>SUMIF('MB52 in transit'!A:A,WSheet!G:G,'MB52 in transit'!E:E)</f>
        <v>0</v>
      </c>
      <c r="Z475" s="10">
        <f>SUMIF('MB52 2001'!A:A,WSheet!G:G,'MB52 2001'!C:C)</f>
        <v>0</v>
      </c>
      <c r="AA475" s="10">
        <f>Cost[[#This Row],[AB50 SOH 5001 ]]-Cost[[#This Row],[Remaining QTY]]</f>
        <v>-1</v>
      </c>
      <c r="AB475" s="10">
        <f>SUMIF(G:G,G:G,O:O)</f>
        <v>1</v>
      </c>
      <c r="AC475" s="10">
        <f>Cost[[#This Row],[AB50 SOH 5001 ]]-Cost[[#This Row],[All Work Order Demand]]</f>
        <v>-1</v>
      </c>
      <c r="AD475" s="10" t="str">
        <f>_xlfn.CONCAT(Cost[[#This Row],[Material ]],"5001")</f>
        <v>102290495001</v>
      </c>
      <c r="AE475" s="22">
        <v>5001</v>
      </c>
    </row>
    <row r="476" spans="1:31">
      <c r="A476" s="24" t="s">
        <v>485</v>
      </c>
      <c r="B476" s="24" t="s">
        <v>569</v>
      </c>
      <c r="C476" s="24" t="s">
        <v>640</v>
      </c>
      <c r="D476" s="24" t="s">
        <v>804</v>
      </c>
      <c r="E476" s="24" t="s">
        <v>56</v>
      </c>
      <c r="F476" s="24" t="s">
        <v>47</v>
      </c>
      <c r="G476" s="24" t="s">
        <v>1455</v>
      </c>
      <c r="H476" s="24" t="s">
        <v>1456</v>
      </c>
      <c r="I476" s="24" t="s">
        <v>1388</v>
      </c>
      <c r="J476" s="24" t="s">
        <v>1686</v>
      </c>
      <c r="K476" s="24">
        <v>1</v>
      </c>
      <c r="L476" s="24" t="s">
        <v>1755</v>
      </c>
      <c r="M476" s="24">
        <v>16</v>
      </c>
      <c r="N476" s="24">
        <v>0</v>
      </c>
      <c r="O476" s="24">
        <v>16</v>
      </c>
      <c r="P476" s="24">
        <v>0</v>
      </c>
      <c r="Q476" s="24" t="str">
        <f t="shared" si="10"/>
        <v>10058872100041876</v>
      </c>
      <c r="R476" s="22" t="e">
        <f>IFERROR(_xlfn.XLOOKUP(Cost[[#This Row],[Unique]],'MB51'!U:U,'MB51'!I:I),"")*-1</f>
        <v>#VALUE!</v>
      </c>
      <c r="S476" s="18" t="str">
        <f>IFERROR(_xlfn.XLOOKUP(Cost[[#This Row],[Unique]],'MB51'!U:U,'MB51'!L:L),"")</f>
        <v/>
      </c>
      <c r="T476" s="18">
        <f>_xlfn.XLOOKUP(Cost[[#This Row],[Material ]],'mm60'!A:A,'mm60'!N:N)</f>
        <v>1.23</v>
      </c>
      <c r="U476" s="19">
        <f>IFERROR(Cost[[#This Row],[Unit Price MM60]]*Cost[[#This Row],[ Requirement QTY]],"")</f>
        <v>19.68</v>
      </c>
      <c r="V476" s="20">
        <f>IFERROR(Cost[[#This Row],[Unit Price MM60]]*Cost[[#This Row],[Withdrawn QTY]],"")</f>
        <v>0</v>
      </c>
      <c r="W476" s="21">
        <f>IFERROR(Cost[[#This Row],[Remaining QTY]]*Cost[[#This Row],[Unit Price MM60]],"")</f>
        <v>19.68</v>
      </c>
      <c r="X476" s="10">
        <v>0</v>
      </c>
      <c r="Y476" s="10">
        <f>SUMIF('MB52 in transit'!A:A,WSheet!G:G,'MB52 in transit'!E:E)</f>
        <v>0</v>
      </c>
      <c r="Z476" s="10">
        <f>SUMIF('MB52 2001'!A:A,WSheet!G:G,'MB52 2001'!C:C)</f>
        <v>0</v>
      </c>
      <c r="AA476" s="10">
        <f>Cost[[#This Row],[AB50 SOH 5001 ]]-Cost[[#This Row],[Remaining QTY]]</f>
        <v>-16</v>
      </c>
      <c r="AB476" s="10">
        <f>SUMIF(G:G,G:G,O:O)</f>
        <v>332</v>
      </c>
      <c r="AC476" s="10">
        <f>Cost[[#This Row],[AB50 SOH 5001 ]]-Cost[[#This Row],[All Work Order Demand]]</f>
        <v>-332</v>
      </c>
      <c r="AD476" s="10" t="str">
        <f>_xlfn.CONCAT(Cost[[#This Row],[Material ]],"5001")</f>
        <v>100588725001</v>
      </c>
      <c r="AE476" s="22">
        <v>5001</v>
      </c>
    </row>
    <row r="477" spans="1:31">
      <c r="A477" s="24" t="s">
        <v>485</v>
      </c>
      <c r="B477" s="24" t="s">
        <v>569</v>
      </c>
      <c r="C477" s="24" t="s">
        <v>641</v>
      </c>
      <c r="D477" s="24" t="s">
        <v>805</v>
      </c>
      <c r="E477" s="24" t="s">
        <v>56</v>
      </c>
      <c r="F477" s="24" t="s">
        <v>47</v>
      </c>
      <c r="G477" s="24" t="s">
        <v>1455</v>
      </c>
      <c r="H477" s="24" t="s">
        <v>1456</v>
      </c>
      <c r="I477" s="24" t="s">
        <v>1388</v>
      </c>
      <c r="J477" s="24" t="s">
        <v>1686</v>
      </c>
      <c r="K477" s="24">
        <v>1</v>
      </c>
      <c r="L477" s="24" t="s">
        <v>1756</v>
      </c>
      <c r="M477" s="24">
        <v>16</v>
      </c>
      <c r="N477" s="24">
        <v>0</v>
      </c>
      <c r="O477" s="24">
        <v>16</v>
      </c>
      <c r="P477" s="24">
        <v>0</v>
      </c>
      <c r="Q477" s="24" t="str">
        <f t="shared" si="10"/>
        <v>10058872100041877</v>
      </c>
      <c r="R477" s="22" t="e">
        <f>IFERROR(_xlfn.XLOOKUP(Cost[[#This Row],[Unique]],'MB51'!U:U,'MB51'!I:I),"")*-1</f>
        <v>#VALUE!</v>
      </c>
      <c r="S477" s="18" t="str">
        <f>IFERROR(_xlfn.XLOOKUP(Cost[[#This Row],[Unique]],'MB51'!U:U,'MB51'!L:L),"")</f>
        <v/>
      </c>
      <c r="T477" s="18">
        <f>_xlfn.XLOOKUP(Cost[[#This Row],[Material ]],'mm60'!A:A,'mm60'!N:N)</f>
        <v>1.23</v>
      </c>
      <c r="U477" s="19">
        <f>IFERROR(Cost[[#This Row],[Unit Price MM60]]*Cost[[#This Row],[ Requirement QTY]],"")</f>
        <v>19.68</v>
      </c>
      <c r="V477" s="20">
        <f>IFERROR(Cost[[#This Row],[Unit Price MM60]]*Cost[[#This Row],[Withdrawn QTY]],"")</f>
        <v>0</v>
      </c>
      <c r="W477" s="21">
        <f>IFERROR(Cost[[#This Row],[Remaining QTY]]*Cost[[#This Row],[Unit Price MM60]],"")</f>
        <v>19.68</v>
      </c>
      <c r="X477" s="10">
        <v>0</v>
      </c>
      <c r="Y477" s="10">
        <f>SUMIF('MB52 in transit'!A:A,WSheet!G:G,'MB52 in transit'!E:E)</f>
        <v>0</v>
      </c>
      <c r="Z477" s="10">
        <f>SUMIF('MB52 2001'!A:A,WSheet!G:G,'MB52 2001'!C:C)</f>
        <v>0</v>
      </c>
      <c r="AA477" s="10">
        <f>Cost[[#This Row],[AB50 SOH 5001 ]]-Cost[[#This Row],[Remaining QTY]]</f>
        <v>-16</v>
      </c>
      <c r="AB477" s="10">
        <f>SUMIF(G:G,G:G,O:O)</f>
        <v>332</v>
      </c>
      <c r="AC477" s="10">
        <f>Cost[[#This Row],[AB50 SOH 5001 ]]-Cost[[#This Row],[All Work Order Demand]]</f>
        <v>-332</v>
      </c>
      <c r="AD477" s="10" t="str">
        <f>_xlfn.CONCAT(Cost[[#This Row],[Material ]],"5001")</f>
        <v>100588725001</v>
      </c>
      <c r="AE477" s="22">
        <v>5001</v>
      </c>
    </row>
    <row r="478" spans="1:31">
      <c r="A478" s="24" t="s">
        <v>485</v>
      </c>
      <c r="B478" s="24" t="s">
        <v>569</v>
      </c>
      <c r="C478" s="24" t="s">
        <v>650</v>
      </c>
      <c r="D478" s="24" t="s">
        <v>814</v>
      </c>
      <c r="E478" s="24" t="s">
        <v>56</v>
      </c>
      <c r="F478" s="24" t="s">
        <v>47</v>
      </c>
      <c r="G478" s="24" t="s">
        <v>1455</v>
      </c>
      <c r="H478" s="24" t="s">
        <v>1456</v>
      </c>
      <c r="I478" s="24" t="s">
        <v>1388</v>
      </c>
      <c r="J478" s="24" t="s">
        <v>1686</v>
      </c>
      <c r="K478" s="24">
        <v>1</v>
      </c>
      <c r="L478" s="24" t="s">
        <v>1765</v>
      </c>
      <c r="M478" s="24">
        <v>16</v>
      </c>
      <c r="N478" s="24">
        <v>0</v>
      </c>
      <c r="O478" s="24">
        <v>16</v>
      </c>
      <c r="P478" s="24">
        <v>0</v>
      </c>
      <c r="Q478" s="24" t="str">
        <f t="shared" si="10"/>
        <v>10058872100041878</v>
      </c>
      <c r="R478" s="22" t="e">
        <f>IFERROR(_xlfn.XLOOKUP(Cost[[#This Row],[Unique]],'MB51'!U:U,'MB51'!I:I),"")*-1</f>
        <v>#VALUE!</v>
      </c>
      <c r="S478" s="18" t="str">
        <f>IFERROR(_xlfn.XLOOKUP(Cost[[#This Row],[Unique]],'MB51'!U:U,'MB51'!L:L),"")</f>
        <v/>
      </c>
      <c r="T478" s="18">
        <f>_xlfn.XLOOKUP(Cost[[#This Row],[Material ]],'mm60'!A:A,'mm60'!N:N)</f>
        <v>1.23</v>
      </c>
      <c r="U478" s="19">
        <f>IFERROR(Cost[[#This Row],[Unit Price MM60]]*Cost[[#This Row],[ Requirement QTY]],"")</f>
        <v>19.68</v>
      </c>
      <c r="V478" s="20">
        <f>IFERROR(Cost[[#This Row],[Unit Price MM60]]*Cost[[#This Row],[Withdrawn QTY]],"")</f>
        <v>0</v>
      </c>
      <c r="W478" s="21">
        <f>IFERROR(Cost[[#This Row],[Remaining QTY]]*Cost[[#This Row],[Unit Price MM60]],"")</f>
        <v>19.68</v>
      </c>
      <c r="X478" s="10">
        <v>0</v>
      </c>
      <c r="Y478" s="10">
        <f>SUMIF('MB52 in transit'!A:A,WSheet!G:G,'MB52 in transit'!E:E)</f>
        <v>0</v>
      </c>
      <c r="Z478" s="10">
        <f>SUMIF('MB52 2001'!A:A,WSheet!G:G,'MB52 2001'!C:C)</f>
        <v>0</v>
      </c>
      <c r="AA478" s="10">
        <f>Cost[[#This Row],[AB50 SOH 5001 ]]-Cost[[#This Row],[Remaining QTY]]</f>
        <v>-16</v>
      </c>
      <c r="AB478" s="10">
        <f>SUMIF(G:G,G:G,O:O)</f>
        <v>332</v>
      </c>
      <c r="AC478" s="10">
        <f>Cost[[#This Row],[AB50 SOH 5001 ]]-Cost[[#This Row],[All Work Order Demand]]</f>
        <v>-332</v>
      </c>
      <c r="AD478" s="10" t="str">
        <f>_xlfn.CONCAT(Cost[[#This Row],[Material ]],"5001")</f>
        <v>100588725001</v>
      </c>
      <c r="AE478" s="22">
        <v>5001</v>
      </c>
    </row>
    <row r="479" spans="1:31">
      <c r="A479" s="24" t="s">
        <v>485</v>
      </c>
      <c r="B479" s="24" t="s">
        <v>569</v>
      </c>
      <c r="C479" s="24" t="s">
        <v>642</v>
      </c>
      <c r="D479" s="24" t="s">
        <v>806</v>
      </c>
      <c r="E479" s="24" t="s">
        <v>56</v>
      </c>
      <c r="F479" s="24" t="s">
        <v>47</v>
      </c>
      <c r="G479" s="24" t="s">
        <v>1455</v>
      </c>
      <c r="H479" s="24" t="s">
        <v>1456</v>
      </c>
      <c r="I479" s="24" t="s">
        <v>1388</v>
      </c>
      <c r="J479" s="24" t="s">
        <v>1686</v>
      </c>
      <c r="K479" s="24">
        <v>1</v>
      </c>
      <c r="L479" s="24" t="s">
        <v>1757</v>
      </c>
      <c r="M479" s="24">
        <v>16</v>
      </c>
      <c r="N479" s="24">
        <v>0</v>
      </c>
      <c r="O479" s="24">
        <v>16</v>
      </c>
      <c r="P479" s="24">
        <v>0</v>
      </c>
      <c r="Q479" s="24" t="str">
        <f t="shared" si="10"/>
        <v>10058872100041879</v>
      </c>
      <c r="R479" s="22" t="e">
        <f>IFERROR(_xlfn.XLOOKUP(Cost[[#This Row],[Unique]],'MB51'!U:U,'MB51'!I:I),"")*-1</f>
        <v>#VALUE!</v>
      </c>
      <c r="S479" s="18" t="str">
        <f>IFERROR(_xlfn.XLOOKUP(Cost[[#This Row],[Unique]],'MB51'!U:U,'MB51'!L:L),"")</f>
        <v/>
      </c>
      <c r="T479" s="18">
        <f>_xlfn.XLOOKUP(Cost[[#This Row],[Material ]],'mm60'!A:A,'mm60'!N:N)</f>
        <v>1.23</v>
      </c>
      <c r="U479" s="19">
        <f>IFERROR(Cost[[#This Row],[Unit Price MM60]]*Cost[[#This Row],[ Requirement QTY]],"")</f>
        <v>19.68</v>
      </c>
      <c r="V479" s="20">
        <f>IFERROR(Cost[[#This Row],[Unit Price MM60]]*Cost[[#This Row],[Withdrawn QTY]],"")</f>
        <v>0</v>
      </c>
      <c r="W479" s="21">
        <f>IFERROR(Cost[[#This Row],[Remaining QTY]]*Cost[[#This Row],[Unit Price MM60]],"")</f>
        <v>19.68</v>
      </c>
      <c r="X479" s="10">
        <v>0</v>
      </c>
      <c r="Y479" s="10">
        <f>SUMIF('MB52 in transit'!A:A,WSheet!G:G,'MB52 in transit'!E:E)</f>
        <v>0</v>
      </c>
      <c r="Z479" s="10">
        <f>SUMIF('MB52 2001'!A:A,WSheet!G:G,'MB52 2001'!C:C)</f>
        <v>0</v>
      </c>
      <c r="AA479" s="10">
        <f>Cost[[#This Row],[AB50 SOH 5001 ]]-Cost[[#This Row],[Remaining QTY]]</f>
        <v>-16</v>
      </c>
      <c r="AB479" s="10">
        <f>SUMIF(G:G,G:G,O:O)</f>
        <v>332</v>
      </c>
      <c r="AC479" s="10">
        <f>Cost[[#This Row],[AB50 SOH 5001 ]]-Cost[[#This Row],[All Work Order Demand]]</f>
        <v>-332</v>
      </c>
      <c r="AD479" s="10" t="str">
        <f>_xlfn.CONCAT(Cost[[#This Row],[Material ]],"5001")</f>
        <v>100588725001</v>
      </c>
      <c r="AE479" s="22">
        <v>5001</v>
      </c>
    </row>
    <row r="480" spans="1:31">
      <c r="A480" s="24" t="s">
        <v>485</v>
      </c>
      <c r="B480" s="24" t="s">
        <v>569</v>
      </c>
      <c r="C480" s="24" t="s">
        <v>643</v>
      </c>
      <c r="D480" s="24" t="s">
        <v>807</v>
      </c>
      <c r="E480" s="24" t="s">
        <v>56</v>
      </c>
      <c r="F480" s="24" t="s">
        <v>47</v>
      </c>
      <c r="G480" s="24" t="s">
        <v>1455</v>
      </c>
      <c r="H480" s="24" t="s">
        <v>1456</v>
      </c>
      <c r="I480" s="24" t="s">
        <v>1388</v>
      </c>
      <c r="J480" s="24" t="s">
        <v>1686</v>
      </c>
      <c r="K480" s="24">
        <v>1</v>
      </c>
      <c r="L480" s="24" t="s">
        <v>1758</v>
      </c>
      <c r="M480" s="24">
        <v>16</v>
      </c>
      <c r="N480" s="24">
        <v>0</v>
      </c>
      <c r="O480" s="24">
        <v>16</v>
      </c>
      <c r="P480" s="24">
        <v>0</v>
      </c>
      <c r="Q480" s="24" t="str">
        <f t="shared" si="10"/>
        <v>10058872100041940</v>
      </c>
      <c r="R480" s="22" t="e">
        <f>IFERROR(_xlfn.XLOOKUP(Cost[[#This Row],[Unique]],'MB51'!U:U,'MB51'!I:I),"")*-1</f>
        <v>#VALUE!</v>
      </c>
      <c r="S480" s="18" t="str">
        <f>IFERROR(_xlfn.XLOOKUP(Cost[[#This Row],[Unique]],'MB51'!U:U,'MB51'!L:L),"")</f>
        <v/>
      </c>
      <c r="T480" s="18">
        <f>_xlfn.XLOOKUP(Cost[[#This Row],[Material ]],'mm60'!A:A,'mm60'!N:N)</f>
        <v>1.23</v>
      </c>
      <c r="U480" s="19">
        <f>IFERROR(Cost[[#This Row],[Unit Price MM60]]*Cost[[#This Row],[ Requirement QTY]],"")</f>
        <v>19.68</v>
      </c>
      <c r="V480" s="20">
        <f>IFERROR(Cost[[#This Row],[Unit Price MM60]]*Cost[[#This Row],[Withdrawn QTY]],"")</f>
        <v>0</v>
      </c>
      <c r="W480" s="21">
        <f>IFERROR(Cost[[#This Row],[Remaining QTY]]*Cost[[#This Row],[Unit Price MM60]],"")</f>
        <v>19.68</v>
      </c>
      <c r="X480" s="10">
        <v>0</v>
      </c>
      <c r="Y480" s="10">
        <f>SUMIF('MB52 in transit'!A:A,WSheet!G:G,'MB52 in transit'!E:E)</f>
        <v>0</v>
      </c>
      <c r="Z480" s="10">
        <f>SUMIF('MB52 2001'!A:A,WSheet!G:G,'MB52 2001'!C:C)</f>
        <v>0</v>
      </c>
      <c r="AA480" s="10">
        <f>Cost[[#This Row],[AB50 SOH 5001 ]]-Cost[[#This Row],[Remaining QTY]]</f>
        <v>-16</v>
      </c>
      <c r="AB480" s="10">
        <f>SUMIF(G:G,G:G,O:O)</f>
        <v>332</v>
      </c>
      <c r="AC480" s="10">
        <f>Cost[[#This Row],[AB50 SOH 5001 ]]-Cost[[#This Row],[All Work Order Demand]]</f>
        <v>-332</v>
      </c>
      <c r="AD480" s="10" t="str">
        <f>_xlfn.CONCAT(Cost[[#This Row],[Material ]],"5001")</f>
        <v>100588725001</v>
      </c>
      <c r="AE480" s="22">
        <v>5001</v>
      </c>
    </row>
    <row r="481" spans="1:31">
      <c r="A481" s="24" t="s">
        <v>485</v>
      </c>
      <c r="B481" s="24" t="s">
        <v>569</v>
      </c>
      <c r="C481" s="24" t="s">
        <v>651</v>
      </c>
      <c r="D481" s="24" t="s">
        <v>815</v>
      </c>
      <c r="E481" s="24" t="s">
        <v>56</v>
      </c>
      <c r="F481" s="24" t="s">
        <v>47</v>
      </c>
      <c r="G481" s="24" t="s">
        <v>1455</v>
      </c>
      <c r="H481" s="24" t="s">
        <v>1456</v>
      </c>
      <c r="I481" s="24" t="s">
        <v>1388</v>
      </c>
      <c r="J481" s="24" t="s">
        <v>1686</v>
      </c>
      <c r="K481" s="24">
        <v>1</v>
      </c>
      <c r="L481" s="24" t="s">
        <v>1766</v>
      </c>
      <c r="M481" s="24">
        <v>16</v>
      </c>
      <c r="N481" s="24">
        <v>0</v>
      </c>
      <c r="O481" s="24">
        <v>16</v>
      </c>
      <c r="P481" s="24">
        <v>0</v>
      </c>
      <c r="Q481" s="24" t="str">
        <f t="shared" si="10"/>
        <v>10058872100042301</v>
      </c>
      <c r="R481" s="22" t="e">
        <f>IFERROR(_xlfn.XLOOKUP(Cost[[#This Row],[Unique]],'MB51'!U:U,'MB51'!I:I),"")*-1</f>
        <v>#VALUE!</v>
      </c>
      <c r="S481" s="18" t="str">
        <f>IFERROR(_xlfn.XLOOKUP(Cost[[#This Row],[Unique]],'MB51'!U:U,'MB51'!L:L),"")</f>
        <v/>
      </c>
      <c r="T481" s="18">
        <f>_xlfn.XLOOKUP(Cost[[#This Row],[Material ]],'mm60'!A:A,'mm60'!N:N)</f>
        <v>1.23</v>
      </c>
      <c r="U481" s="19">
        <f>IFERROR(Cost[[#This Row],[Unit Price MM60]]*Cost[[#This Row],[ Requirement QTY]],"")</f>
        <v>19.68</v>
      </c>
      <c r="V481" s="20">
        <f>IFERROR(Cost[[#This Row],[Unit Price MM60]]*Cost[[#This Row],[Withdrawn QTY]],"")</f>
        <v>0</v>
      </c>
      <c r="W481" s="21">
        <f>IFERROR(Cost[[#This Row],[Remaining QTY]]*Cost[[#This Row],[Unit Price MM60]],"")</f>
        <v>19.68</v>
      </c>
      <c r="X481" s="10">
        <v>0</v>
      </c>
      <c r="Y481" s="10">
        <f>SUMIF('MB52 in transit'!A:A,WSheet!G:G,'MB52 in transit'!E:E)</f>
        <v>0</v>
      </c>
      <c r="Z481" s="10">
        <f>SUMIF('MB52 2001'!A:A,WSheet!G:G,'MB52 2001'!C:C)</f>
        <v>0</v>
      </c>
      <c r="AA481" s="10">
        <f>Cost[[#This Row],[AB50 SOH 5001 ]]-Cost[[#This Row],[Remaining QTY]]</f>
        <v>-16</v>
      </c>
      <c r="AB481" s="10">
        <f>SUMIF(G:G,G:G,O:O)</f>
        <v>332</v>
      </c>
      <c r="AC481" s="10">
        <f>Cost[[#This Row],[AB50 SOH 5001 ]]-Cost[[#This Row],[All Work Order Demand]]</f>
        <v>-332</v>
      </c>
      <c r="AD481" s="10" t="str">
        <f>_xlfn.CONCAT(Cost[[#This Row],[Material ]],"5001")</f>
        <v>100588725001</v>
      </c>
      <c r="AE481" s="22">
        <v>5001</v>
      </c>
    </row>
    <row r="482" spans="1:31">
      <c r="A482" s="24" t="s">
        <v>485</v>
      </c>
      <c r="B482" s="24" t="s">
        <v>569</v>
      </c>
      <c r="C482" s="24" t="s">
        <v>706</v>
      </c>
      <c r="D482" s="24" t="s">
        <v>858</v>
      </c>
      <c r="E482" s="24" t="s">
        <v>43</v>
      </c>
      <c r="F482" s="24" t="s">
        <v>47</v>
      </c>
      <c r="G482" s="24" t="s">
        <v>176</v>
      </c>
      <c r="H482" s="24" t="s">
        <v>1320</v>
      </c>
      <c r="I482" s="24" t="s">
        <v>1365</v>
      </c>
      <c r="J482" s="24" t="s">
        <v>1686</v>
      </c>
      <c r="K482" s="24">
        <v>2</v>
      </c>
      <c r="L482" s="24" t="s">
        <v>1821</v>
      </c>
      <c r="M482" s="24">
        <v>2</v>
      </c>
      <c r="N482" s="24">
        <v>0</v>
      </c>
      <c r="O482" s="24">
        <v>2</v>
      </c>
      <c r="P482" s="24">
        <v>0</v>
      </c>
      <c r="Q482" s="24" t="str">
        <f t="shared" si="10"/>
        <v>10060901100039202</v>
      </c>
      <c r="R482" s="22" t="e">
        <f>IFERROR(_xlfn.XLOOKUP(Cost[[#This Row],[Unique]],'MB51'!U:U,'MB51'!I:I),"")*-1</f>
        <v>#VALUE!</v>
      </c>
      <c r="S482" s="18" t="str">
        <f>IFERROR(_xlfn.XLOOKUP(Cost[[#This Row],[Unique]],'MB51'!U:U,'MB51'!L:L),"")</f>
        <v/>
      </c>
      <c r="T482" s="18">
        <f>_xlfn.XLOOKUP(Cost[[#This Row],[Material ]],'mm60'!A:A,'mm60'!N:N)</f>
        <v>11.66</v>
      </c>
      <c r="U482" s="19">
        <f>IFERROR(Cost[[#This Row],[Unit Price MM60]]*Cost[[#This Row],[ Requirement QTY]],"")</f>
        <v>23.32</v>
      </c>
      <c r="V482" s="20">
        <f>IFERROR(Cost[[#This Row],[Unit Price MM60]]*Cost[[#This Row],[Withdrawn QTY]],"")</f>
        <v>0</v>
      </c>
      <c r="W482" s="21">
        <f>IFERROR(Cost[[#This Row],[Remaining QTY]]*Cost[[#This Row],[Unit Price MM60]],"")</f>
        <v>23.32</v>
      </c>
      <c r="X482" s="10">
        <v>0</v>
      </c>
      <c r="Y482" s="10">
        <f>SUMIF('MB52 in transit'!A:A,WSheet!G:G,'MB52 in transit'!E:E)</f>
        <v>0</v>
      </c>
      <c r="Z482" s="10">
        <f>SUMIF('MB52 2001'!A:A,WSheet!G:G,'MB52 2001'!C:C)</f>
        <v>0</v>
      </c>
      <c r="AA482" s="10">
        <f>Cost[[#This Row],[AB50 SOH 5001 ]]-Cost[[#This Row],[Remaining QTY]]</f>
        <v>-2</v>
      </c>
      <c r="AB482" s="10">
        <f>SUMIF(G:G,G:G,O:O)</f>
        <v>13</v>
      </c>
      <c r="AC482" s="10">
        <f>Cost[[#This Row],[AB50 SOH 5001 ]]-Cost[[#This Row],[All Work Order Demand]]</f>
        <v>-13</v>
      </c>
      <c r="AD482" s="10" t="str">
        <f>_xlfn.CONCAT(Cost[[#This Row],[Material ]],"5001")</f>
        <v>100609015001</v>
      </c>
      <c r="AE482" s="22">
        <v>5001</v>
      </c>
    </row>
    <row r="483" spans="1:31">
      <c r="A483" s="24" t="s">
        <v>485</v>
      </c>
      <c r="B483" s="24" t="s">
        <v>569</v>
      </c>
      <c r="C483" s="24" t="s">
        <v>668</v>
      </c>
      <c r="D483" s="24" t="s">
        <v>831</v>
      </c>
      <c r="E483" s="24" t="s">
        <v>60</v>
      </c>
      <c r="F483" s="24" t="s">
        <v>56</v>
      </c>
      <c r="G483" s="24" t="s">
        <v>1463</v>
      </c>
      <c r="H483" s="24" t="s">
        <v>1464</v>
      </c>
      <c r="I483" s="24" t="s">
        <v>1365</v>
      </c>
      <c r="J483" s="24" t="s">
        <v>1686</v>
      </c>
      <c r="K483" s="24">
        <v>3</v>
      </c>
      <c r="L483" s="24" t="s">
        <v>1783</v>
      </c>
      <c r="M483" s="24">
        <v>12</v>
      </c>
      <c r="N483" s="24">
        <v>0</v>
      </c>
      <c r="O483" s="24">
        <v>12</v>
      </c>
      <c r="P483" s="24">
        <v>0</v>
      </c>
      <c r="Q483" s="24" t="str">
        <f t="shared" si="10"/>
        <v>10058904200177790</v>
      </c>
      <c r="R483" s="22" t="e">
        <f>IFERROR(_xlfn.XLOOKUP(Cost[[#This Row],[Unique]],'MB51'!U:U,'MB51'!I:I),"")*-1</f>
        <v>#VALUE!</v>
      </c>
      <c r="S483" s="18" t="str">
        <f>IFERROR(_xlfn.XLOOKUP(Cost[[#This Row],[Unique]],'MB51'!U:U,'MB51'!L:L),"")</f>
        <v/>
      </c>
      <c r="T483" s="18">
        <f>_xlfn.XLOOKUP(Cost[[#This Row],[Material ]],'mm60'!A:A,'mm60'!N:N)</f>
        <v>6.16</v>
      </c>
      <c r="U483" s="19">
        <f>IFERROR(Cost[[#This Row],[Unit Price MM60]]*Cost[[#This Row],[ Requirement QTY]],"")</f>
        <v>73.92</v>
      </c>
      <c r="V483" s="20">
        <f>IFERROR(Cost[[#This Row],[Unit Price MM60]]*Cost[[#This Row],[Withdrawn QTY]],"")</f>
        <v>0</v>
      </c>
      <c r="W483" s="21">
        <f>IFERROR(Cost[[#This Row],[Remaining QTY]]*Cost[[#This Row],[Unit Price MM60]],"")</f>
        <v>73.92</v>
      </c>
      <c r="X483" s="10">
        <v>0</v>
      </c>
      <c r="Y483" s="10">
        <f>SUMIF('MB52 in transit'!A:A,WSheet!G:G,'MB52 in transit'!E:E)</f>
        <v>0</v>
      </c>
      <c r="Z483" s="10">
        <f>SUMIF('MB52 2001'!A:A,WSheet!G:G,'MB52 2001'!C:C)</f>
        <v>0</v>
      </c>
      <c r="AA483" s="10">
        <f>Cost[[#This Row],[AB50 SOH 5001 ]]-Cost[[#This Row],[Remaining QTY]]</f>
        <v>-12</v>
      </c>
      <c r="AB483" s="10">
        <f>SUMIF(G:G,G:G,O:O)</f>
        <v>12</v>
      </c>
      <c r="AC483" s="10">
        <f>Cost[[#This Row],[AB50 SOH 5001 ]]-Cost[[#This Row],[All Work Order Demand]]</f>
        <v>-12</v>
      </c>
      <c r="AD483" s="10" t="str">
        <f>_xlfn.CONCAT(Cost[[#This Row],[Material ]],"5001")</f>
        <v>100589045001</v>
      </c>
      <c r="AE483" s="22">
        <v>5001</v>
      </c>
    </row>
    <row r="484" spans="1:31">
      <c r="A484" s="24" t="s">
        <v>485</v>
      </c>
      <c r="B484" s="24" t="s">
        <v>569</v>
      </c>
      <c r="C484" s="24" t="s">
        <v>707</v>
      </c>
      <c r="D484" s="24" t="s">
        <v>859</v>
      </c>
      <c r="E484" s="24" t="s">
        <v>47</v>
      </c>
      <c r="F484" s="24" t="s">
        <v>56</v>
      </c>
      <c r="G484" s="24" t="s">
        <v>1465</v>
      </c>
      <c r="H484" s="24" t="s">
        <v>1466</v>
      </c>
      <c r="I484" s="24" t="s">
        <v>1365</v>
      </c>
      <c r="J484" s="24" t="s">
        <v>1686</v>
      </c>
      <c r="K484" s="24">
        <v>3</v>
      </c>
      <c r="L484" s="24" t="s">
        <v>1822</v>
      </c>
      <c r="M484" s="24">
        <v>8</v>
      </c>
      <c r="N484" s="24">
        <v>0</v>
      </c>
      <c r="O484" s="24">
        <v>8</v>
      </c>
      <c r="P484" s="24">
        <v>0</v>
      </c>
      <c r="Q484" s="24" t="str">
        <f t="shared" si="10"/>
        <v>10218642100076979</v>
      </c>
      <c r="R484" s="22" t="e">
        <f>IFERROR(_xlfn.XLOOKUP(Cost[[#This Row],[Unique]],'MB51'!U:U,'MB51'!I:I),"")*-1</f>
        <v>#VALUE!</v>
      </c>
      <c r="S484" s="18" t="str">
        <f>IFERROR(_xlfn.XLOOKUP(Cost[[#This Row],[Unique]],'MB51'!U:U,'MB51'!L:L),"")</f>
        <v/>
      </c>
      <c r="T484" s="18">
        <f>_xlfn.XLOOKUP(Cost[[#This Row],[Material ]],'mm60'!A:A,'mm60'!N:N)</f>
        <v>8.7899999999999991</v>
      </c>
      <c r="U484" s="19">
        <f>IFERROR(Cost[[#This Row],[Unit Price MM60]]*Cost[[#This Row],[ Requirement QTY]],"")</f>
        <v>70.319999999999993</v>
      </c>
      <c r="V484" s="20">
        <f>IFERROR(Cost[[#This Row],[Unit Price MM60]]*Cost[[#This Row],[Withdrawn QTY]],"")</f>
        <v>0</v>
      </c>
      <c r="W484" s="21">
        <f>IFERROR(Cost[[#This Row],[Remaining QTY]]*Cost[[#This Row],[Unit Price MM60]],"")</f>
        <v>70.319999999999993</v>
      </c>
      <c r="X484" s="10">
        <v>0</v>
      </c>
      <c r="Y484" s="10">
        <f>SUMIF('MB52 in transit'!A:A,WSheet!G:G,'MB52 in transit'!E:E)</f>
        <v>0</v>
      </c>
      <c r="Z484" s="10">
        <f>SUMIF('MB52 2001'!A:A,WSheet!G:G,'MB52 2001'!C:C)</f>
        <v>0</v>
      </c>
      <c r="AA484" s="10">
        <f>Cost[[#This Row],[AB50 SOH 5001 ]]-Cost[[#This Row],[Remaining QTY]]</f>
        <v>-8</v>
      </c>
      <c r="AB484" s="10">
        <f>SUMIF(G:G,G:G,O:O)</f>
        <v>8</v>
      </c>
      <c r="AC484" s="10">
        <f>Cost[[#This Row],[AB50 SOH 5001 ]]-Cost[[#This Row],[All Work Order Demand]]</f>
        <v>-8</v>
      </c>
      <c r="AD484" s="10" t="str">
        <f>_xlfn.CONCAT(Cost[[#This Row],[Material ]],"5001")</f>
        <v>102186425001</v>
      </c>
      <c r="AE484" s="22">
        <v>5001</v>
      </c>
    </row>
    <row r="485" spans="1:31">
      <c r="A485" s="24" t="s">
        <v>485</v>
      </c>
      <c r="B485" s="24" t="s">
        <v>569</v>
      </c>
      <c r="C485" s="24" t="s">
        <v>707</v>
      </c>
      <c r="D485" s="24" t="s">
        <v>859</v>
      </c>
      <c r="E485" s="24" t="s">
        <v>47</v>
      </c>
      <c r="F485" s="24" t="s">
        <v>47</v>
      </c>
      <c r="G485" s="24" t="s">
        <v>1328</v>
      </c>
      <c r="H485" s="24" t="s">
        <v>1329</v>
      </c>
      <c r="I485" s="24" t="s">
        <v>1365</v>
      </c>
      <c r="J485" s="24" t="s">
        <v>1686</v>
      </c>
      <c r="K485" s="24">
        <v>2</v>
      </c>
      <c r="L485" s="24" t="s">
        <v>1822</v>
      </c>
      <c r="M485" s="24">
        <v>2</v>
      </c>
      <c r="N485" s="24">
        <v>0</v>
      </c>
      <c r="O485" s="24">
        <v>2</v>
      </c>
      <c r="P485" s="24">
        <v>0</v>
      </c>
      <c r="Q485" s="24" t="str">
        <f t="shared" si="10"/>
        <v>10060518100076979</v>
      </c>
      <c r="R485" s="22" t="e">
        <f>IFERROR(_xlfn.XLOOKUP(Cost[[#This Row],[Unique]],'MB51'!U:U,'MB51'!I:I),"")*-1</f>
        <v>#VALUE!</v>
      </c>
      <c r="S485" s="18" t="str">
        <f>IFERROR(_xlfn.XLOOKUP(Cost[[#This Row],[Unique]],'MB51'!U:U,'MB51'!L:L),"")</f>
        <v/>
      </c>
      <c r="T485" s="18">
        <f>_xlfn.XLOOKUP(Cost[[#This Row],[Material ]],'mm60'!A:A,'mm60'!N:N)</f>
        <v>37.11</v>
      </c>
      <c r="U485" s="19">
        <f>IFERROR(Cost[[#This Row],[Unit Price MM60]]*Cost[[#This Row],[ Requirement QTY]],"")</f>
        <v>74.22</v>
      </c>
      <c r="V485" s="20">
        <f>IFERROR(Cost[[#This Row],[Unit Price MM60]]*Cost[[#This Row],[Withdrawn QTY]],"")</f>
        <v>0</v>
      </c>
      <c r="W485" s="21">
        <f>IFERROR(Cost[[#This Row],[Remaining QTY]]*Cost[[#This Row],[Unit Price MM60]],"")</f>
        <v>74.22</v>
      </c>
      <c r="X485" s="10">
        <v>0</v>
      </c>
      <c r="Y485" s="10">
        <f>SUMIF('MB52 in transit'!A:A,WSheet!G:G,'MB52 in transit'!E:E)</f>
        <v>0</v>
      </c>
      <c r="Z485" s="10">
        <f>SUMIF('MB52 2001'!A:A,WSheet!G:G,'MB52 2001'!C:C)</f>
        <v>0</v>
      </c>
      <c r="AA485" s="10">
        <f>Cost[[#This Row],[AB50 SOH 5001 ]]-Cost[[#This Row],[Remaining QTY]]</f>
        <v>-2</v>
      </c>
      <c r="AB485" s="10">
        <f>SUMIF(G:G,G:G,O:O)</f>
        <v>4</v>
      </c>
      <c r="AC485" s="10">
        <f>Cost[[#This Row],[AB50 SOH 5001 ]]-Cost[[#This Row],[All Work Order Demand]]</f>
        <v>-4</v>
      </c>
      <c r="AD485" s="10" t="str">
        <f>_xlfn.CONCAT(Cost[[#This Row],[Material ]],"5001")</f>
        <v>100605185001</v>
      </c>
      <c r="AE485" s="22">
        <v>5001</v>
      </c>
    </row>
    <row r="486" spans="1:31">
      <c r="A486" s="24" t="s">
        <v>485</v>
      </c>
      <c r="B486" s="24" t="s">
        <v>569</v>
      </c>
      <c r="C486" s="24" t="s">
        <v>708</v>
      </c>
      <c r="D486" s="24" t="s">
        <v>860</v>
      </c>
      <c r="E486" s="24" t="s">
        <v>861</v>
      </c>
      <c r="F486" s="24" t="s">
        <v>748</v>
      </c>
      <c r="G486" s="24" t="s">
        <v>1467</v>
      </c>
      <c r="H486" s="24" t="s">
        <v>1468</v>
      </c>
      <c r="I486" s="24" t="s">
        <v>1365</v>
      </c>
      <c r="J486" s="24" t="s">
        <v>1686</v>
      </c>
      <c r="K486" s="24">
        <v>1</v>
      </c>
      <c r="L486" s="24" t="s">
        <v>1823</v>
      </c>
      <c r="M486" s="24">
        <v>4</v>
      </c>
      <c r="N486" s="24">
        <v>0</v>
      </c>
      <c r="O486" s="24">
        <v>4</v>
      </c>
      <c r="P486" s="24">
        <v>0</v>
      </c>
      <c r="Q486" s="24" t="str">
        <f t="shared" si="10"/>
        <v>10408493100043566</v>
      </c>
      <c r="R486" s="22" t="e">
        <f>IFERROR(_xlfn.XLOOKUP(Cost[[#This Row],[Unique]],'MB51'!U:U,'MB51'!I:I),"")*-1</f>
        <v>#VALUE!</v>
      </c>
      <c r="S486" s="18" t="str">
        <f>IFERROR(_xlfn.XLOOKUP(Cost[[#This Row],[Unique]],'MB51'!U:U,'MB51'!L:L),"")</f>
        <v/>
      </c>
      <c r="T486" s="18">
        <f>_xlfn.XLOOKUP(Cost[[#This Row],[Material ]],'mm60'!A:A,'mm60'!N:N)</f>
        <v>60.83</v>
      </c>
      <c r="U486" s="19">
        <f>IFERROR(Cost[[#This Row],[Unit Price MM60]]*Cost[[#This Row],[ Requirement QTY]],"")</f>
        <v>243.32</v>
      </c>
      <c r="V486" s="20">
        <f>IFERROR(Cost[[#This Row],[Unit Price MM60]]*Cost[[#This Row],[Withdrawn QTY]],"")</f>
        <v>0</v>
      </c>
      <c r="W486" s="21">
        <f>IFERROR(Cost[[#This Row],[Remaining QTY]]*Cost[[#This Row],[Unit Price MM60]],"")</f>
        <v>243.32</v>
      </c>
      <c r="X486" s="10">
        <v>0</v>
      </c>
      <c r="Y486" s="10">
        <f>SUMIF('MB52 in transit'!A:A,WSheet!G:G,'MB52 in transit'!E:E)</f>
        <v>0</v>
      </c>
      <c r="Z486" s="10">
        <f>SUMIF('MB52 2001'!A:A,WSheet!G:G,'MB52 2001'!C:C)</f>
        <v>0</v>
      </c>
      <c r="AA486" s="10">
        <f>Cost[[#This Row],[AB50 SOH 5001 ]]-Cost[[#This Row],[Remaining QTY]]</f>
        <v>-4</v>
      </c>
      <c r="AB486" s="10">
        <f>SUMIF(G:G,G:G,O:O)</f>
        <v>4</v>
      </c>
      <c r="AC486" s="10">
        <f>Cost[[#This Row],[AB50 SOH 5001 ]]-Cost[[#This Row],[All Work Order Demand]]</f>
        <v>-4</v>
      </c>
      <c r="AD486" s="10" t="str">
        <f>_xlfn.CONCAT(Cost[[#This Row],[Material ]],"5001")</f>
        <v>104084935001</v>
      </c>
      <c r="AE486" s="22">
        <v>5001</v>
      </c>
    </row>
    <row r="487" spans="1:31">
      <c r="A487" s="24" t="s">
        <v>485</v>
      </c>
      <c r="B487" s="24" t="s">
        <v>569</v>
      </c>
      <c r="C487" s="24" t="s">
        <v>708</v>
      </c>
      <c r="D487" s="24" t="s">
        <v>860</v>
      </c>
      <c r="E487" s="24" t="s">
        <v>861</v>
      </c>
      <c r="F487" s="24" t="s">
        <v>732</v>
      </c>
      <c r="G487" s="24" t="s">
        <v>1469</v>
      </c>
      <c r="H487" s="24" t="s">
        <v>1470</v>
      </c>
      <c r="I487" s="24" t="s">
        <v>1365</v>
      </c>
      <c r="J487" s="24" t="s">
        <v>1686</v>
      </c>
      <c r="K487" s="24">
        <v>2</v>
      </c>
      <c r="L487" s="24" t="s">
        <v>1823</v>
      </c>
      <c r="M487" s="24">
        <v>2</v>
      </c>
      <c r="N487" s="24">
        <v>0</v>
      </c>
      <c r="O487" s="24">
        <v>2</v>
      </c>
      <c r="P487" s="24">
        <v>0</v>
      </c>
      <c r="Q487" s="24" t="str">
        <f t="shared" si="10"/>
        <v>10491498100043566</v>
      </c>
      <c r="R487" s="22" t="e">
        <f>IFERROR(_xlfn.XLOOKUP(Cost[[#This Row],[Unique]],'MB51'!U:U,'MB51'!I:I),"")*-1</f>
        <v>#VALUE!</v>
      </c>
      <c r="S487" s="18" t="str">
        <f>IFERROR(_xlfn.XLOOKUP(Cost[[#This Row],[Unique]],'MB51'!U:U,'MB51'!L:L),"")</f>
        <v/>
      </c>
      <c r="T487" s="18">
        <f>_xlfn.XLOOKUP(Cost[[#This Row],[Material ]],'mm60'!A:A,'mm60'!N:N)</f>
        <v>39.43</v>
      </c>
      <c r="U487" s="19">
        <f>IFERROR(Cost[[#This Row],[Unit Price MM60]]*Cost[[#This Row],[ Requirement QTY]],"")</f>
        <v>78.86</v>
      </c>
      <c r="V487" s="20">
        <f>IFERROR(Cost[[#This Row],[Unit Price MM60]]*Cost[[#This Row],[Withdrawn QTY]],"")</f>
        <v>0</v>
      </c>
      <c r="W487" s="21">
        <f>IFERROR(Cost[[#This Row],[Remaining QTY]]*Cost[[#This Row],[Unit Price MM60]],"")</f>
        <v>78.86</v>
      </c>
      <c r="X487" s="10">
        <v>0</v>
      </c>
      <c r="Y487" s="10">
        <f>SUMIF('MB52 in transit'!A:A,WSheet!G:G,'MB52 in transit'!E:E)</f>
        <v>0</v>
      </c>
      <c r="Z487" s="10">
        <f>SUMIF('MB52 2001'!A:A,WSheet!G:G,'MB52 2001'!C:C)</f>
        <v>0</v>
      </c>
      <c r="AA487" s="10">
        <f>Cost[[#This Row],[AB50 SOH 5001 ]]-Cost[[#This Row],[Remaining QTY]]</f>
        <v>-2</v>
      </c>
      <c r="AB487" s="10">
        <f>SUMIF(G:G,G:G,O:O)</f>
        <v>2</v>
      </c>
      <c r="AC487" s="10">
        <f>Cost[[#This Row],[AB50 SOH 5001 ]]-Cost[[#This Row],[All Work Order Demand]]</f>
        <v>-2</v>
      </c>
      <c r="AD487" s="10" t="str">
        <f>_xlfn.CONCAT(Cost[[#This Row],[Material ]],"5001")</f>
        <v>104914985001</v>
      </c>
      <c r="AE487" s="22">
        <v>5001</v>
      </c>
    </row>
    <row r="488" spans="1:31">
      <c r="A488" s="24" t="s">
        <v>485</v>
      </c>
      <c r="B488" s="24" t="s">
        <v>569</v>
      </c>
      <c r="C488" s="24" t="s">
        <v>708</v>
      </c>
      <c r="D488" s="24" t="s">
        <v>860</v>
      </c>
      <c r="E488" s="24" t="s">
        <v>861</v>
      </c>
      <c r="F488" s="24" t="s">
        <v>730</v>
      </c>
      <c r="G488" s="24" t="s">
        <v>1471</v>
      </c>
      <c r="H488" s="24" t="s">
        <v>1472</v>
      </c>
      <c r="I488" s="24" t="s">
        <v>1365</v>
      </c>
      <c r="J488" s="24" t="s">
        <v>1686</v>
      </c>
      <c r="K488" s="24">
        <v>3</v>
      </c>
      <c r="L488" s="24" t="s">
        <v>1823</v>
      </c>
      <c r="M488" s="24">
        <v>2</v>
      </c>
      <c r="N488" s="24">
        <v>0</v>
      </c>
      <c r="O488" s="24">
        <v>2</v>
      </c>
      <c r="P488" s="24">
        <v>0</v>
      </c>
      <c r="Q488" s="24" t="str">
        <f t="shared" si="10"/>
        <v>10403786100043566</v>
      </c>
      <c r="R488" s="22" t="e">
        <f>IFERROR(_xlfn.XLOOKUP(Cost[[#This Row],[Unique]],'MB51'!U:U,'MB51'!I:I),"")*-1</f>
        <v>#VALUE!</v>
      </c>
      <c r="S488" s="18" t="str">
        <f>IFERROR(_xlfn.XLOOKUP(Cost[[#This Row],[Unique]],'MB51'!U:U,'MB51'!L:L),"")</f>
        <v/>
      </c>
      <c r="T488" s="18">
        <f>_xlfn.XLOOKUP(Cost[[#This Row],[Material ]],'mm60'!A:A,'mm60'!N:N)</f>
        <v>36</v>
      </c>
      <c r="U488" s="19">
        <f>IFERROR(Cost[[#This Row],[Unit Price MM60]]*Cost[[#This Row],[ Requirement QTY]],"")</f>
        <v>72</v>
      </c>
      <c r="V488" s="20">
        <f>IFERROR(Cost[[#This Row],[Unit Price MM60]]*Cost[[#This Row],[Withdrawn QTY]],"")</f>
        <v>0</v>
      </c>
      <c r="W488" s="21">
        <f>IFERROR(Cost[[#This Row],[Remaining QTY]]*Cost[[#This Row],[Unit Price MM60]],"")</f>
        <v>72</v>
      </c>
      <c r="X488" s="10">
        <v>0</v>
      </c>
      <c r="Y488" s="10">
        <f>SUMIF('MB52 in transit'!A:A,WSheet!G:G,'MB52 in transit'!E:E)</f>
        <v>0</v>
      </c>
      <c r="Z488" s="10">
        <f>SUMIF('MB52 2001'!A:A,WSheet!G:G,'MB52 2001'!C:C)</f>
        <v>0</v>
      </c>
      <c r="AA488" s="10">
        <f>Cost[[#This Row],[AB50 SOH 5001 ]]-Cost[[#This Row],[Remaining QTY]]</f>
        <v>-2</v>
      </c>
      <c r="AB488" s="10">
        <f>SUMIF(G:G,G:G,O:O)</f>
        <v>2</v>
      </c>
      <c r="AC488" s="10">
        <f>Cost[[#This Row],[AB50 SOH 5001 ]]-Cost[[#This Row],[All Work Order Demand]]</f>
        <v>-2</v>
      </c>
      <c r="AD488" s="10" t="str">
        <f>_xlfn.CONCAT(Cost[[#This Row],[Material ]],"5001")</f>
        <v>104037865001</v>
      </c>
      <c r="AE488" s="22">
        <v>5001</v>
      </c>
    </row>
    <row r="489" spans="1:31">
      <c r="A489" s="24" t="s">
        <v>485</v>
      </c>
      <c r="B489" s="24" t="s">
        <v>569</v>
      </c>
      <c r="C489" s="24" t="s">
        <v>652</v>
      </c>
      <c r="D489" s="24" t="s">
        <v>816</v>
      </c>
      <c r="E489" s="24" t="s">
        <v>43</v>
      </c>
      <c r="F489" s="24" t="s">
        <v>120</v>
      </c>
      <c r="G489" s="24" t="s">
        <v>1473</v>
      </c>
      <c r="H489" s="24" t="s">
        <v>1474</v>
      </c>
      <c r="I489" s="24" t="s">
        <v>1365</v>
      </c>
      <c r="J489" s="24" t="s">
        <v>1686</v>
      </c>
      <c r="K489" s="24">
        <v>12</v>
      </c>
      <c r="L489" s="24" t="s">
        <v>1767</v>
      </c>
      <c r="M489" s="24">
        <v>48</v>
      </c>
      <c r="N489" s="24">
        <v>0</v>
      </c>
      <c r="O489" s="24">
        <v>48</v>
      </c>
      <c r="P489" s="24">
        <v>0</v>
      </c>
      <c r="Q489" s="24" t="str">
        <f t="shared" si="10"/>
        <v>10058889100075067</v>
      </c>
      <c r="R489" s="22" t="e">
        <f>IFERROR(_xlfn.XLOOKUP(Cost[[#This Row],[Unique]],'MB51'!U:U,'MB51'!I:I),"")*-1</f>
        <v>#VALUE!</v>
      </c>
      <c r="S489" s="18" t="str">
        <f>IFERROR(_xlfn.XLOOKUP(Cost[[#This Row],[Unique]],'MB51'!U:U,'MB51'!L:L),"")</f>
        <v/>
      </c>
      <c r="T489" s="18">
        <f>_xlfn.XLOOKUP(Cost[[#This Row],[Material ]],'mm60'!A:A,'mm60'!N:N)</f>
        <v>9.9499999999999993</v>
      </c>
      <c r="U489" s="19">
        <f>IFERROR(Cost[[#This Row],[Unit Price MM60]]*Cost[[#This Row],[ Requirement QTY]],"")</f>
        <v>477.59999999999997</v>
      </c>
      <c r="V489" s="20">
        <f>IFERROR(Cost[[#This Row],[Unit Price MM60]]*Cost[[#This Row],[Withdrawn QTY]],"")</f>
        <v>0</v>
      </c>
      <c r="W489" s="21">
        <f>IFERROR(Cost[[#This Row],[Remaining QTY]]*Cost[[#This Row],[Unit Price MM60]],"")</f>
        <v>477.59999999999997</v>
      </c>
      <c r="X489" s="10">
        <v>0</v>
      </c>
      <c r="Y489" s="10">
        <f>SUMIF('MB52 in transit'!A:A,WSheet!G:G,'MB52 in transit'!E:E)</f>
        <v>0</v>
      </c>
      <c r="Z489" s="10">
        <f>SUMIF('MB52 2001'!A:A,WSheet!G:G,'MB52 2001'!C:C)</f>
        <v>0</v>
      </c>
      <c r="AA489" s="10">
        <f>Cost[[#This Row],[AB50 SOH 5001 ]]-Cost[[#This Row],[Remaining QTY]]</f>
        <v>-48</v>
      </c>
      <c r="AB489" s="10">
        <f>SUMIF(G:G,G:G,O:O)</f>
        <v>48</v>
      </c>
      <c r="AC489" s="10">
        <f>Cost[[#This Row],[AB50 SOH 5001 ]]-Cost[[#This Row],[All Work Order Demand]]</f>
        <v>-48</v>
      </c>
      <c r="AD489" s="10" t="str">
        <f>_xlfn.CONCAT(Cost[[#This Row],[Material ]],"5001")</f>
        <v>100588895001</v>
      </c>
      <c r="AE489" s="22">
        <v>5001</v>
      </c>
    </row>
    <row r="490" spans="1:31">
      <c r="A490" s="24" t="s">
        <v>485</v>
      </c>
      <c r="B490" s="24" t="s">
        <v>569</v>
      </c>
      <c r="C490" s="24" t="s">
        <v>652</v>
      </c>
      <c r="D490" s="24" t="s">
        <v>816</v>
      </c>
      <c r="E490" s="24" t="s">
        <v>43</v>
      </c>
      <c r="F490" s="24" t="s">
        <v>128</v>
      </c>
      <c r="G490" s="24" t="s">
        <v>1475</v>
      </c>
      <c r="H490" s="24" t="s">
        <v>1476</v>
      </c>
      <c r="I490" s="24" t="s">
        <v>1365</v>
      </c>
      <c r="J490" s="24" t="s">
        <v>1686</v>
      </c>
      <c r="K490" s="24">
        <v>14</v>
      </c>
      <c r="L490" s="24" t="s">
        <v>1767</v>
      </c>
      <c r="M490" s="24">
        <v>6</v>
      </c>
      <c r="N490" s="24">
        <v>0</v>
      </c>
      <c r="O490" s="24">
        <v>6</v>
      </c>
      <c r="P490" s="24">
        <v>0</v>
      </c>
      <c r="Q490" s="24" t="str">
        <f t="shared" si="10"/>
        <v>10245432100075067</v>
      </c>
      <c r="R490" s="22" t="e">
        <f>IFERROR(_xlfn.XLOOKUP(Cost[[#This Row],[Unique]],'MB51'!U:U,'MB51'!I:I),"")*-1</f>
        <v>#VALUE!</v>
      </c>
      <c r="S490" s="18" t="str">
        <f>IFERROR(_xlfn.XLOOKUP(Cost[[#This Row],[Unique]],'MB51'!U:U,'MB51'!L:L),"")</f>
        <v/>
      </c>
      <c r="T490" s="18">
        <f>_xlfn.XLOOKUP(Cost[[#This Row],[Material ]],'mm60'!A:A,'mm60'!N:N)</f>
        <v>11.3</v>
      </c>
      <c r="U490" s="19">
        <f>IFERROR(Cost[[#This Row],[Unit Price MM60]]*Cost[[#This Row],[ Requirement QTY]],"")</f>
        <v>67.800000000000011</v>
      </c>
      <c r="V490" s="20">
        <f>IFERROR(Cost[[#This Row],[Unit Price MM60]]*Cost[[#This Row],[Withdrawn QTY]],"")</f>
        <v>0</v>
      </c>
      <c r="W490" s="21">
        <f>IFERROR(Cost[[#This Row],[Remaining QTY]]*Cost[[#This Row],[Unit Price MM60]],"")</f>
        <v>67.800000000000011</v>
      </c>
      <c r="X490" s="10">
        <v>0</v>
      </c>
      <c r="Y490" s="10">
        <f>SUMIF('MB52 in transit'!A:A,WSheet!G:G,'MB52 in transit'!E:E)</f>
        <v>0</v>
      </c>
      <c r="Z490" s="10">
        <f>SUMIF('MB52 2001'!A:A,WSheet!G:G,'MB52 2001'!C:C)</f>
        <v>0</v>
      </c>
      <c r="AA490" s="10">
        <f>Cost[[#This Row],[AB50 SOH 5001 ]]-Cost[[#This Row],[Remaining QTY]]</f>
        <v>-6</v>
      </c>
      <c r="AB490" s="10">
        <f>SUMIF(G:G,G:G,O:O)</f>
        <v>6</v>
      </c>
      <c r="AC490" s="10">
        <f>Cost[[#This Row],[AB50 SOH 5001 ]]-Cost[[#This Row],[All Work Order Demand]]</f>
        <v>-6</v>
      </c>
      <c r="AD490" s="10" t="str">
        <f>_xlfn.CONCAT(Cost[[#This Row],[Material ]],"5001")</f>
        <v>102454325001</v>
      </c>
      <c r="AE490" s="22">
        <v>5001</v>
      </c>
    </row>
    <row r="491" spans="1:31">
      <c r="A491" s="24" t="s">
        <v>485</v>
      </c>
      <c r="B491" s="24" t="s">
        <v>569</v>
      </c>
      <c r="C491" s="24" t="s">
        <v>601</v>
      </c>
      <c r="D491" s="24" t="s">
        <v>762</v>
      </c>
      <c r="E491" s="24" t="s">
        <v>120</v>
      </c>
      <c r="F491" s="24" t="s">
        <v>732</v>
      </c>
      <c r="G491" s="24" t="s">
        <v>1477</v>
      </c>
      <c r="H491" s="24" t="s">
        <v>1478</v>
      </c>
      <c r="I491" s="24" t="s">
        <v>1360</v>
      </c>
      <c r="J491" s="24" t="s">
        <v>1686</v>
      </c>
      <c r="K491" s="24">
        <v>27</v>
      </c>
      <c r="L491" s="24" t="s">
        <v>1716</v>
      </c>
      <c r="M491" s="24">
        <v>1</v>
      </c>
      <c r="N491" s="24">
        <v>0</v>
      </c>
      <c r="O491" s="24">
        <v>1</v>
      </c>
      <c r="P491" s="24">
        <v>0</v>
      </c>
      <c r="Q491" s="24" t="str">
        <f t="shared" si="10"/>
        <v>10609044100041524</v>
      </c>
      <c r="R491" s="22" t="e">
        <f>IFERROR(_xlfn.XLOOKUP(Cost[[#This Row],[Unique]],'MB51'!U:U,'MB51'!I:I),"")*-1</f>
        <v>#VALUE!</v>
      </c>
      <c r="S491" s="18" t="str">
        <f>IFERROR(_xlfn.XLOOKUP(Cost[[#This Row],[Unique]],'MB51'!U:U,'MB51'!L:L),"")</f>
        <v/>
      </c>
      <c r="T491" s="18">
        <f>_xlfn.XLOOKUP(Cost[[#This Row],[Material ]],'mm60'!A:A,'mm60'!N:N)</f>
        <v>249.56</v>
      </c>
      <c r="U491" s="19">
        <f>IFERROR(Cost[[#This Row],[Unit Price MM60]]*Cost[[#This Row],[ Requirement QTY]],"")</f>
        <v>249.56</v>
      </c>
      <c r="V491" s="20">
        <f>IFERROR(Cost[[#This Row],[Unit Price MM60]]*Cost[[#This Row],[Withdrawn QTY]],"")</f>
        <v>0</v>
      </c>
      <c r="W491" s="21">
        <f>IFERROR(Cost[[#This Row],[Remaining QTY]]*Cost[[#This Row],[Unit Price MM60]],"")</f>
        <v>249.56</v>
      </c>
      <c r="X491" s="10">
        <v>0</v>
      </c>
      <c r="Y491" s="10">
        <f>SUMIF('MB52 in transit'!A:A,WSheet!G:G,'MB52 in transit'!E:E)</f>
        <v>0</v>
      </c>
      <c r="Z491" s="10">
        <f>SUMIF('MB52 2001'!A:A,WSheet!G:G,'MB52 2001'!C:C)</f>
        <v>0</v>
      </c>
      <c r="AA491" s="10">
        <f>Cost[[#This Row],[AB50 SOH 5001 ]]-Cost[[#This Row],[Remaining QTY]]</f>
        <v>-1</v>
      </c>
      <c r="AB491" s="10">
        <f>SUMIF(G:G,G:G,O:O)</f>
        <v>1</v>
      </c>
      <c r="AC491" s="10">
        <f>Cost[[#This Row],[AB50 SOH 5001 ]]-Cost[[#This Row],[All Work Order Demand]]</f>
        <v>-1</v>
      </c>
      <c r="AD491" s="10" t="str">
        <f>_xlfn.CONCAT(Cost[[#This Row],[Material ]],"5001")</f>
        <v>106090445001</v>
      </c>
      <c r="AE491" s="22">
        <v>5001</v>
      </c>
    </row>
    <row r="492" spans="1:31">
      <c r="A492" s="24" t="s">
        <v>485</v>
      </c>
      <c r="B492" s="24" t="s">
        <v>569</v>
      </c>
      <c r="C492" s="24" t="s">
        <v>601</v>
      </c>
      <c r="D492" s="24" t="s">
        <v>762</v>
      </c>
      <c r="E492" s="24" t="s">
        <v>120</v>
      </c>
      <c r="F492" s="24" t="s">
        <v>730</v>
      </c>
      <c r="G492" s="24" t="s">
        <v>1479</v>
      </c>
      <c r="H492" s="24" t="s">
        <v>1480</v>
      </c>
      <c r="I492" s="24" t="s">
        <v>1360</v>
      </c>
      <c r="J492" s="24" t="s">
        <v>1686</v>
      </c>
      <c r="K492" s="24">
        <v>18</v>
      </c>
      <c r="L492" s="24" t="s">
        <v>1716</v>
      </c>
      <c r="M492" s="24">
        <v>1</v>
      </c>
      <c r="N492" s="24">
        <v>0</v>
      </c>
      <c r="O492" s="24">
        <v>1</v>
      </c>
      <c r="P492" s="24">
        <v>0</v>
      </c>
      <c r="Q492" s="24" t="str">
        <f t="shared" si="10"/>
        <v>10608194100041524</v>
      </c>
      <c r="R492" s="22" t="e">
        <f>IFERROR(_xlfn.XLOOKUP(Cost[[#This Row],[Unique]],'MB51'!U:U,'MB51'!I:I),"")*-1</f>
        <v>#VALUE!</v>
      </c>
      <c r="S492" s="18" t="str">
        <f>IFERROR(_xlfn.XLOOKUP(Cost[[#This Row],[Unique]],'MB51'!U:U,'MB51'!L:L),"")</f>
        <v/>
      </c>
      <c r="T492" s="18">
        <f>_xlfn.XLOOKUP(Cost[[#This Row],[Material ]],'mm60'!A:A,'mm60'!N:N)</f>
        <v>1</v>
      </c>
      <c r="U492" s="19">
        <f>IFERROR(Cost[[#This Row],[Unit Price MM60]]*Cost[[#This Row],[ Requirement QTY]],"")</f>
        <v>1</v>
      </c>
      <c r="V492" s="20">
        <f>IFERROR(Cost[[#This Row],[Unit Price MM60]]*Cost[[#This Row],[Withdrawn QTY]],"")</f>
        <v>0</v>
      </c>
      <c r="W492" s="21">
        <f>IFERROR(Cost[[#This Row],[Remaining QTY]]*Cost[[#This Row],[Unit Price MM60]],"")</f>
        <v>1</v>
      </c>
      <c r="X492" s="10">
        <v>0</v>
      </c>
      <c r="Y492" s="10">
        <f>SUMIF('MB52 in transit'!A:A,WSheet!G:G,'MB52 in transit'!E:E)</f>
        <v>0</v>
      </c>
      <c r="Z492" s="10">
        <f>SUMIF('MB52 2001'!A:A,WSheet!G:G,'MB52 2001'!C:C)</f>
        <v>0</v>
      </c>
      <c r="AA492" s="10">
        <f>Cost[[#This Row],[AB50 SOH 5001 ]]-Cost[[#This Row],[Remaining QTY]]</f>
        <v>-1</v>
      </c>
      <c r="AB492" s="10">
        <f>SUMIF(G:G,G:G,O:O)</f>
        <v>1</v>
      </c>
      <c r="AC492" s="10">
        <f>Cost[[#This Row],[AB50 SOH 5001 ]]-Cost[[#This Row],[All Work Order Demand]]</f>
        <v>-1</v>
      </c>
      <c r="AD492" s="10" t="str">
        <f>_xlfn.CONCAT(Cost[[#This Row],[Material ]],"5001")</f>
        <v>106081945001</v>
      </c>
      <c r="AE492" s="22">
        <v>5001</v>
      </c>
    </row>
    <row r="493" spans="1:31">
      <c r="A493" s="24" t="s">
        <v>485</v>
      </c>
      <c r="B493" s="24" t="s">
        <v>569</v>
      </c>
      <c r="C493" s="24" t="s">
        <v>601</v>
      </c>
      <c r="D493" s="24" t="s">
        <v>762</v>
      </c>
      <c r="E493" s="24" t="s">
        <v>120</v>
      </c>
      <c r="F493" s="24" t="s">
        <v>745</v>
      </c>
      <c r="G493" s="24" t="s">
        <v>1481</v>
      </c>
      <c r="H493" s="24" t="s">
        <v>1482</v>
      </c>
      <c r="I493" s="24" t="s">
        <v>1360</v>
      </c>
      <c r="J493" s="24" t="s">
        <v>1686</v>
      </c>
      <c r="K493" s="24">
        <v>20</v>
      </c>
      <c r="L493" s="24" t="s">
        <v>1716</v>
      </c>
      <c r="M493" s="24">
        <v>1</v>
      </c>
      <c r="N493" s="24">
        <v>0</v>
      </c>
      <c r="O493" s="24">
        <v>1</v>
      </c>
      <c r="P493" s="24">
        <v>0</v>
      </c>
      <c r="Q493" s="24" t="str">
        <f t="shared" si="10"/>
        <v>10608196100041524</v>
      </c>
      <c r="R493" s="22" t="e">
        <f>IFERROR(_xlfn.XLOOKUP(Cost[[#This Row],[Unique]],'MB51'!U:U,'MB51'!I:I),"")*-1</f>
        <v>#VALUE!</v>
      </c>
      <c r="S493" s="18" t="str">
        <f>IFERROR(_xlfn.XLOOKUP(Cost[[#This Row],[Unique]],'MB51'!U:U,'MB51'!L:L),"")</f>
        <v/>
      </c>
      <c r="T493" s="18">
        <f>_xlfn.XLOOKUP(Cost[[#This Row],[Material ]],'mm60'!A:A,'mm60'!N:N)</f>
        <v>1</v>
      </c>
      <c r="U493" s="19">
        <f>IFERROR(Cost[[#This Row],[Unit Price MM60]]*Cost[[#This Row],[ Requirement QTY]],"")</f>
        <v>1</v>
      </c>
      <c r="V493" s="20">
        <f>IFERROR(Cost[[#This Row],[Unit Price MM60]]*Cost[[#This Row],[Withdrawn QTY]],"")</f>
        <v>0</v>
      </c>
      <c r="W493" s="21">
        <f>IFERROR(Cost[[#This Row],[Remaining QTY]]*Cost[[#This Row],[Unit Price MM60]],"")</f>
        <v>1</v>
      </c>
      <c r="X493" s="10">
        <v>0</v>
      </c>
      <c r="Y493" s="10">
        <f>SUMIF('MB52 in transit'!A:A,WSheet!G:G,'MB52 in transit'!E:E)</f>
        <v>0</v>
      </c>
      <c r="Z493" s="10">
        <f>SUMIF('MB52 2001'!A:A,WSheet!G:G,'MB52 2001'!C:C)</f>
        <v>0</v>
      </c>
      <c r="AA493" s="10">
        <f>Cost[[#This Row],[AB50 SOH 5001 ]]-Cost[[#This Row],[Remaining QTY]]</f>
        <v>-1</v>
      </c>
      <c r="AB493" s="10">
        <f>SUMIF(G:G,G:G,O:O)</f>
        <v>1</v>
      </c>
      <c r="AC493" s="10">
        <f>Cost[[#This Row],[AB50 SOH 5001 ]]-Cost[[#This Row],[All Work Order Demand]]</f>
        <v>-1</v>
      </c>
      <c r="AD493" s="10" t="str">
        <f>_xlfn.CONCAT(Cost[[#This Row],[Material ]],"5001")</f>
        <v>106081965001</v>
      </c>
      <c r="AE493" s="22">
        <v>5001</v>
      </c>
    </row>
    <row r="494" spans="1:31">
      <c r="A494" s="24" t="s">
        <v>485</v>
      </c>
      <c r="B494" s="24" t="s">
        <v>569</v>
      </c>
      <c r="C494" s="24" t="s">
        <v>601</v>
      </c>
      <c r="D494" s="24" t="s">
        <v>762</v>
      </c>
      <c r="E494" s="24" t="s">
        <v>120</v>
      </c>
      <c r="F494" s="24" t="s">
        <v>749</v>
      </c>
      <c r="G494" s="24" t="s">
        <v>1483</v>
      </c>
      <c r="H494" s="24" t="s">
        <v>1484</v>
      </c>
      <c r="I494" s="24" t="s">
        <v>1360</v>
      </c>
      <c r="J494" s="24" t="s">
        <v>1686</v>
      </c>
      <c r="K494" s="24">
        <v>21</v>
      </c>
      <c r="L494" s="24" t="s">
        <v>1716</v>
      </c>
      <c r="M494" s="24">
        <v>1</v>
      </c>
      <c r="N494" s="24">
        <v>0</v>
      </c>
      <c r="O494" s="24">
        <v>1</v>
      </c>
      <c r="P494" s="24">
        <v>0</v>
      </c>
      <c r="Q494" s="24" t="str">
        <f t="shared" si="10"/>
        <v>10608197100041524</v>
      </c>
      <c r="R494" s="22" t="e">
        <f>IFERROR(_xlfn.XLOOKUP(Cost[[#This Row],[Unique]],'MB51'!U:U,'MB51'!I:I),"")*-1</f>
        <v>#VALUE!</v>
      </c>
      <c r="S494" s="18" t="str">
        <f>IFERROR(_xlfn.XLOOKUP(Cost[[#This Row],[Unique]],'MB51'!U:U,'MB51'!L:L),"")</f>
        <v/>
      </c>
      <c r="T494" s="18">
        <f>_xlfn.XLOOKUP(Cost[[#This Row],[Material ]],'mm60'!A:A,'mm60'!N:N)</f>
        <v>1</v>
      </c>
      <c r="U494" s="19">
        <f>IFERROR(Cost[[#This Row],[Unit Price MM60]]*Cost[[#This Row],[ Requirement QTY]],"")</f>
        <v>1</v>
      </c>
      <c r="V494" s="20">
        <f>IFERROR(Cost[[#This Row],[Unit Price MM60]]*Cost[[#This Row],[Withdrawn QTY]],"")</f>
        <v>0</v>
      </c>
      <c r="W494" s="21">
        <f>IFERROR(Cost[[#This Row],[Remaining QTY]]*Cost[[#This Row],[Unit Price MM60]],"")</f>
        <v>1</v>
      </c>
      <c r="X494" s="10">
        <v>0</v>
      </c>
      <c r="Y494" s="10">
        <f>SUMIF('MB52 in transit'!A:A,WSheet!G:G,'MB52 in transit'!E:E)</f>
        <v>0</v>
      </c>
      <c r="Z494" s="10">
        <f>SUMIF('MB52 2001'!A:A,WSheet!G:G,'MB52 2001'!C:C)</f>
        <v>0</v>
      </c>
      <c r="AA494" s="10">
        <f>Cost[[#This Row],[AB50 SOH 5001 ]]-Cost[[#This Row],[Remaining QTY]]</f>
        <v>-1</v>
      </c>
      <c r="AB494" s="10">
        <f>SUMIF(G:G,G:G,O:O)</f>
        <v>1</v>
      </c>
      <c r="AC494" s="10">
        <f>Cost[[#This Row],[AB50 SOH 5001 ]]-Cost[[#This Row],[All Work Order Demand]]</f>
        <v>-1</v>
      </c>
      <c r="AD494" s="10" t="str">
        <f>_xlfn.CONCAT(Cost[[#This Row],[Material ]],"5001")</f>
        <v>106081975001</v>
      </c>
      <c r="AE494" s="22">
        <v>5001</v>
      </c>
    </row>
    <row r="495" spans="1:31">
      <c r="A495" s="24" t="s">
        <v>485</v>
      </c>
      <c r="B495" s="24" t="s">
        <v>569</v>
      </c>
      <c r="C495" s="24" t="s">
        <v>601</v>
      </c>
      <c r="D495" s="24" t="s">
        <v>762</v>
      </c>
      <c r="E495" s="24" t="s">
        <v>120</v>
      </c>
      <c r="F495" s="24" t="s">
        <v>771</v>
      </c>
      <c r="G495" s="24" t="s">
        <v>1485</v>
      </c>
      <c r="H495" s="24" t="s">
        <v>1486</v>
      </c>
      <c r="I495" s="24" t="s">
        <v>1360</v>
      </c>
      <c r="J495" s="24" t="s">
        <v>1686</v>
      </c>
      <c r="K495" s="24">
        <v>24</v>
      </c>
      <c r="L495" s="24" t="s">
        <v>1716</v>
      </c>
      <c r="M495" s="24">
        <v>1</v>
      </c>
      <c r="N495" s="24">
        <v>0</v>
      </c>
      <c r="O495" s="24">
        <v>1</v>
      </c>
      <c r="P495" s="24">
        <v>0</v>
      </c>
      <c r="Q495" s="24" t="str">
        <f t="shared" si="10"/>
        <v>10608200100041524</v>
      </c>
      <c r="R495" s="22" t="e">
        <f>IFERROR(_xlfn.XLOOKUP(Cost[[#This Row],[Unique]],'MB51'!U:U,'MB51'!I:I),"")*-1</f>
        <v>#VALUE!</v>
      </c>
      <c r="S495" s="18" t="str">
        <f>IFERROR(_xlfn.XLOOKUP(Cost[[#This Row],[Unique]],'MB51'!U:U,'MB51'!L:L),"")</f>
        <v/>
      </c>
      <c r="T495" s="18">
        <f>_xlfn.XLOOKUP(Cost[[#This Row],[Material ]],'mm60'!A:A,'mm60'!N:N)</f>
        <v>1</v>
      </c>
      <c r="U495" s="19">
        <f>IFERROR(Cost[[#This Row],[Unit Price MM60]]*Cost[[#This Row],[ Requirement QTY]],"")</f>
        <v>1</v>
      </c>
      <c r="V495" s="20">
        <f>IFERROR(Cost[[#This Row],[Unit Price MM60]]*Cost[[#This Row],[Withdrawn QTY]],"")</f>
        <v>0</v>
      </c>
      <c r="W495" s="21">
        <f>IFERROR(Cost[[#This Row],[Remaining QTY]]*Cost[[#This Row],[Unit Price MM60]],"")</f>
        <v>1</v>
      </c>
      <c r="X495" s="10">
        <v>0</v>
      </c>
      <c r="Y495" s="10">
        <f>SUMIF('MB52 in transit'!A:A,WSheet!G:G,'MB52 in transit'!E:E)</f>
        <v>0</v>
      </c>
      <c r="Z495" s="10">
        <f>SUMIF('MB52 2001'!A:A,WSheet!G:G,'MB52 2001'!C:C)</f>
        <v>0</v>
      </c>
      <c r="AA495" s="10">
        <f>Cost[[#This Row],[AB50 SOH 5001 ]]-Cost[[#This Row],[Remaining QTY]]</f>
        <v>-1</v>
      </c>
      <c r="AB495" s="10">
        <f>SUMIF(G:G,G:G,O:O)</f>
        <v>1</v>
      </c>
      <c r="AC495" s="10">
        <f>Cost[[#This Row],[AB50 SOH 5001 ]]-Cost[[#This Row],[All Work Order Demand]]</f>
        <v>-1</v>
      </c>
      <c r="AD495" s="10" t="str">
        <f>_xlfn.CONCAT(Cost[[#This Row],[Material ]],"5001")</f>
        <v>106082005001</v>
      </c>
      <c r="AE495" s="22">
        <v>5001</v>
      </c>
    </row>
    <row r="496" spans="1:31">
      <c r="A496" s="24" t="s">
        <v>485</v>
      </c>
      <c r="B496" s="24" t="s">
        <v>569</v>
      </c>
      <c r="C496" s="24" t="s">
        <v>601</v>
      </c>
      <c r="D496" s="24" t="s">
        <v>762</v>
      </c>
      <c r="E496" s="24" t="s">
        <v>120</v>
      </c>
      <c r="F496" s="24" t="s">
        <v>862</v>
      </c>
      <c r="G496" s="24" t="s">
        <v>1487</v>
      </c>
      <c r="H496" s="24" t="s">
        <v>1488</v>
      </c>
      <c r="I496" s="24" t="s">
        <v>1360</v>
      </c>
      <c r="J496" s="24" t="s">
        <v>1686</v>
      </c>
      <c r="K496" s="24">
        <v>16</v>
      </c>
      <c r="L496" s="24" t="s">
        <v>1716</v>
      </c>
      <c r="M496" s="24">
        <v>48</v>
      </c>
      <c r="N496" s="24">
        <v>0</v>
      </c>
      <c r="O496" s="24">
        <v>48</v>
      </c>
      <c r="P496" s="24">
        <v>0</v>
      </c>
      <c r="Q496" s="24" t="str">
        <f t="shared" si="10"/>
        <v>10608192100041524</v>
      </c>
      <c r="R496" s="22" t="e">
        <f>IFERROR(_xlfn.XLOOKUP(Cost[[#This Row],[Unique]],'MB51'!U:U,'MB51'!I:I),"")*-1</f>
        <v>#VALUE!</v>
      </c>
      <c r="S496" s="18" t="str">
        <f>IFERROR(_xlfn.XLOOKUP(Cost[[#This Row],[Unique]],'MB51'!U:U,'MB51'!L:L),"")</f>
        <v/>
      </c>
      <c r="T496" s="18">
        <f>_xlfn.XLOOKUP(Cost[[#This Row],[Material ]],'mm60'!A:A,'mm60'!N:N)</f>
        <v>1</v>
      </c>
      <c r="U496" s="19">
        <f>IFERROR(Cost[[#This Row],[Unit Price MM60]]*Cost[[#This Row],[ Requirement QTY]],"")</f>
        <v>48</v>
      </c>
      <c r="V496" s="20">
        <f>IFERROR(Cost[[#This Row],[Unit Price MM60]]*Cost[[#This Row],[Withdrawn QTY]],"")</f>
        <v>0</v>
      </c>
      <c r="W496" s="21">
        <f>IFERROR(Cost[[#This Row],[Remaining QTY]]*Cost[[#This Row],[Unit Price MM60]],"")</f>
        <v>48</v>
      </c>
      <c r="X496" s="10">
        <v>0</v>
      </c>
      <c r="Y496" s="10">
        <f>SUMIF('MB52 in transit'!A:A,WSheet!G:G,'MB52 in transit'!E:E)</f>
        <v>0</v>
      </c>
      <c r="Z496" s="10">
        <f>SUMIF('MB52 2001'!A:A,WSheet!G:G,'MB52 2001'!C:C)</f>
        <v>0</v>
      </c>
      <c r="AA496" s="10">
        <f>Cost[[#This Row],[AB50 SOH 5001 ]]-Cost[[#This Row],[Remaining QTY]]</f>
        <v>-48</v>
      </c>
      <c r="AB496" s="10">
        <f>SUMIF(G:G,G:G,O:O)</f>
        <v>48</v>
      </c>
      <c r="AC496" s="10">
        <f>Cost[[#This Row],[AB50 SOH 5001 ]]-Cost[[#This Row],[All Work Order Demand]]</f>
        <v>-48</v>
      </c>
      <c r="AD496" s="10" t="str">
        <f>_xlfn.CONCAT(Cost[[#This Row],[Material ]],"5001")</f>
        <v>106081925001</v>
      </c>
      <c r="AE496" s="22">
        <v>5001</v>
      </c>
    </row>
    <row r="497" spans="1:31">
      <c r="A497" s="24" t="s">
        <v>485</v>
      </c>
      <c r="B497" s="24" t="s">
        <v>569</v>
      </c>
      <c r="C497" s="24" t="s">
        <v>601</v>
      </c>
      <c r="D497" s="24" t="s">
        <v>762</v>
      </c>
      <c r="E497" s="24" t="s">
        <v>120</v>
      </c>
      <c r="F497" s="24" t="s">
        <v>863</v>
      </c>
      <c r="G497" s="24" t="s">
        <v>1489</v>
      </c>
      <c r="H497" s="24" t="s">
        <v>1490</v>
      </c>
      <c r="I497" s="24" t="s">
        <v>1360</v>
      </c>
      <c r="J497" s="24" t="s">
        <v>1686</v>
      </c>
      <c r="K497" s="24">
        <v>17</v>
      </c>
      <c r="L497" s="24" t="s">
        <v>1716</v>
      </c>
      <c r="M497" s="24">
        <v>36</v>
      </c>
      <c r="N497" s="24">
        <v>0</v>
      </c>
      <c r="O497" s="24">
        <v>36</v>
      </c>
      <c r="P497" s="24">
        <v>0</v>
      </c>
      <c r="Q497" s="24" t="str">
        <f t="shared" si="10"/>
        <v>10608193100041524</v>
      </c>
      <c r="R497" s="22" t="e">
        <f>IFERROR(_xlfn.XLOOKUP(Cost[[#This Row],[Unique]],'MB51'!U:U,'MB51'!I:I),"")*-1</f>
        <v>#VALUE!</v>
      </c>
      <c r="S497" s="18" t="str">
        <f>IFERROR(_xlfn.XLOOKUP(Cost[[#This Row],[Unique]],'MB51'!U:U,'MB51'!L:L),"")</f>
        <v/>
      </c>
      <c r="T497" s="18">
        <f>_xlfn.XLOOKUP(Cost[[#This Row],[Material ]],'mm60'!A:A,'mm60'!N:N)</f>
        <v>1</v>
      </c>
      <c r="U497" s="19">
        <f>IFERROR(Cost[[#This Row],[Unit Price MM60]]*Cost[[#This Row],[ Requirement QTY]],"")</f>
        <v>36</v>
      </c>
      <c r="V497" s="20">
        <f>IFERROR(Cost[[#This Row],[Unit Price MM60]]*Cost[[#This Row],[Withdrawn QTY]],"")</f>
        <v>0</v>
      </c>
      <c r="W497" s="21">
        <f>IFERROR(Cost[[#This Row],[Remaining QTY]]*Cost[[#This Row],[Unit Price MM60]],"")</f>
        <v>36</v>
      </c>
      <c r="X497" s="10">
        <v>0</v>
      </c>
      <c r="Y497" s="10">
        <f>SUMIF('MB52 in transit'!A:A,WSheet!G:G,'MB52 in transit'!E:E)</f>
        <v>0</v>
      </c>
      <c r="Z497" s="10">
        <f>SUMIF('MB52 2001'!A:A,WSheet!G:G,'MB52 2001'!C:C)</f>
        <v>0</v>
      </c>
      <c r="AA497" s="10">
        <f>Cost[[#This Row],[AB50 SOH 5001 ]]-Cost[[#This Row],[Remaining QTY]]</f>
        <v>-36</v>
      </c>
      <c r="AB497" s="10">
        <f>SUMIF(G:G,G:G,O:O)</f>
        <v>36</v>
      </c>
      <c r="AC497" s="10">
        <f>Cost[[#This Row],[AB50 SOH 5001 ]]-Cost[[#This Row],[All Work Order Demand]]</f>
        <v>-36</v>
      </c>
      <c r="AD497" s="10" t="str">
        <f>_xlfn.CONCAT(Cost[[#This Row],[Material ]],"5001")</f>
        <v>106081935001</v>
      </c>
      <c r="AE497" s="22">
        <v>5001</v>
      </c>
    </row>
    <row r="498" spans="1:31">
      <c r="A498" s="24" t="s">
        <v>485</v>
      </c>
      <c r="B498" s="24" t="s">
        <v>569</v>
      </c>
      <c r="C498" s="24" t="s">
        <v>601</v>
      </c>
      <c r="D498" s="24" t="s">
        <v>762</v>
      </c>
      <c r="E498" s="24" t="s">
        <v>120</v>
      </c>
      <c r="F498" s="24" t="s">
        <v>864</v>
      </c>
      <c r="G498" s="24" t="s">
        <v>1491</v>
      </c>
      <c r="H498" s="24" t="s">
        <v>1492</v>
      </c>
      <c r="I498" s="24" t="s">
        <v>1365</v>
      </c>
      <c r="J498" s="24" t="s">
        <v>1686</v>
      </c>
      <c r="K498" s="24">
        <v>25</v>
      </c>
      <c r="L498" s="24" t="s">
        <v>1716</v>
      </c>
      <c r="M498" s="24">
        <v>1</v>
      </c>
      <c r="N498" s="24">
        <v>0</v>
      </c>
      <c r="O498" s="24">
        <v>1</v>
      </c>
      <c r="P498" s="24">
        <v>0</v>
      </c>
      <c r="Q498" s="24" t="str">
        <f t="shared" si="10"/>
        <v>10608201100041524</v>
      </c>
      <c r="R498" s="22" t="e">
        <f>IFERROR(_xlfn.XLOOKUP(Cost[[#This Row],[Unique]],'MB51'!U:U,'MB51'!I:I),"")*-1</f>
        <v>#VALUE!</v>
      </c>
      <c r="S498" s="18" t="str">
        <f>IFERROR(_xlfn.XLOOKUP(Cost[[#This Row],[Unique]],'MB51'!U:U,'MB51'!L:L),"")</f>
        <v/>
      </c>
      <c r="T498" s="18">
        <f>_xlfn.XLOOKUP(Cost[[#This Row],[Material ]],'mm60'!A:A,'mm60'!N:N)</f>
        <v>1</v>
      </c>
      <c r="U498" s="19">
        <f>IFERROR(Cost[[#This Row],[Unit Price MM60]]*Cost[[#This Row],[ Requirement QTY]],"")</f>
        <v>1</v>
      </c>
      <c r="V498" s="20">
        <f>IFERROR(Cost[[#This Row],[Unit Price MM60]]*Cost[[#This Row],[Withdrawn QTY]],"")</f>
        <v>0</v>
      </c>
      <c r="W498" s="21">
        <f>IFERROR(Cost[[#This Row],[Remaining QTY]]*Cost[[#This Row],[Unit Price MM60]],"")</f>
        <v>1</v>
      </c>
      <c r="X498" s="10">
        <v>0</v>
      </c>
      <c r="Y498" s="10">
        <f>SUMIF('MB52 in transit'!A:A,WSheet!G:G,'MB52 in transit'!E:E)</f>
        <v>0</v>
      </c>
      <c r="Z498" s="10">
        <f>SUMIF('MB52 2001'!A:A,WSheet!G:G,'MB52 2001'!C:C)</f>
        <v>0</v>
      </c>
      <c r="AA498" s="10">
        <f>Cost[[#This Row],[AB50 SOH 5001 ]]-Cost[[#This Row],[Remaining QTY]]</f>
        <v>-1</v>
      </c>
      <c r="AB498" s="10">
        <f>SUMIF(G:G,G:G,O:O)</f>
        <v>1</v>
      </c>
      <c r="AC498" s="10">
        <f>Cost[[#This Row],[AB50 SOH 5001 ]]-Cost[[#This Row],[All Work Order Demand]]</f>
        <v>-1</v>
      </c>
      <c r="AD498" s="10" t="str">
        <f>_xlfn.CONCAT(Cost[[#This Row],[Material ]],"5001")</f>
        <v>106082015001</v>
      </c>
      <c r="AE498" s="22">
        <v>5001</v>
      </c>
    </row>
    <row r="499" spans="1:31">
      <c r="A499" s="24" t="s">
        <v>485</v>
      </c>
      <c r="B499" s="24" t="s">
        <v>569</v>
      </c>
      <c r="C499" s="24" t="s">
        <v>601</v>
      </c>
      <c r="D499" s="24" t="s">
        <v>762</v>
      </c>
      <c r="E499" s="24" t="s">
        <v>120</v>
      </c>
      <c r="F499" s="24" t="s">
        <v>51</v>
      </c>
      <c r="G499" s="24" t="s">
        <v>1493</v>
      </c>
      <c r="H499" s="24" t="s">
        <v>1494</v>
      </c>
      <c r="I499" s="24" t="s">
        <v>1365</v>
      </c>
      <c r="J499" s="24" t="s">
        <v>1686</v>
      </c>
      <c r="K499" s="24">
        <v>30</v>
      </c>
      <c r="L499" s="24" t="s">
        <v>1716</v>
      </c>
      <c r="M499" s="24">
        <v>24</v>
      </c>
      <c r="N499" s="24">
        <v>0</v>
      </c>
      <c r="O499" s="24">
        <v>24</v>
      </c>
      <c r="P499" s="24">
        <v>0</v>
      </c>
      <c r="Q499" s="24" t="str">
        <f t="shared" si="10"/>
        <v>10204354100041524</v>
      </c>
      <c r="R499" s="22" t="e">
        <f>IFERROR(_xlfn.XLOOKUP(Cost[[#This Row],[Unique]],'MB51'!U:U,'MB51'!I:I),"")*-1</f>
        <v>#VALUE!</v>
      </c>
      <c r="S499" s="18" t="str">
        <f>IFERROR(_xlfn.XLOOKUP(Cost[[#This Row],[Unique]],'MB51'!U:U,'MB51'!L:L),"")</f>
        <v/>
      </c>
      <c r="T499" s="18">
        <f>_xlfn.XLOOKUP(Cost[[#This Row],[Material ]],'mm60'!A:A,'mm60'!N:N)</f>
        <v>16.18</v>
      </c>
      <c r="U499" s="19">
        <f>IFERROR(Cost[[#This Row],[Unit Price MM60]]*Cost[[#This Row],[ Requirement QTY]],"")</f>
        <v>388.32</v>
      </c>
      <c r="V499" s="20">
        <f>IFERROR(Cost[[#This Row],[Unit Price MM60]]*Cost[[#This Row],[Withdrawn QTY]],"")</f>
        <v>0</v>
      </c>
      <c r="W499" s="21">
        <f>IFERROR(Cost[[#This Row],[Remaining QTY]]*Cost[[#This Row],[Unit Price MM60]],"")</f>
        <v>388.32</v>
      </c>
      <c r="X499" s="10">
        <v>0</v>
      </c>
      <c r="Y499" s="10">
        <f>SUMIF('MB52 in transit'!A:A,WSheet!G:G,'MB52 in transit'!E:E)</f>
        <v>4</v>
      </c>
      <c r="Z499" s="10">
        <f>SUMIF('MB52 2001'!A:A,WSheet!G:G,'MB52 2001'!C:C)</f>
        <v>0</v>
      </c>
      <c r="AA499" s="10">
        <f>Cost[[#This Row],[AB50 SOH 5001 ]]-Cost[[#This Row],[Remaining QTY]]</f>
        <v>-24</v>
      </c>
      <c r="AB499" s="10">
        <f>SUMIF(G:G,G:G,O:O)</f>
        <v>24</v>
      </c>
      <c r="AC499" s="10">
        <f>Cost[[#This Row],[AB50 SOH 5001 ]]-Cost[[#This Row],[All Work Order Demand]]</f>
        <v>-24</v>
      </c>
      <c r="AD499" s="10" t="str">
        <f>_xlfn.CONCAT(Cost[[#This Row],[Material ]],"5001")</f>
        <v>102043545001</v>
      </c>
      <c r="AE499" s="22">
        <v>5001</v>
      </c>
    </row>
    <row r="500" spans="1:31">
      <c r="A500" s="24" t="s">
        <v>485</v>
      </c>
      <c r="B500" s="24" t="s">
        <v>569</v>
      </c>
      <c r="C500" s="24" t="s">
        <v>601</v>
      </c>
      <c r="D500" s="24" t="s">
        <v>762</v>
      </c>
      <c r="E500" s="24" t="s">
        <v>120</v>
      </c>
      <c r="F500" s="24" t="s">
        <v>207</v>
      </c>
      <c r="G500" s="24" t="s">
        <v>1495</v>
      </c>
      <c r="H500" s="24" t="s">
        <v>1496</v>
      </c>
      <c r="I500" s="24" t="s">
        <v>1372</v>
      </c>
      <c r="J500" s="24" t="s">
        <v>1686</v>
      </c>
      <c r="K500" s="24">
        <v>33</v>
      </c>
      <c r="L500" s="24" t="s">
        <v>1716</v>
      </c>
      <c r="M500" s="24">
        <v>1</v>
      </c>
      <c r="N500" s="24">
        <v>0</v>
      </c>
      <c r="O500" s="24">
        <v>1</v>
      </c>
      <c r="P500" s="24">
        <v>0</v>
      </c>
      <c r="Q500" s="24" t="str">
        <f t="shared" si="10"/>
        <v>10422650100041524</v>
      </c>
      <c r="R500" s="22" t="e">
        <f>IFERROR(_xlfn.XLOOKUP(Cost[[#This Row],[Unique]],'MB51'!U:U,'MB51'!I:I),"")*-1</f>
        <v>#VALUE!</v>
      </c>
      <c r="S500" s="18" t="str">
        <f>IFERROR(_xlfn.XLOOKUP(Cost[[#This Row],[Unique]],'MB51'!U:U,'MB51'!L:L),"")</f>
        <v/>
      </c>
      <c r="T500" s="18">
        <f>_xlfn.XLOOKUP(Cost[[#This Row],[Material ]],'mm60'!A:A,'mm60'!N:N)</f>
        <v>107.18</v>
      </c>
      <c r="U500" s="19">
        <f>IFERROR(Cost[[#This Row],[Unit Price MM60]]*Cost[[#This Row],[ Requirement QTY]],"")</f>
        <v>107.18</v>
      </c>
      <c r="V500" s="20">
        <f>IFERROR(Cost[[#This Row],[Unit Price MM60]]*Cost[[#This Row],[Withdrawn QTY]],"")</f>
        <v>0</v>
      </c>
      <c r="W500" s="21">
        <f>IFERROR(Cost[[#This Row],[Remaining QTY]]*Cost[[#This Row],[Unit Price MM60]],"")</f>
        <v>107.18</v>
      </c>
      <c r="X500" s="10">
        <v>0</v>
      </c>
      <c r="Y500" s="10">
        <f>SUMIF('MB52 in transit'!A:A,WSheet!G:G,'MB52 in transit'!E:E)</f>
        <v>1</v>
      </c>
      <c r="Z500" s="10">
        <f>SUMIF('MB52 2001'!A:A,WSheet!G:G,'MB52 2001'!C:C)</f>
        <v>0</v>
      </c>
      <c r="AA500" s="10">
        <f>Cost[[#This Row],[AB50 SOH 5001 ]]-Cost[[#This Row],[Remaining QTY]]</f>
        <v>-1</v>
      </c>
      <c r="AB500" s="10">
        <f>SUMIF(G:G,G:G,O:O)</f>
        <v>1</v>
      </c>
      <c r="AC500" s="10">
        <f>Cost[[#This Row],[AB50 SOH 5001 ]]-Cost[[#This Row],[All Work Order Demand]]</f>
        <v>-1</v>
      </c>
      <c r="AD500" s="10" t="str">
        <f>_xlfn.CONCAT(Cost[[#This Row],[Material ]],"5001")</f>
        <v>104226505001</v>
      </c>
      <c r="AE500" s="22">
        <v>5001</v>
      </c>
    </row>
    <row r="501" spans="1:31">
      <c r="A501" s="24" t="s">
        <v>485</v>
      </c>
      <c r="B501" s="24" t="s">
        <v>569</v>
      </c>
      <c r="C501" s="24" t="s">
        <v>601</v>
      </c>
      <c r="D501" s="24" t="s">
        <v>762</v>
      </c>
      <c r="E501" s="24" t="s">
        <v>120</v>
      </c>
      <c r="F501" s="24" t="s">
        <v>218</v>
      </c>
      <c r="G501" s="24" t="s">
        <v>1497</v>
      </c>
      <c r="H501" s="24" t="s">
        <v>1498</v>
      </c>
      <c r="I501" s="24" t="s">
        <v>1372</v>
      </c>
      <c r="J501" s="24" t="s">
        <v>1686</v>
      </c>
      <c r="K501" s="24">
        <v>34</v>
      </c>
      <c r="L501" s="24" t="s">
        <v>1716</v>
      </c>
      <c r="M501" s="24">
        <v>16</v>
      </c>
      <c r="N501" s="24">
        <v>0</v>
      </c>
      <c r="O501" s="24">
        <v>16</v>
      </c>
      <c r="P501" s="24">
        <v>0</v>
      </c>
      <c r="Q501" s="24" t="str">
        <f t="shared" si="10"/>
        <v>10603826100041524</v>
      </c>
      <c r="R501" s="22" t="e">
        <f>IFERROR(_xlfn.XLOOKUP(Cost[[#This Row],[Unique]],'MB51'!U:U,'MB51'!I:I),"")*-1</f>
        <v>#VALUE!</v>
      </c>
      <c r="S501" s="18" t="str">
        <f>IFERROR(_xlfn.XLOOKUP(Cost[[#This Row],[Unique]],'MB51'!U:U,'MB51'!L:L),"")</f>
        <v/>
      </c>
      <c r="T501" s="18">
        <f>_xlfn.XLOOKUP(Cost[[#This Row],[Material ]],'mm60'!A:A,'mm60'!N:N)</f>
        <v>72.5</v>
      </c>
      <c r="U501" s="19">
        <f>IFERROR(Cost[[#This Row],[Unit Price MM60]]*Cost[[#This Row],[ Requirement QTY]],"")</f>
        <v>1160</v>
      </c>
      <c r="V501" s="20">
        <f>IFERROR(Cost[[#This Row],[Unit Price MM60]]*Cost[[#This Row],[Withdrawn QTY]],"")</f>
        <v>0</v>
      </c>
      <c r="W501" s="21">
        <f>IFERROR(Cost[[#This Row],[Remaining QTY]]*Cost[[#This Row],[Unit Price MM60]],"")</f>
        <v>1160</v>
      </c>
      <c r="X501" s="10">
        <v>0</v>
      </c>
      <c r="Y501" s="10">
        <f>SUMIF('MB52 in transit'!A:A,WSheet!G:G,'MB52 in transit'!E:E)</f>
        <v>0</v>
      </c>
      <c r="Z501" s="10">
        <f>SUMIF('MB52 2001'!A:A,WSheet!G:G,'MB52 2001'!C:C)</f>
        <v>0</v>
      </c>
      <c r="AA501" s="10">
        <f>Cost[[#This Row],[AB50 SOH 5001 ]]-Cost[[#This Row],[Remaining QTY]]</f>
        <v>-16</v>
      </c>
      <c r="AB501" s="10">
        <f>SUMIF(G:G,G:G,O:O)</f>
        <v>16</v>
      </c>
      <c r="AC501" s="10">
        <f>Cost[[#This Row],[AB50 SOH 5001 ]]-Cost[[#This Row],[All Work Order Demand]]</f>
        <v>-16</v>
      </c>
      <c r="AD501" s="10" t="str">
        <f>_xlfn.CONCAT(Cost[[#This Row],[Material ]],"5001")</f>
        <v>106038265001</v>
      </c>
      <c r="AE501" s="22">
        <v>5001</v>
      </c>
    </row>
    <row r="502" spans="1:31">
      <c r="A502" s="24" t="s">
        <v>485</v>
      </c>
      <c r="B502" s="24" t="s">
        <v>569</v>
      </c>
      <c r="C502" s="24" t="s">
        <v>601</v>
      </c>
      <c r="D502" s="24" t="s">
        <v>762</v>
      </c>
      <c r="E502" s="24" t="s">
        <v>120</v>
      </c>
      <c r="F502" s="24" t="s">
        <v>220</v>
      </c>
      <c r="G502" s="24" t="s">
        <v>1499</v>
      </c>
      <c r="H502" s="24" t="s">
        <v>1500</v>
      </c>
      <c r="I502" s="24" t="s">
        <v>1372</v>
      </c>
      <c r="J502" s="24" t="s">
        <v>1686</v>
      </c>
      <c r="K502" s="24">
        <v>35</v>
      </c>
      <c r="L502" s="24" t="s">
        <v>1716</v>
      </c>
      <c r="M502" s="24">
        <v>72</v>
      </c>
      <c r="N502" s="24">
        <v>0</v>
      </c>
      <c r="O502" s="24">
        <v>72</v>
      </c>
      <c r="P502" s="24">
        <v>0</v>
      </c>
      <c r="Q502" s="24" t="str">
        <f t="shared" si="10"/>
        <v>10603794100041524</v>
      </c>
      <c r="R502" s="22" t="e">
        <f>IFERROR(_xlfn.XLOOKUP(Cost[[#This Row],[Unique]],'MB51'!U:U,'MB51'!I:I),"")*-1</f>
        <v>#VALUE!</v>
      </c>
      <c r="S502" s="18" t="str">
        <f>IFERROR(_xlfn.XLOOKUP(Cost[[#This Row],[Unique]],'MB51'!U:U,'MB51'!L:L),"")</f>
        <v/>
      </c>
      <c r="T502" s="18">
        <f>_xlfn.XLOOKUP(Cost[[#This Row],[Material ]],'mm60'!A:A,'mm60'!N:N)</f>
        <v>16.899999999999999</v>
      </c>
      <c r="U502" s="19">
        <f>IFERROR(Cost[[#This Row],[Unit Price MM60]]*Cost[[#This Row],[ Requirement QTY]],"")</f>
        <v>1216.8</v>
      </c>
      <c r="V502" s="20">
        <f>IFERROR(Cost[[#This Row],[Unit Price MM60]]*Cost[[#This Row],[Withdrawn QTY]],"")</f>
        <v>0</v>
      </c>
      <c r="W502" s="21">
        <f>IFERROR(Cost[[#This Row],[Remaining QTY]]*Cost[[#This Row],[Unit Price MM60]],"")</f>
        <v>1216.8</v>
      </c>
      <c r="X502" s="10">
        <v>0</v>
      </c>
      <c r="Y502" s="10">
        <f>SUMIF('MB52 in transit'!A:A,WSheet!G:G,'MB52 in transit'!E:E)</f>
        <v>48</v>
      </c>
      <c r="Z502" s="10">
        <f>SUMIF('MB52 2001'!A:A,WSheet!G:G,'MB52 2001'!C:C)</f>
        <v>0</v>
      </c>
      <c r="AA502" s="10">
        <f>Cost[[#This Row],[AB50 SOH 5001 ]]-Cost[[#This Row],[Remaining QTY]]</f>
        <v>-72</v>
      </c>
      <c r="AB502" s="10">
        <f>SUMIF(G:G,G:G,O:O)</f>
        <v>72</v>
      </c>
      <c r="AC502" s="10">
        <f>Cost[[#This Row],[AB50 SOH 5001 ]]-Cost[[#This Row],[All Work Order Demand]]</f>
        <v>-72</v>
      </c>
      <c r="AD502" s="10" t="str">
        <f>_xlfn.CONCAT(Cost[[#This Row],[Material ]],"5001")</f>
        <v>106037945001</v>
      </c>
      <c r="AE502" s="22">
        <v>5001</v>
      </c>
    </row>
    <row r="503" spans="1:31">
      <c r="A503" s="24" t="s">
        <v>485</v>
      </c>
      <c r="B503" s="24" t="s">
        <v>569</v>
      </c>
      <c r="C503" s="24" t="s">
        <v>601</v>
      </c>
      <c r="D503" s="24" t="s">
        <v>762</v>
      </c>
      <c r="E503" s="24" t="s">
        <v>120</v>
      </c>
      <c r="F503" s="24" t="s">
        <v>246</v>
      </c>
      <c r="G503" s="24" t="s">
        <v>1501</v>
      </c>
      <c r="H503" s="24" t="s">
        <v>1502</v>
      </c>
      <c r="I503" s="24" t="s">
        <v>1372</v>
      </c>
      <c r="J503" s="24" t="s">
        <v>1686</v>
      </c>
      <c r="K503" s="24">
        <v>36</v>
      </c>
      <c r="L503" s="24" t="s">
        <v>1716</v>
      </c>
      <c r="M503" s="24">
        <v>6</v>
      </c>
      <c r="N503" s="24">
        <v>0</v>
      </c>
      <c r="O503" s="24">
        <v>6</v>
      </c>
      <c r="P503" s="24">
        <v>0</v>
      </c>
      <c r="Q503" s="24" t="str">
        <f t="shared" si="10"/>
        <v>10463972100041524</v>
      </c>
      <c r="R503" s="22" t="e">
        <f>IFERROR(_xlfn.XLOOKUP(Cost[[#This Row],[Unique]],'MB51'!U:U,'MB51'!I:I),"")*-1</f>
        <v>#VALUE!</v>
      </c>
      <c r="S503" s="18" t="str">
        <f>IFERROR(_xlfn.XLOOKUP(Cost[[#This Row],[Unique]],'MB51'!U:U,'MB51'!L:L),"")</f>
        <v/>
      </c>
      <c r="T503" s="18">
        <f>_xlfn.XLOOKUP(Cost[[#This Row],[Material ]],'mm60'!A:A,'mm60'!N:N)</f>
        <v>65.459999999999994</v>
      </c>
      <c r="U503" s="19">
        <f>IFERROR(Cost[[#This Row],[Unit Price MM60]]*Cost[[#This Row],[ Requirement QTY]],"")</f>
        <v>392.76</v>
      </c>
      <c r="V503" s="20">
        <f>IFERROR(Cost[[#This Row],[Unit Price MM60]]*Cost[[#This Row],[Withdrawn QTY]],"")</f>
        <v>0</v>
      </c>
      <c r="W503" s="21">
        <f>IFERROR(Cost[[#This Row],[Remaining QTY]]*Cost[[#This Row],[Unit Price MM60]],"")</f>
        <v>392.76</v>
      </c>
      <c r="X503" s="10">
        <v>0</v>
      </c>
      <c r="Y503" s="10">
        <f>SUMIF('MB52 in transit'!A:A,WSheet!G:G,'MB52 in transit'!E:E)</f>
        <v>0</v>
      </c>
      <c r="Z503" s="10">
        <f>SUMIF('MB52 2001'!A:A,WSheet!G:G,'MB52 2001'!C:C)</f>
        <v>0</v>
      </c>
      <c r="AA503" s="10">
        <f>Cost[[#This Row],[AB50 SOH 5001 ]]-Cost[[#This Row],[Remaining QTY]]</f>
        <v>-6</v>
      </c>
      <c r="AB503" s="10">
        <f>SUMIF(G:G,G:G,O:O)</f>
        <v>6</v>
      </c>
      <c r="AC503" s="10">
        <f>Cost[[#This Row],[AB50 SOH 5001 ]]-Cost[[#This Row],[All Work Order Demand]]</f>
        <v>-6</v>
      </c>
      <c r="AD503" s="10" t="str">
        <f>_xlfn.CONCAT(Cost[[#This Row],[Material ]],"5001")</f>
        <v>104639725001</v>
      </c>
      <c r="AE503" s="22">
        <v>5001</v>
      </c>
    </row>
    <row r="504" spans="1:31">
      <c r="A504" s="24" t="s">
        <v>485</v>
      </c>
      <c r="B504" s="24" t="s">
        <v>569</v>
      </c>
      <c r="C504" s="24" t="s">
        <v>601</v>
      </c>
      <c r="D504" s="24" t="s">
        <v>762</v>
      </c>
      <c r="E504" s="24" t="s">
        <v>136</v>
      </c>
      <c r="F504" s="24" t="s">
        <v>200</v>
      </c>
      <c r="G504" s="24" t="s">
        <v>1503</v>
      </c>
      <c r="H504" s="24" t="s">
        <v>1504</v>
      </c>
      <c r="I504" s="24" t="s">
        <v>1372</v>
      </c>
      <c r="J504" s="24" t="s">
        <v>1686</v>
      </c>
      <c r="K504" s="24">
        <v>38</v>
      </c>
      <c r="L504" s="24" t="s">
        <v>1716</v>
      </c>
      <c r="M504" s="24">
        <v>2</v>
      </c>
      <c r="N504" s="24">
        <v>0</v>
      </c>
      <c r="O504" s="24">
        <v>2</v>
      </c>
      <c r="P504" s="24">
        <v>0</v>
      </c>
      <c r="Q504" s="24" t="str">
        <f t="shared" si="10"/>
        <v>10048640100041524</v>
      </c>
      <c r="R504" s="22" t="e">
        <f>IFERROR(_xlfn.XLOOKUP(Cost[[#This Row],[Unique]],'MB51'!U:U,'MB51'!I:I),"")*-1</f>
        <v>#VALUE!</v>
      </c>
      <c r="S504" s="18" t="str">
        <f>IFERROR(_xlfn.XLOOKUP(Cost[[#This Row],[Unique]],'MB51'!U:U,'MB51'!L:L),"")</f>
        <v/>
      </c>
      <c r="T504" s="18">
        <f>_xlfn.XLOOKUP(Cost[[#This Row],[Material ]],'mm60'!A:A,'mm60'!N:N)</f>
        <v>50</v>
      </c>
      <c r="U504" s="19">
        <f>IFERROR(Cost[[#This Row],[Unit Price MM60]]*Cost[[#This Row],[ Requirement QTY]],"")</f>
        <v>100</v>
      </c>
      <c r="V504" s="20">
        <f>IFERROR(Cost[[#This Row],[Unit Price MM60]]*Cost[[#This Row],[Withdrawn QTY]],"")</f>
        <v>0</v>
      </c>
      <c r="W504" s="21">
        <f>IFERROR(Cost[[#This Row],[Remaining QTY]]*Cost[[#This Row],[Unit Price MM60]],"")</f>
        <v>100</v>
      </c>
      <c r="X504" s="10">
        <v>0</v>
      </c>
      <c r="Y504" s="10">
        <f>SUMIF('MB52 in transit'!A:A,WSheet!G:G,'MB52 in transit'!E:E)</f>
        <v>0</v>
      </c>
      <c r="Z504" s="10">
        <f>SUMIF('MB52 2001'!A:A,WSheet!G:G,'MB52 2001'!C:C)</f>
        <v>0</v>
      </c>
      <c r="AA504" s="10">
        <f>Cost[[#This Row],[AB50 SOH 5001 ]]-Cost[[#This Row],[Remaining QTY]]</f>
        <v>-2</v>
      </c>
      <c r="AB504" s="10">
        <f>SUMIF(G:G,G:G,O:O)</f>
        <v>2</v>
      </c>
      <c r="AC504" s="10">
        <f>Cost[[#This Row],[AB50 SOH 5001 ]]-Cost[[#This Row],[All Work Order Demand]]</f>
        <v>-2</v>
      </c>
      <c r="AD504" s="10" t="str">
        <f>_xlfn.CONCAT(Cost[[#This Row],[Material ]],"5001")</f>
        <v>100486405001</v>
      </c>
      <c r="AE504" s="22">
        <v>5001</v>
      </c>
    </row>
    <row r="505" spans="1:31">
      <c r="A505" s="24" t="s">
        <v>485</v>
      </c>
      <c r="B505" s="24" t="s">
        <v>569</v>
      </c>
      <c r="C505" s="24" t="s">
        <v>601</v>
      </c>
      <c r="D505" s="24" t="s">
        <v>762</v>
      </c>
      <c r="E505" s="24" t="s">
        <v>136</v>
      </c>
      <c r="F505" s="24" t="s">
        <v>203</v>
      </c>
      <c r="G505" s="24" t="s">
        <v>1505</v>
      </c>
      <c r="H505" s="24" t="s">
        <v>1506</v>
      </c>
      <c r="I505" s="24" t="s">
        <v>1372</v>
      </c>
      <c r="J505" s="24" t="s">
        <v>1686</v>
      </c>
      <c r="K505" s="24">
        <v>39</v>
      </c>
      <c r="L505" s="24" t="s">
        <v>1716</v>
      </c>
      <c r="M505" s="24">
        <v>2</v>
      </c>
      <c r="N505" s="24">
        <v>0</v>
      </c>
      <c r="O505" s="24">
        <v>2</v>
      </c>
      <c r="P505" s="24">
        <v>0</v>
      </c>
      <c r="Q505" s="24" t="str">
        <f t="shared" si="10"/>
        <v>10048468100041524</v>
      </c>
      <c r="R505" s="22" t="e">
        <f>IFERROR(_xlfn.XLOOKUP(Cost[[#This Row],[Unique]],'MB51'!U:U,'MB51'!I:I),"")*-1</f>
        <v>#VALUE!</v>
      </c>
      <c r="S505" s="18" t="str">
        <f>IFERROR(_xlfn.XLOOKUP(Cost[[#This Row],[Unique]],'MB51'!U:U,'MB51'!L:L),"")</f>
        <v/>
      </c>
      <c r="T505" s="18">
        <f>_xlfn.XLOOKUP(Cost[[#This Row],[Material ]],'mm60'!A:A,'mm60'!N:N)</f>
        <v>23</v>
      </c>
      <c r="U505" s="19">
        <f>IFERROR(Cost[[#This Row],[Unit Price MM60]]*Cost[[#This Row],[ Requirement QTY]],"")</f>
        <v>46</v>
      </c>
      <c r="V505" s="20">
        <f>IFERROR(Cost[[#This Row],[Unit Price MM60]]*Cost[[#This Row],[Withdrawn QTY]],"")</f>
        <v>0</v>
      </c>
      <c r="W505" s="21">
        <f>IFERROR(Cost[[#This Row],[Remaining QTY]]*Cost[[#This Row],[Unit Price MM60]],"")</f>
        <v>46</v>
      </c>
      <c r="X505" s="10">
        <v>0</v>
      </c>
      <c r="Y505" s="10">
        <f>SUMIF('MB52 in transit'!A:A,WSheet!G:G,'MB52 in transit'!E:E)</f>
        <v>0</v>
      </c>
      <c r="Z505" s="10">
        <f>SUMIF('MB52 2001'!A:A,WSheet!G:G,'MB52 2001'!C:C)</f>
        <v>0</v>
      </c>
      <c r="AA505" s="10">
        <f>Cost[[#This Row],[AB50 SOH 5001 ]]-Cost[[#This Row],[Remaining QTY]]</f>
        <v>-2</v>
      </c>
      <c r="AB505" s="10">
        <f>SUMIF(G:G,G:G,O:O)</f>
        <v>2</v>
      </c>
      <c r="AC505" s="10">
        <f>Cost[[#This Row],[AB50 SOH 5001 ]]-Cost[[#This Row],[All Work Order Demand]]</f>
        <v>-2</v>
      </c>
      <c r="AD505" s="10" t="str">
        <f>_xlfn.CONCAT(Cost[[#This Row],[Material ]],"5001")</f>
        <v>100484685001</v>
      </c>
      <c r="AE505" s="22">
        <v>5001</v>
      </c>
    </row>
    <row r="506" spans="1:31">
      <c r="A506" s="24" t="s">
        <v>485</v>
      </c>
      <c r="B506" s="24" t="s">
        <v>569</v>
      </c>
      <c r="C506" s="24" t="s">
        <v>595</v>
      </c>
      <c r="D506" s="24" t="s">
        <v>756</v>
      </c>
      <c r="E506" s="24" t="s">
        <v>56</v>
      </c>
      <c r="F506" s="24" t="s">
        <v>60</v>
      </c>
      <c r="G506" s="24" t="s">
        <v>1192</v>
      </c>
      <c r="H506" s="24" t="s">
        <v>1193</v>
      </c>
      <c r="I506" s="24" t="s">
        <v>1373</v>
      </c>
      <c r="J506" s="24" t="s">
        <v>1686</v>
      </c>
      <c r="K506" s="24">
        <v>4</v>
      </c>
      <c r="L506" s="24" t="s">
        <v>1710</v>
      </c>
      <c r="M506" s="24">
        <v>4</v>
      </c>
      <c r="N506" s="24">
        <v>0</v>
      </c>
      <c r="O506" s="24">
        <v>4</v>
      </c>
      <c r="P506" s="24">
        <v>0</v>
      </c>
      <c r="Q506" s="24" t="str">
        <f t="shared" si="10"/>
        <v>10058879100037554</v>
      </c>
      <c r="R506" s="22" t="e">
        <f>IFERROR(_xlfn.XLOOKUP(Cost[[#This Row],[Unique]],'MB51'!U:U,'MB51'!I:I),"")*-1</f>
        <v>#VALUE!</v>
      </c>
      <c r="S506" s="18" t="str">
        <f>IFERROR(_xlfn.XLOOKUP(Cost[[#This Row],[Unique]],'MB51'!U:U,'MB51'!L:L),"")</f>
        <v/>
      </c>
      <c r="T506" s="18">
        <f>_xlfn.XLOOKUP(Cost[[#This Row],[Material ]],'mm60'!A:A,'mm60'!N:N)</f>
        <v>2.2400000000000002</v>
      </c>
      <c r="U506" s="19">
        <f>IFERROR(Cost[[#This Row],[Unit Price MM60]]*Cost[[#This Row],[ Requirement QTY]],"")</f>
        <v>8.9600000000000009</v>
      </c>
      <c r="V506" s="20">
        <f>IFERROR(Cost[[#This Row],[Unit Price MM60]]*Cost[[#This Row],[Withdrawn QTY]],"")</f>
        <v>0</v>
      </c>
      <c r="W506" s="21">
        <f>IFERROR(Cost[[#This Row],[Remaining QTY]]*Cost[[#This Row],[Unit Price MM60]],"")</f>
        <v>8.9600000000000009</v>
      </c>
      <c r="X506" s="10">
        <v>0</v>
      </c>
      <c r="Y506" s="10">
        <f>SUMIF('MB52 in transit'!A:A,WSheet!G:G,'MB52 in transit'!E:E)</f>
        <v>0</v>
      </c>
      <c r="Z506" s="10">
        <f>SUMIF('MB52 2001'!A:A,WSheet!G:G,'MB52 2001'!C:C)</f>
        <v>0</v>
      </c>
      <c r="AA506" s="10">
        <f>Cost[[#This Row],[AB50 SOH 5001 ]]-Cost[[#This Row],[Remaining QTY]]</f>
        <v>-4</v>
      </c>
      <c r="AB506" s="10">
        <f>SUMIF(G:G,G:G,O:O)</f>
        <v>76</v>
      </c>
      <c r="AC506" s="10">
        <f>Cost[[#This Row],[AB50 SOH 5001 ]]-Cost[[#This Row],[All Work Order Demand]]</f>
        <v>-76</v>
      </c>
      <c r="AD506" s="10" t="str">
        <f>_xlfn.CONCAT(Cost[[#This Row],[Material ]],"5001")</f>
        <v>100588795001</v>
      </c>
      <c r="AE506" s="22">
        <v>5001</v>
      </c>
    </row>
    <row r="507" spans="1:31">
      <c r="A507" s="24" t="s">
        <v>485</v>
      </c>
      <c r="B507" s="24" t="s">
        <v>569</v>
      </c>
      <c r="C507" s="24" t="s">
        <v>592</v>
      </c>
      <c r="D507" s="24" t="s">
        <v>753</v>
      </c>
      <c r="E507" s="24" t="s">
        <v>47</v>
      </c>
      <c r="F507" s="24" t="s">
        <v>136</v>
      </c>
      <c r="G507" s="24" t="s">
        <v>1507</v>
      </c>
      <c r="H507" s="24" t="s">
        <v>1508</v>
      </c>
      <c r="I507" s="24" t="s">
        <v>1365</v>
      </c>
      <c r="J507" s="24" t="s">
        <v>1686</v>
      </c>
      <c r="K507" s="24">
        <v>15</v>
      </c>
      <c r="L507" s="24" t="s">
        <v>1707</v>
      </c>
      <c r="M507" s="24">
        <v>4</v>
      </c>
      <c r="N507" s="24">
        <v>0</v>
      </c>
      <c r="O507" s="24">
        <v>4</v>
      </c>
      <c r="P507" s="24">
        <v>0</v>
      </c>
      <c r="Q507" s="24" t="str">
        <f t="shared" si="10"/>
        <v>10586380100042910</v>
      </c>
      <c r="R507" s="22" t="e">
        <f>IFERROR(_xlfn.XLOOKUP(Cost[[#This Row],[Unique]],'MB51'!U:U,'MB51'!I:I),"")*-1</f>
        <v>#VALUE!</v>
      </c>
      <c r="S507" s="18" t="str">
        <f>IFERROR(_xlfn.XLOOKUP(Cost[[#This Row],[Unique]],'MB51'!U:U,'MB51'!L:L),"")</f>
        <v/>
      </c>
      <c r="T507" s="18">
        <f>_xlfn.XLOOKUP(Cost[[#This Row],[Material ]],'mm60'!A:A,'mm60'!N:N)</f>
        <v>8.1</v>
      </c>
      <c r="U507" s="19">
        <f>IFERROR(Cost[[#This Row],[Unit Price MM60]]*Cost[[#This Row],[ Requirement QTY]],"")</f>
        <v>32.4</v>
      </c>
      <c r="V507" s="20">
        <f>IFERROR(Cost[[#This Row],[Unit Price MM60]]*Cost[[#This Row],[Withdrawn QTY]],"")</f>
        <v>0</v>
      </c>
      <c r="W507" s="21">
        <f>IFERROR(Cost[[#This Row],[Remaining QTY]]*Cost[[#This Row],[Unit Price MM60]],"")</f>
        <v>32.4</v>
      </c>
      <c r="X507" s="10">
        <v>0</v>
      </c>
      <c r="Y507" s="10">
        <f>SUMIF('MB52 in transit'!A:A,WSheet!G:G,'MB52 in transit'!E:E)</f>
        <v>0</v>
      </c>
      <c r="Z507" s="10">
        <f>SUMIF('MB52 2001'!A:A,WSheet!G:G,'MB52 2001'!C:C)</f>
        <v>0</v>
      </c>
      <c r="AA507" s="10">
        <f>Cost[[#This Row],[AB50 SOH 5001 ]]-Cost[[#This Row],[Remaining QTY]]</f>
        <v>-4</v>
      </c>
      <c r="AB507" s="10">
        <f>SUMIF(G:G,G:G,O:O)</f>
        <v>4</v>
      </c>
      <c r="AC507" s="10">
        <f>Cost[[#This Row],[AB50 SOH 5001 ]]-Cost[[#This Row],[All Work Order Demand]]</f>
        <v>-4</v>
      </c>
      <c r="AD507" s="10" t="str">
        <f>_xlfn.CONCAT(Cost[[#This Row],[Material ]],"5001")</f>
        <v>105863805001</v>
      </c>
      <c r="AE507" s="22">
        <v>5001</v>
      </c>
    </row>
    <row r="508" spans="1:31">
      <c r="A508" s="24" t="s">
        <v>485</v>
      </c>
      <c r="B508" s="24" t="s">
        <v>569</v>
      </c>
      <c r="C508" s="24" t="s">
        <v>592</v>
      </c>
      <c r="D508" s="24" t="s">
        <v>753</v>
      </c>
      <c r="E508" s="24" t="s">
        <v>47</v>
      </c>
      <c r="F508" s="24" t="s">
        <v>143</v>
      </c>
      <c r="G508" s="24" t="s">
        <v>1509</v>
      </c>
      <c r="H508" s="24" t="s">
        <v>1510</v>
      </c>
      <c r="I508" s="24" t="s">
        <v>1365</v>
      </c>
      <c r="J508" s="24" t="s">
        <v>1686</v>
      </c>
      <c r="K508" s="24">
        <v>16</v>
      </c>
      <c r="L508" s="24" t="s">
        <v>1707</v>
      </c>
      <c r="M508" s="24">
        <v>2</v>
      </c>
      <c r="N508" s="24">
        <v>0</v>
      </c>
      <c r="O508" s="24">
        <v>2</v>
      </c>
      <c r="P508" s="24">
        <v>0</v>
      </c>
      <c r="Q508" s="24" t="str">
        <f t="shared" si="10"/>
        <v>10229881100042910</v>
      </c>
      <c r="R508" s="22" t="e">
        <f>IFERROR(_xlfn.XLOOKUP(Cost[[#This Row],[Unique]],'MB51'!U:U,'MB51'!I:I),"")*-1</f>
        <v>#VALUE!</v>
      </c>
      <c r="S508" s="18" t="str">
        <f>IFERROR(_xlfn.XLOOKUP(Cost[[#This Row],[Unique]],'MB51'!U:U,'MB51'!L:L),"")</f>
        <v/>
      </c>
      <c r="T508" s="18">
        <f>_xlfn.XLOOKUP(Cost[[#This Row],[Material ]],'mm60'!A:A,'mm60'!N:N)</f>
        <v>21</v>
      </c>
      <c r="U508" s="19">
        <f>IFERROR(Cost[[#This Row],[Unit Price MM60]]*Cost[[#This Row],[ Requirement QTY]],"")</f>
        <v>42</v>
      </c>
      <c r="V508" s="20">
        <f>IFERROR(Cost[[#This Row],[Unit Price MM60]]*Cost[[#This Row],[Withdrawn QTY]],"")</f>
        <v>0</v>
      </c>
      <c r="W508" s="21">
        <f>IFERROR(Cost[[#This Row],[Remaining QTY]]*Cost[[#This Row],[Unit Price MM60]],"")</f>
        <v>42</v>
      </c>
      <c r="X508" s="10">
        <v>0</v>
      </c>
      <c r="Y508" s="10">
        <f>SUMIF('MB52 in transit'!A:A,WSheet!G:G,'MB52 in transit'!E:E)</f>
        <v>0</v>
      </c>
      <c r="Z508" s="10">
        <f>SUMIF('MB52 2001'!A:A,WSheet!G:G,'MB52 2001'!C:C)</f>
        <v>0</v>
      </c>
      <c r="AA508" s="10">
        <f>Cost[[#This Row],[AB50 SOH 5001 ]]-Cost[[#This Row],[Remaining QTY]]</f>
        <v>-2</v>
      </c>
      <c r="AB508" s="10">
        <f>SUMIF(G:G,G:G,O:O)</f>
        <v>2</v>
      </c>
      <c r="AC508" s="10">
        <f>Cost[[#This Row],[AB50 SOH 5001 ]]-Cost[[#This Row],[All Work Order Demand]]</f>
        <v>-2</v>
      </c>
      <c r="AD508" s="10" t="str">
        <f>_xlfn.CONCAT(Cost[[#This Row],[Material ]],"5001")</f>
        <v>102298815001</v>
      </c>
      <c r="AE508" s="22">
        <v>5001</v>
      </c>
    </row>
    <row r="509" spans="1:31">
      <c r="A509" s="24" t="s">
        <v>485</v>
      </c>
      <c r="B509" s="24" t="s">
        <v>569</v>
      </c>
      <c r="C509" s="24" t="s">
        <v>592</v>
      </c>
      <c r="D509" s="24" t="s">
        <v>753</v>
      </c>
      <c r="E509" s="24" t="s">
        <v>47</v>
      </c>
      <c r="F509" s="24" t="s">
        <v>39</v>
      </c>
      <c r="G509" s="24" t="s">
        <v>154</v>
      </c>
      <c r="H509" s="24" t="s">
        <v>1309</v>
      </c>
      <c r="I509" s="24" t="s">
        <v>1360</v>
      </c>
      <c r="J509" s="24" t="s">
        <v>1686</v>
      </c>
      <c r="K509" s="24">
        <v>19</v>
      </c>
      <c r="L509" s="24" t="s">
        <v>1707</v>
      </c>
      <c r="M509" s="24">
        <v>7</v>
      </c>
      <c r="N509" s="24">
        <v>0</v>
      </c>
      <c r="O509" s="24">
        <v>7</v>
      </c>
      <c r="P509" s="24">
        <v>0</v>
      </c>
      <c r="Q509" s="24" t="str">
        <f t="shared" si="10"/>
        <v>10060885100042910</v>
      </c>
      <c r="R509" s="22" t="e">
        <f>IFERROR(_xlfn.XLOOKUP(Cost[[#This Row],[Unique]],'MB51'!U:U,'MB51'!I:I),"")*-1</f>
        <v>#VALUE!</v>
      </c>
      <c r="S509" s="18" t="str">
        <f>IFERROR(_xlfn.XLOOKUP(Cost[[#This Row],[Unique]],'MB51'!U:U,'MB51'!L:L),"")</f>
        <v/>
      </c>
      <c r="T509" s="18">
        <f>_xlfn.XLOOKUP(Cost[[#This Row],[Material ]],'mm60'!A:A,'mm60'!N:N)</f>
        <v>4.78</v>
      </c>
      <c r="U509" s="19">
        <f>IFERROR(Cost[[#This Row],[Unit Price MM60]]*Cost[[#This Row],[ Requirement QTY]],"")</f>
        <v>33.46</v>
      </c>
      <c r="V509" s="20">
        <f>IFERROR(Cost[[#This Row],[Unit Price MM60]]*Cost[[#This Row],[Withdrawn QTY]],"")</f>
        <v>0</v>
      </c>
      <c r="W509" s="21">
        <f>IFERROR(Cost[[#This Row],[Remaining QTY]]*Cost[[#This Row],[Unit Price MM60]],"")</f>
        <v>33.46</v>
      </c>
      <c r="X509" s="10">
        <v>0</v>
      </c>
      <c r="Y509" s="10">
        <f>SUMIF('MB52 in transit'!A:A,WSheet!G:G,'MB52 in transit'!E:E)</f>
        <v>0</v>
      </c>
      <c r="Z509" s="10">
        <f>SUMIF('MB52 2001'!A:A,WSheet!G:G,'MB52 2001'!C:C)</f>
        <v>0</v>
      </c>
      <c r="AA509" s="10">
        <f>Cost[[#This Row],[AB50 SOH 5001 ]]-Cost[[#This Row],[Remaining QTY]]</f>
        <v>-7</v>
      </c>
      <c r="AB509" s="10">
        <f>SUMIF(G:G,G:G,O:O)</f>
        <v>29</v>
      </c>
      <c r="AC509" s="10">
        <f>Cost[[#This Row],[AB50 SOH 5001 ]]-Cost[[#This Row],[All Work Order Demand]]</f>
        <v>-29</v>
      </c>
      <c r="AD509" s="10" t="str">
        <f>_xlfn.CONCAT(Cost[[#This Row],[Material ]],"5001")</f>
        <v>100608855001</v>
      </c>
      <c r="AE509" s="22">
        <v>5001</v>
      </c>
    </row>
    <row r="510" spans="1:31">
      <c r="A510" s="24" t="s">
        <v>485</v>
      </c>
      <c r="B510" s="24" t="s">
        <v>569</v>
      </c>
      <c r="C510" s="24" t="s">
        <v>709</v>
      </c>
      <c r="D510" s="24" t="s">
        <v>865</v>
      </c>
      <c r="E510" s="24" t="s">
        <v>43</v>
      </c>
      <c r="F510" s="24" t="s">
        <v>43</v>
      </c>
      <c r="G510" s="24" t="s">
        <v>1511</v>
      </c>
      <c r="H510" s="24" t="s">
        <v>1512</v>
      </c>
      <c r="I510" s="24" t="s">
        <v>1436</v>
      </c>
      <c r="J510" s="24" t="s">
        <v>1686</v>
      </c>
      <c r="K510" s="24">
        <v>1</v>
      </c>
      <c r="L510" s="24" t="s">
        <v>1824</v>
      </c>
      <c r="M510" s="24">
        <v>1</v>
      </c>
      <c r="N510" s="24">
        <v>0</v>
      </c>
      <c r="O510" s="24">
        <v>1</v>
      </c>
      <c r="P510" s="24">
        <v>0</v>
      </c>
      <c r="Q510" s="24" t="str">
        <f t="shared" si="10"/>
        <v>10469659100093268</v>
      </c>
      <c r="R510" s="22" t="e">
        <f>IFERROR(_xlfn.XLOOKUP(Cost[[#This Row],[Unique]],'MB51'!U:U,'MB51'!I:I),"")*-1</f>
        <v>#VALUE!</v>
      </c>
      <c r="S510" s="18" t="str">
        <f>IFERROR(_xlfn.XLOOKUP(Cost[[#This Row],[Unique]],'MB51'!U:U,'MB51'!L:L),"")</f>
        <v/>
      </c>
      <c r="T510" s="18">
        <f>_xlfn.XLOOKUP(Cost[[#This Row],[Material ]],'mm60'!A:A,'mm60'!N:N)</f>
        <v>53310</v>
      </c>
      <c r="U510" s="19">
        <f>IFERROR(Cost[[#This Row],[Unit Price MM60]]*Cost[[#This Row],[ Requirement QTY]],"")</f>
        <v>53310</v>
      </c>
      <c r="V510" s="20">
        <f>IFERROR(Cost[[#This Row],[Unit Price MM60]]*Cost[[#This Row],[Withdrawn QTY]],"")</f>
        <v>0</v>
      </c>
      <c r="W510" s="21">
        <f>IFERROR(Cost[[#This Row],[Remaining QTY]]*Cost[[#This Row],[Unit Price MM60]],"")</f>
        <v>53310</v>
      </c>
      <c r="X510" s="10">
        <v>0</v>
      </c>
      <c r="Y510" s="10">
        <f>SUMIF('MB52 in transit'!A:A,WSheet!G:G,'MB52 in transit'!E:E)</f>
        <v>0</v>
      </c>
      <c r="Z510" s="10">
        <f>SUMIF('MB52 2001'!A:A,WSheet!G:G,'MB52 2001'!C:C)</f>
        <v>0</v>
      </c>
      <c r="AA510" s="10">
        <f>Cost[[#This Row],[AB50 SOH 5001 ]]-Cost[[#This Row],[Remaining QTY]]</f>
        <v>-1</v>
      </c>
      <c r="AB510" s="10">
        <f>SUMIF(G:G,G:G,O:O)</f>
        <v>1</v>
      </c>
      <c r="AC510" s="10">
        <f>Cost[[#This Row],[AB50 SOH 5001 ]]-Cost[[#This Row],[All Work Order Demand]]</f>
        <v>-1</v>
      </c>
      <c r="AD510" s="10" t="str">
        <f>_xlfn.CONCAT(Cost[[#This Row],[Material ]],"5001")</f>
        <v>104696595001</v>
      </c>
      <c r="AE510" s="22">
        <v>5001</v>
      </c>
    </row>
    <row r="511" spans="1:31">
      <c r="A511" s="24" t="s">
        <v>485</v>
      </c>
      <c r="B511" s="24" t="s">
        <v>570</v>
      </c>
      <c r="C511" s="24" t="s">
        <v>593</v>
      </c>
      <c r="D511" s="24" t="s">
        <v>754</v>
      </c>
      <c r="E511" s="24" t="s">
        <v>120</v>
      </c>
      <c r="F511" s="24" t="s">
        <v>110</v>
      </c>
      <c r="G511" s="24" t="s">
        <v>154</v>
      </c>
      <c r="H511" s="24" t="s">
        <v>1309</v>
      </c>
      <c r="I511" s="24" t="s">
        <v>1360</v>
      </c>
      <c r="J511" s="24" t="s">
        <v>1686</v>
      </c>
      <c r="K511" s="24">
        <v>9</v>
      </c>
      <c r="L511" s="24" t="s">
        <v>1708</v>
      </c>
      <c r="M511" s="24">
        <v>2</v>
      </c>
      <c r="N511" s="24">
        <v>0</v>
      </c>
      <c r="O511" s="24">
        <v>2</v>
      </c>
      <c r="P511" s="24">
        <v>0</v>
      </c>
      <c r="Q511" s="24" t="str">
        <f t="shared" si="10"/>
        <v>10060885200155497</v>
      </c>
      <c r="R511" s="22" t="e">
        <f>IFERROR(_xlfn.XLOOKUP(Cost[[#This Row],[Unique]],'MB51'!U:U,'MB51'!I:I),"")*-1</f>
        <v>#VALUE!</v>
      </c>
      <c r="S511" s="18" t="str">
        <f>IFERROR(_xlfn.XLOOKUP(Cost[[#This Row],[Unique]],'MB51'!U:U,'MB51'!L:L),"")</f>
        <v/>
      </c>
      <c r="T511" s="18">
        <f>_xlfn.XLOOKUP(Cost[[#This Row],[Material ]],'mm60'!A:A,'mm60'!N:N)</f>
        <v>4.78</v>
      </c>
      <c r="U511" s="19">
        <f>IFERROR(Cost[[#This Row],[Unit Price MM60]]*Cost[[#This Row],[ Requirement QTY]],"")</f>
        <v>9.56</v>
      </c>
      <c r="V511" s="20">
        <f>IFERROR(Cost[[#This Row],[Unit Price MM60]]*Cost[[#This Row],[Withdrawn QTY]],"")</f>
        <v>0</v>
      </c>
      <c r="W511" s="21">
        <f>IFERROR(Cost[[#This Row],[Remaining QTY]]*Cost[[#This Row],[Unit Price MM60]],"")</f>
        <v>9.56</v>
      </c>
      <c r="X511" s="10">
        <v>0</v>
      </c>
      <c r="Y511" s="10">
        <f>SUMIF('MB52 in transit'!A:A,WSheet!G:G,'MB52 in transit'!E:E)</f>
        <v>0</v>
      </c>
      <c r="Z511" s="10">
        <f>SUMIF('MB52 2001'!A:A,WSheet!G:G,'MB52 2001'!C:C)</f>
        <v>0</v>
      </c>
      <c r="AA511" s="10">
        <f>Cost[[#This Row],[AB50 SOH 5001 ]]-Cost[[#This Row],[Remaining QTY]]</f>
        <v>-2</v>
      </c>
      <c r="AB511" s="10">
        <f>SUMIF(G:G,G:G,O:O)</f>
        <v>29</v>
      </c>
      <c r="AC511" s="10">
        <f>Cost[[#This Row],[AB50 SOH 5001 ]]-Cost[[#This Row],[All Work Order Demand]]</f>
        <v>-29</v>
      </c>
      <c r="AD511" s="10" t="str">
        <f>_xlfn.CONCAT(Cost[[#This Row],[Material ]],"5001")</f>
        <v>100608855001</v>
      </c>
      <c r="AE511" s="22">
        <v>5001</v>
      </c>
    </row>
    <row r="512" spans="1:31">
      <c r="A512" s="24" t="s">
        <v>485</v>
      </c>
      <c r="B512" s="24" t="s">
        <v>570</v>
      </c>
      <c r="C512" s="24" t="s">
        <v>594</v>
      </c>
      <c r="D512" s="24" t="s">
        <v>755</v>
      </c>
      <c r="E512" s="24" t="s">
        <v>80</v>
      </c>
      <c r="F512" s="24" t="s">
        <v>110</v>
      </c>
      <c r="G512" s="24" t="s">
        <v>923</v>
      </c>
      <c r="H512" s="24" t="s">
        <v>924</v>
      </c>
      <c r="I512" s="24" t="s">
        <v>1360</v>
      </c>
      <c r="J512" s="24" t="s">
        <v>1686</v>
      </c>
      <c r="K512" s="24">
        <v>9</v>
      </c>
      <c r="L512" s="24" t="s">
        <v>1709</v>
      </c>
      <c r="M512" s="24">
        <v>32</v>
      </c>
      <c r="N512" s="24">
        <v>0</v>
      </c>
      <c r="O512" s="24">
        <v>32</v>
      </c>
      <c r="P512" s="24">
        <v>0</v>
      </c>
      <c r="Q512" s="24" t="str">
        <f t="shared" si="10"/>
        <v>10058535200155484</v>
      </c>
      <c r="R512" s="22" t="e">
        <f>IFERROR(_xlfn.XLOOKUP(Cost[[#This Row],[Unique]],'MB51'!U:U,'MB51'!I:I),"")*-1</f>
        <v>#VALUE!</v>
      </c>
      <c r="S512" s="18" t="str">
        <f>IFERROR(_xlfn.XLOOKUP(Cost[[#This Row],[Unique]],'MB51'!U:U,'MB51'!L:L),"")</f>
        <v/>
      </c>
      <c r="T512" s="18">
        <f>_xlfn.XLOOKUP(Cost[[#This Row],[Material ]],'mm60'!A:A,'mm60'!N:N)</f>
        <v>9.09</v>
      </c>
      <c r="U512" s="19">
        <f>IFERROR(Cost[[#This Row],[Unit Price MM60]]*Cost[[#This Row],[ Requirement QTY]],"")</f>
        <v>290.88</v>
      </c>
      <c r="V512" s="20">
        <f>IFERROR(Cost[[#This Row],[Unit Price MM60]]*Cost[[#This Row],[Withdrawn QTY]],"")</f>
        <v>0</v>
      </c>
      <c r="W512" s="21">
        <f>IFERROR(Cost[[#This Row],[Remaining QTY]]*Cost[[#This Row],[Unit Price MM60]],"")</f>
        <v>290.88</v>
      </c>
      <c r="X512" s="10">
        <v>0</v>
      </c>
      <c r="Y512" s="10">
        <f>SUMIF('MB52 in transit'!A:A,WSheet!G:G,'MB52 in transit'!E:E)</f>
        <v>0</v>
      </c>
      <c r="Z512" s="10">
        <f>SUMIF('MB52 2001'!A:A,WSheet!G:G,'MB52 2001'!C:C)</f>
        <v>0</v>
      </c>
      <c r="AA512" s="10">
        <f>Cost[[#This Row],[AB50 SOH 5001 ]]-Cost[[#This Row],[Remaining QTY]]</f>
        <v>-32</v>
      </c>
      <c r="AB512" s="10">
        <f>SUMIF(G:G,G:G,O:O)</f>
        <v>112</v>
      </c>
      <c r="AC512" s="10">
        <f>Cost[[#This Row],[AB50 SOH 5001 ]]-Cost[[#This Row],[All Work Order Demand]]</f>
        <v>-112</v>
      </c>
      <c r="AD512" s="10" t="str">
        <f>_xlfn.CONCAT(Cost[[#This Row],[Material ]],"5001")</f>
        <v>100585355001</v>
      </c>
      <c r="AE512" s="22">
        <v>5001</v>
      </c>
    </row>
    <row r="513" spans="1:31">
      <c r="A513" s="24" t="s">
        <v>485</v>
      </c>
      <c r="B513" s="24" t="s">
        <v>570</v>
      </c>
      <c r="C513" s="24" t="s">
        <v>655</v>
      </c>
      <c r="D513" s="24" t="s">
        <v>819</v>
      </c>
      <c r="E513" s="24" t="s">
        <v>33</v>
      </c>
      <c r="F513" s="24" t="s">
        <v>64</v>
      </c>
      <c r="G513" s="24" t="s">
        <v>1349</v>
      </c>
      <c r="H513" s="24" t="s">
        <v>1350</v>
      </c>
      <c r="I513" s="24" t="s">
        <v>1513</v>
      </c>
      <c r="J513" s="24" t="s">
        <v>1686</v>
      </c>
      <c r="K513" s="24">
        <v>5</v>
      </c>
      <c r="L513" s="24" t="s">
        <v>1770</v>
      </c>
      <c r="M513" s="24">
        <v>4</v>
      </c>
      <c r="N513" s="24">
        <v>0</v>
      </c>
      <c r="O513" s="24">
        <v>4</v>
      </c>
      <c r="P513" s="24">
        <v>0</v>
      </c>
      <c r="Q513" s="24" t="str">
        <f t="shared" si="10"/>
        <v>10205990200188318</v>
      </c>
      <c r="R513" s="22" t="e">
        <f>IFERROR(_xlfn.XLOOKUP(Cost[[#This Row],[Unique]],'MB51'!U:U,'MB51'!I:I),"")*-1</f>
        <v>#VALUE!</v>
      </c>
      <c r="S513" s="18" t="str">
        <f>IFERROR(_xlfn.XLOOKUP(Cost[[#This Row],[Unique]],'MB51'!U:U,'MB51'!L:L),"")</f>
        <v/>
      </c>
      <c r="T513" s="18">
        <f>_xlfn.XLOOKUP(Cost[[#This Row],[Material ]],'mm60'!A:A,'mm60'!N:N)</f>
        <v>29.94</v>
      </c>
      <c r="U513" s="19">
        <f>IFERROR(Cost[[#This Row],[Unit Price MM60]]*Cost[[#This Row],[ Requirement QTY]],"")</f>
        <v>119.76</v>
      </c>
      <c r="V513" s="20">
        <f>IFERROR(Cost[[#This Row],[Unit Price MM60]]*Cost[[#This Row],[Withdrawn QTY]],"")</f>
        <v>0</v>
      </c>
      <c r="W513" s="21">
        <f>IFERROR(Cost[[#This Row],[Remaining QTY]]*Cost[[#This Row],[Unit Price MM60]],"")</f>
        <v>119.76</v>
      </c>
      <c r="X513" s="10">
        <v>0</v>
      </c>
      <c r="Y513" s="10">
        <f>SUMIF('MB52 in transit'!A:A,WSheet!G:G,'MB52 in transit'!E:E)</f>
        <v>0</v>
      </c>
      <c r="Z513" s="10">
        <f>SUMIF('MB52 2001'!A:A,WSheet!G:G,'MB52 2001'!C:C)</f>
        <v>0</v>
      </c>
      <c r="AA513" s="10">
        <f>Cost[[#This Row],[AB50 SOH 5001 ]]-Cost[[#This Row],[Remaining QTY]]</f>
        <v>-4</v>
      </c>
      <c r="AB513" s="10">
        <f>SUMIF(G:G,G:G,O:O)</f>
        <v>30</v>
      </c>
      <c r="AC513" s="10">
        <f>Cost[[#This Row],[AB50 SOH 5001 ]]-Cost[[#This Row],[All Work Order Demand]]</f>
        <v>-30</v>
      </c>
      <c r="AD513" s="10" t="str">
        <f>_xlfn.CONCAT(Cost[[#This Row],[Material ]],"5001")</f>
        <v>102059905001</v>
      </c>
      <c r="AE513" s="22">
        <v>5001</v>
      </c>
    </row>
    <row r="514" spans="1:31">
      <c r="A514" s="24" t="s">
        <v>485</v>
      </c>
      <c r="B514" s="24" t="s">
        <v>570</v>
      </c>
      <c r="C514" s="24" t="s">
        <v>654</v>
      </c>
      <c r="D514" s="24" t="s">
        <v>818</v>
      </c>
      <c r="E514" s="24" t="s">
        <v>136</v>
      </c>
      <c r="F514" s="24" t="s">
        <v>147</v>
      </c>
      <c r="G514" s="24" t="s">
        <v>154</v>
      </c>
      <c r="H514" s="24" t="s">
        <v>1309</v>
      </c>
      <c r="I514" s="24" t="s">
        <v>1436</v>
      </c>
      <c r="J514" s="24" t="s">
        <v>1686</v>
      </c>
      <c r="K514" s="24">
        <v>18</v>
      </c>
      <c r="L514" s="24" t="s">
        <v>1769</v>
      </c>
      <c r="M514" s="24">
        <v>1</v>
      </c>
      <c r="N514" s="24">
        <v>0</v>
      </c>
      <c r="O514" s="24">
        <v>1</v>
      </c>
      <c r="P514" s="24">
        <v>0</v>
      </c>
      <c r="Q514" s="24" t="str">
        <f t="shared" si="10"/>
        <v>10060885200188385</v>
      </c>
      <c r="R514" s="22" t="e">
        <f>IFERROR(_xlfn.XLOOKUP(Cost[[#This Row],[Unique]],'MB51'!U:U,'MB51'!I:I),"")*-1</f>
        <v>#VALUE!</v>
      </c>
      <c r="S514" s="18" t="str">
        <f>IFERROR(_xlfn.XLOOKUP(Cost[[#This Row],[Unique]],'MB51'!U:U,'MB51'!L:L),"")</f>
        <v/>
      </c>
      <c r="T514" s="18">
        <f>_xlfn.XLOOKUP(Cost[[#This Row],[Material ]],'mm60'!A:A,'mm60'!N:N)</f>
        <v>4.78</v>
      </c>
      <c r="U514" s="19">
        <f>IFERROR(Cost[[#This Row],[Unit Price MM60]]*Cost[[#This Row],[ Requirement QTY]],"")</f>
        <v>4.78</v>
      </c>
      <c r="V514" s="20">
        <f>IFERROR(Cost[[#This Row],[Unit Price MM60]]*Cost[[#This Row],[Withdrawn QTY]],"")</f>
        <v>0</v>
      </c>
      <c r="W514" s="21">
        <f>IFERROR(Cost[[#This Row],[Remaining QTY]]*Cost[[#This Row],[Unit Price MM60]],"")</f>
        <v>4.78</v>
      </c>
      <c r="X514" s="10">
        <v>0</v>
      </c>
      <c r="Y514" s="10">
        <f>SUMIF('MB52 in transit'!A:A,WSheet!G:G,'MB52 in transit'!E:E)</f>
        <v>0</v>
      </c>
      <c r="Z514" s="10">
        <f>SUMIF('MB52 2001'!A:A,WSheet!G:G,'MB52 2001'!C:C)</f>
        <v>0</v>
      </c>
      <c r="AA514" s="10">
        <f>Cost[[#This Row],[AB50 SOH 5001 ]]-Cost[[#This Row],[Remaining QTY]]</f>
        <v>-1</v>
      </c>
      <c r="AB514" s="10">
        <f>SUMIF(G:G,G:G,O:O)</f>
        <v>29</v>
      </c>
      <c r="AC514" s="10">
        <f>Cost[[#This Row],[AB50 SOH 5001 ]]-Cost[[#This Row],[All Work Order Demand]]</f>
        <v>-29</v>
      </c>
      <c r="AD514" s="10" t="str">
        <f>_xlfn.CONCAT(Cost[[#This Row],[Material ]],"5001")</f>
        <v>100608855001</v>
      </c>
      <c r="AE514" s="22">
        <v>5001</v>
      </c>
    </row>
    <row r="515" spans="1:31">
      <c r="A515" s="24" t="s">
        <v>485</v>
      </c>
      <c r="B515" s="24" t="s">
        <v>570</v>
      </c>
      <c r="C515" s="24" t="s">
        <v>623</v>
      </c>
      <c r="D515" s="24" t="s">
        <v>788</v>
      </c>
      <c r="E515" s="24" t="s">
        <v>120</v>
      </c>
      <c r="F515" s="24" t="s">
        <v>33</v>
      </c>
      <c r="G515" s="24" t="s">
        <v>154</v>
      </c>
      <c r="H515" s="24" t="s">
        <v>1309</v>
      </c>
      <c r="I515" s="24" t="s">
        <v>1436</v>
      </c>
      <c r="J515" s="24" t="s">
        <v>1686</v>
      </c>
      <c r="K515" s="24">
        <v>10</v>
      </c>
      <c r="L515" s="24" t="s">
        <v>1738</v>
      </c>
      <c r="M515" s="24">
        <v>2</v>
      </c>
      <c r="N515" s="24">
        <v>0</v>
      </c>
      <c r="O515" s="24">
        <v>2</v>
      </c>
      <c r="P515" s="24">
        <v>0</v>
      </c>
      <c r="Q515" s="24" t="str">
        <f t="shared" si="10"/>
        <v>10060885200188390</v>
      </c>
      <c r="R515" s="22" t="e">
        <f>IFERROR(_xlfn.XLOOKUP(Cost[[#This Row],[Unique]],'MB51'!U:U,'MB51'!I:I),"")*-1</f>
        <v>#VALUE!</v>
      </c>
      <c r="S515" s="18" t="str">
        <f>IFERROR(_xlfn.XLOOKUP(Cost[[#This Row],[Unique]],'MB51'!U:U,'MB51'!L:L),"")</f>
        <v/>
      </c>
      <c r="T515" s="18">
        <f>_xlfn.XLOOKUP(Cost[[#This Row],[Material ]],'mm60'!A:A,'mm60'!N:N)</f>
        <v>4.78</v>
      </c>
      <c r="U515" s="19">
        <f>IFERROR(Cost[[#This Row],[Unit Price MM60]]*Cost[[#This Row],[ Requirement QTY]],"")</f>
        <v>9.56</v>
      </c>
      <c r="V515" s="20">
        <f>IFERROR(Cost[[#This Row],[Unit Price MM60]]*Cost[[#This Row],[Withdrawn QTY]],"")</f>
        <v>0</v>
      </c>
      <c r="W515" s="21">
        <f>IFERROR(Cost[[#This Row],[Remaining QTY]]*Cost[[#This Row],[Unit Price MM60]],"")</f>
        <v>9.56</v>
      </c>
      <c r="X515" s="10">
        <v>0</v>
      </c>
      <c r="Y515" s="10">
        <f>SUMIF('MB52 in transit'!A:A,WSheet!G:G,'MB52 in transit'!E:E)</f>
        <v>0</v>
      </c>
      <c r="Z515" s="10">
        <f>SUMIF('MB52 2001'!A:A,WSheet!G:G,'MB52 2001'!C:C)</f>
        <v>0</v>
      </c>
      <c r="AA515" s="10">
        <f>Cost[[#This Row],[AB50 SOH 5001 ]]-Cost[[#This Row],[Remaining QTY]]</f>
        <v>-2</v>
      </c>
      <c r="AB515" s="10">
        <f>SUMIF(G:G,G:G,O:O)</f>
        <v>29</v>
      </c>
      <c r="AC515" s="10">
        <f>Cost[[#This Row],[AB50 SOH 5001 ]]-Cost[[#This Row],[All Work Order Demand]]</f>
        <v>-29</v>
      </c>
      <c r="AD515" s="10" t="str">
        <f>_xlfn.CONCAT(Cost[[#This Row],[Material ]],"5001")</f>
        <v>100608855001</v>
      </c>
      <c r="AE515" s="22">
        <v>5001</v>
      </c>
    </row>
    <row r="516" spans="1:31">
      <c r="A516" s="24" t="s">
        <v>485</v>
      </c>
      <c r="B516" s="24" t="s">
        <v>570</v>
      </c>
      <c r="C516" s="24" t="s">
        <v>654</v>
      </c>
      <c r="D516" s="24" t="s">
        <v>818</v>
      </c>
      <c r="E516" s="24" t="s">
        <v>132</v>
      </c>
      <c r="F516" s="24" t="s">
        <v>136</v>
      </c>
      <c r="G516" s="24" t="s">
        <v>1514</v>
      </c>
      <c r="H516" s="24" t="s">
        <v>1515</v>
      </c>
      <c r="I516" s="24" t="s">
        <v>1436</v>
      </c>
      <c r="J516" s="24" t="s">
        <v>1686</v>
      </c>
      <c r="K516" s="24">
        <v>16</v>
      </c>
      <c r="L516" s="24" t="s">
        <v>1769</v>
      </c>
      <c r="M516" s="24">
        <v>16</v>
      </c>
      <c r="N516" s="24">
        <v>0</v>
      </c>
      <c r="O516" s="24">
        <v>16</v>
      </c>
      <c r="P516" s="24">
        <v>0</v>
      </c>
      <c r="Q516" s="24" t="str">
        <f t="shared" si="10"/>
        <v>10218587200188385</v>
      </c>
      <c r="R516" s="22" t="e">
        <f>IFERROR(_xlfn.XLOOKUP(Cost[[#This Row],[Unique]],'MB51'!U:U,'MB51'!I:I),"")*-1</f>
        <v>#VALUE!</v>
      </c>
      <c r="S516" s="18" t="str">
        <f>IFERROR(_xlfn.XLOOKUP(Cost[[#This Row],[Unique]],'MB51'!U:U,'MB51'!L:L),"")</f>
        <v/>
      </c>
      <c r="T516" s="18">
        <f>_xlfn.XLOOKUP(Cost[[#This Row],[Material ]],'mm60'!A:A,'mm60'!N:N)</f>
        <v>97.95</v>
      </c>
      <c r="U516" s="19">
        <f>IFERROR(Cost[[#This Row],[Unit Price MM60]]*Cost[[#This Row],[ Requirement QTY]],"")</f>
        <v>1567.2</v>
      </c>
      <c r="V516" s="20">
        <f>IFERROR(Cost[[#This Row],[Unit Price MM60]]*Cost[[#This Row],[Withdrawn QTY]],"")</f>
        <v>0</v>
      </c>
      <c r="W516" s="21">
        <f>IFERROR(Cost[[#This Row],[Remaining QTY]]*Cost[[#This Row],[Unit Price MM60]],"")</f>
        <v>1567.2</v>
      </c>
      <c r="X516" s="10">
        <v>0</v>
      </c>
      <c r="Y516" s="10">
        <f>SUMIF('MB52 in transit'!A:A,WSheet!G:G,'MB52 in transit'!E:E)</f>
        <v>0</v>
      </c>
      <c r="Z516" s="10">
        <f>SUMIF('MB52 2001'!A:A,WSheet!G:G,'MB52 2001'!C:C)</f>
        <v>0</v>
      </c>
      <c r="AA516" s="10">
        <f>Cost[[#This Row],[AB50 SOH 5001 ]]-Cost[[#This Row],[Remaining QTY]]</f>
        <v>-16</v>
      </c>
      <c r="AB516" s="10">
        <f>SUMIF(G:G,G:G,O:O)</f>
        <v>32</v>
      </c>
      <c r="AC516" s="10">
        <f>Cost[[#This Row],[AB50 SOH 5001 ]]-Cost[[#This Row],[All Work Order Demand]]</f>
        <v>-32</v>
      </c>
      <c r="AD516" s="10" t="str">
        <f>_xlfn.CONCAT(Cost[[#This Row],[Material ]],"5001")</f>
        <v>102185875001</v>
      </c>
      <c r="AE516" s="22">
        <v>5001</v>
      </c>
    </row>
    <row r="517" spans="1:31">
      <c r="A517" s="24" t="s">
        <v>485</v>
      </c>
      <c r="B517" s="24" t="s">
        <v>570</v>
      </c>
      <c r="C517" s="24" t="s">
        <v>623</v>
      </c>
      <c r="D517" s="24" t="s">
        <v>788</v>
      </c>
      <c r="E517" s="24" t="s">
        <v>80</v>
      </c>
      <c r="F517" s="24" t="s">
        <v>106</v>
      </c>
      <c r="G517" s="24" t="s">
        <v>1267</v>
      </c>
      <c r="H517" s="24" t="s">
        <v>1268</v>
      </c>
      <c r="I517" s="24" t="s">
        <v>1436</v>
      </c>
      <c r="J517" s="24" t="s">
        <v>1686</v>
      </c>
      <c r="K517" s="24">
        <v>8</v>
      </c>
      <c r="L517" s="24" t="s">
        <v>1738</v>
      </c>
      <c r="M517" s="24">
        <v>8</v>
      </c>
      <c r="N517" s="24">
        <v>0</v>
      </c>
      <c r="O517" s="24">
        <v>8</v>
      </c>
      <c r="P517" s="24">
        <v>0</v>
      </c>
      <c r="Q517" s="24" t="str">
        <f t="shared" si="10"/>
        <v>10058893200188390</v>
      </c>
      <c r="R517" s="22" t="e">
        <f>IFERROR(_xlfn.XLOOKUP(Cost[[#This Row],[Unique]],'MB51'!U:U,'MB51'!I:I),"")*-1</f>
        <v>#VALUE!</v>
      </c>
      <c r="S517" s="18" t="str">
        <f>IFERROR(_xlfn.XLOOKUP(Cost[[#This Row],[Unique]],'MB51'!U:U,'MB51'!L:L),"")</f>
        <v/>
      </c>
      <c r="T517" s="18">
        <f>_xlfn.XLOOKUP(Cost[[#This Row],[Material ]],'mm60'!A:A,'mm60'!N:N)</f>
        <v>4.26</v>
      </c>
      <c r="U517" s="19">
        <f>IFERROR(Cost[[#This Row],[Unit Price MM60]]*Cost[[#This Row],[ Requirement QTY]],"")</f>
        <v>34.08</v>
      </c>
      <c r="V517" s="20">
        <f>IFERROR(Cost[[#This Row],[Unit Price MM60]]*Cost[[#This Row],[Withdrawn QTY]],"")</f>
        <v>0</v>
      </c>
      <c r="W517" s="21">
        <f>IFERROR(Cost[[#This Row],[Remaining QTY]]*Cost[[#This Row],[Unit Price MM60]],"")</f>
        <v>34.08</v>
      </c>
      <c r="X517" s="10">
        <v>0</v>
      </c>
      <c r="Y517" s="10">
        <f>SUMIF('MB52 in transit'!A:A,WSheet!G:G,'MB52 in transit'!E:E)</f>
        <v>0</v>
      </c>
      <c r="Z517" s="10">
        <f>SUMIF('MB52 2001'!A:A,WSheet!G:G,'MB52 2001'!C:C)</f>
        <v>8</v>
      </c>
      <c r="AA517" s="10">
        <f>Cost[[#This Row],[AB50 SOH 5001 ]]-Cost[[#This Row],[Remaining QTY]]</f>
        <v>-8</v>
      </c>
      <c r="AB517" s="10">
        <f>SUMIF(G:G,G:G,O:O)</f>
        <v>56</v>
      </c>
      <c r="AC517" s="10">
        <f>Cost[[#This Row],[AB50 SOH 5001 ]]-Cost[[#This Row],[All Work Order Demand]]</f>
        <v>-56</v>
      </c>
      <c r="AD517" s="10" t="str">
        <f>_xlfn.CONCAT(Cost[[#This Row],[Material ]],"5001")</f>
        <v>100588935001</v>
      </c>
      <c r="AE517" s="22">
        <v>5001</v>
      </c>
    </row>
    <row r="518" spans="1:31">
      <c r="A518" s="24" t="s">
        <v>485</v>
      </c>
      <c r="B518" s="24" t="s">
        <v>570</v>
      </c>
      <c r="C518" s="24" t="s">
        <v>623</v>
      </c>
      <c r="D518" s="24" t="s">
        <v>788</v>
      </c>
      <c r="E518" s="24" t="s">
        <v>120</v>
      </c>
      <c r="F518" s="24" t="s">
        <v>110</v>
      </c>
      <c r="G518" s="24" t="s">
        <v>1516</v>
      </c>
      <c r="H518" s="24" t="s">
        <v>1517</v>
      </c>
      <c r="I518" s="24" t="s">
        <v>1436</v>
      </c>
      <c r="J518" s="24" t="s">
        <v>1686</v>
      </c>
      <c r="K518" s="24">
        <v>9</v>
      </c>
      <c r="L518" s="24" t="s">
        <v>1738</v>
      </c>
      <c r="M518" s="24">
        <v>8</v>
      </c>
      <c r="N518" s="24">
        <v>0</v>
      </c>
      <c r="O518" s="24">
        <v>8</v>
      </c>
      <c r="P518" s="24">
        <v>0</v>
      </c>
      <c r="Q518" s="24" t="str">
        <f t="shared" si="10"/>
        <v>10523423200188390</v>
      </c>
      <c r="R518" s="22" t="e">
        <f>IFERROR(_xlfn.XLOOKUP(Cost[[#This Row],[Unique]],'MB51'!U:U,'MB51'!I:I),"")*-1</f>
        <v>#VALUE!</v>
      </c>
      <c r="S518" s="18" t="str">
        <f>IFERROR(_xlfn.XLOOKUP(Cost[[#This Row],[Unique]],'MB51'!U:U,'MB51'!L:L),"")</f>
        <v/>
      </c>
      <c r="T518" s="18">
        <f>_xlfn.XLOOKUP(Cost[[#This Row],[Material ]],'mm60'!A:A,'mm60'!N:N)</f>
        <v>46.6</v>
      </c>
      <c r="U518" s="19">
        <f>IFERROR(Cost[[#This Row],[Unit Price MM60]]*Cost[[#This Row],[ Requirement QTY]],"")</f>
        <v>372.8</v>
      </c>
      <c r="V518" s="20">
        <f>IFERROR(Cost[[#This Row],[Unit Price MM60]]*Cost[[#This Row],[Withdrawn QTY]],"")</f>
        <v>0</v>
      </c>
      <c r="W518" s="21">
        <f>IFERROR(Cost[[#This Row],[Remaining QTY]]*Cost[[#This Row],[Unit Price MM60]],"")</f>
        <v>372.8</v>
      </c>
      <c r="X518" s="10">
        <v>0</v>
      </c>
      <c r="Y518" s="10">
        <f>SUMIF('MB52 in transit'!A:A,WSheet!G:G,'MB52 in transit'!E:E)</f>
        <v>0</v>
      </c>
      <c r="Z518" s="10">
        <f>SUMIF('MB52 2001'!A:A,WSheet!G:G,'MB52 2001'!C:C)</f>
        <v>0</v>
      </c>
      <c r="AA518" s="10">
        <f>Cost[[#This Row],[AB50 SOH 5001 ]]-Cost[[#This Row],[Remaining QTY]]</f>
        <v>-8</v>
      </c>
      <c r="AB518" s="10">
        <f>SUMIF(G:G,G:G,O:O)</f>
        <v>8</v>
      </c>
      <c r="AC518" s="10">
        <f>Cost[[#This Row],[AB50 SOH 5001 ]]-Cost[[#This Row],[All Work Order Demand]]</f>
        <v>-8</v>
      </c>
      <c r="AD518" s="10" t="str">
        <f>_xlfn.CONCAT(Cost[[#This Row],[Material ]],"5001")</f>
        <v>105234235001</v>
      </c>
      <c r="AE518" s="22">
        <v>5001</v>
      </c>
    </row>
    <row r="519" spans="1:31">
      <c r="A519" s="24" t="s">
        <v>485</v>
      </c>
      <c r="B519" s="24" t="s">
        <v>570</v>
      </c>
      <c r="C519" s="24" t="s">
        <v>623</v>
      </c>
      <c r="D519" s="24" t="s">
        <v>788</v>
      </c>
      <c r="E519" s="24" t="s">
        <v>124</v>
      </c>
      <c r="F519" s="24" t="s">
        <v>120</v>
      </c>
      <c r="G519" s="24" t="s">
        <v>1518</v>
      </c>
      <c r="H519" s="24" t="s">
        <v>1519</v>
      </c>
      <c r="I519" s="24" t="s">
        <v>1436</v>
      </c>
      <c r="J519" s="24" t="s">
        <v>1686</v>
      </c>
      <c r="K519" s="24">
        <v>12</v>
      </c>
      <c r="L519" s="24" t="s">
        <v>1738</v>
      </c>
      <c r="M519" s="24">
        <v>12</v>
      </c>
      <c r="N519" s="24">
        <v>0</v>
      </c>
      <c r="O519" s="24">
        <v>12</v>
      </c>
      <c r="P519" s="24">
        <v>0</v>
      </c>
      <c r="Q519" s="24" t="str">
        <f t="shared" ref="Q519:Q582" si="11">_xlfn.CONCAT(G519,C519)</f>
        <v>10523424200188390</v>
      </c>
      <c r="R519" s="22" t="e">
        <f>IFERROR(_xlfn.XLOOKUP(Cost[[#This Row],[Unique]],'MB51'!U:U,'MB51'!I:I),"")*-1</f>
        <v>#VALUE!</v>
      </c>
      <c r="S519" s="18" t="str">
        <f>IFERROR(_xlfn.XLOOKUP(Cost[[#This Row],[Unique]],'MB51'!U:U,'MB51'!L:L),"")</f>
        <v/>
      </c>
      <c r="T519" s="18">
        <f>_xlfn.XLOOKUP(Cost[[#This Row],[Material ]],'mm60'!A:A,'mm60'!N:N)</f>
        <v>72.349999999999994</v>
      </c>
      <c r="U519" s="19">
        <f>IFERROR(Cost[[#This Row],[Unit Price MM60]]*Cost[[#This Row],[ Requirement QTY]],"")</f>
        <v>868.19999999999993</v>
      </c>
      <c r="V519" s="20">
        <f>IFERROR(Cost[[#This Row],[Unit Price MM60]]*Cost[[#This Row],[Withdrawn QTY]],"")</f>
        <v>0</v>
      </c>
      <c r="W519" s="21">
        <f>IFERROR(Cost[[#This Row],[Remaining QTY]]*Cost[[#This Row],[Unit Price MM60]],"")</f>
        <v>868.19999999999993</v>
      </c>
      <c r="X519" s="10">
        <v>0</v>
      </c>
      <c r="Y519" s="10">
        <f>SUMIF('MB52 in transit'!A:A,WSheet!G:G,'MB52 in transit'!E:E)</f>
        <v>0</v>
      </c>
      <c r="Z519" s="10">
        <f>SUMIF('MB52 2001'!A:A,WSheet!G:G,'MB52 2001'!C:C)</f>
        <v>0</v>
      </c>
      <c r="AA519" s="10">
        <f>Cost[[#This Row],[AB50 SOH 5001 ]]-Cost[[#This Row],[Remaining QTY]]</f>
        <v>-12</v>
      </c>
      <c r="AB519" s="10">
        <f>SUMIF(G:G,G:G,O:O)</f>
        <v>12</v>
      </c>
      <c r="AC519" s="10">
        <f>Cost[[#This Row],[AB50 SOH 5001 ]]-Cost[[#This Row],[All Work Order Demand]]</f>
        <v>-12</v>
      </c>
      <c r="AD519" s="10" t="str">
        <f>_xlfn.CONCAT(Cost[[#This Row],[Material ]],"5001")</f>
        <v>105234245001</v>
      </c>
      <c r="AE519" s="22">
        <v>5001</v>
      </c>
    </row>
    <row r="520" spans="1:31">
      <c r="A520" s="24" t="s">
        <v>485</v>
      </c>
      <c r="B520" s="24" t="s">
        <v>570</v>
      </c>
      <c r="C520" s="24" t="s">
        <v>623</v>
      </c>
      <c r="D520" s="24" t="s">
        <v>788</v>
      </c>
      <c r="E520" s="24" t="s">
        <v>106</v>
      </c>
      <c r="F520" s="24" t="s">
        <v>43</v>
      </c>
      <c r="G520" s="24" t="s">
        <v>1149</v>
      </c>
      <c r="H520" s="24" t="s">
        <v>1150</v>
      </c>
      <c r="I520" s="24" t="s">
        <v>1436</v>
      </c>
      <c r="J520" s="24" t="s">
        <v>1686</v>
      </c>
      <c r="K520" s="24">
        <v>1</v>
      </c>
      <c r="L520" s="24" t="s">
        <v>1738</v>
      </c>
      <c r="M520" s="24">
        <v>2</v>
      </c>
      <c r="N520" s="24">
        <v>0</v>
      </c>
      <c r="O520" s="24">
        <v>2</v>
      </c>
      <c r="P520" s="24">
        <v>0</v>
      </c>
      <c r="Q520" s="24" t="str">
        <f t="shared" si="11"/>
        <v>10204124200188390</v>
      </c>
      <c r="R520" s="22" t="e">
        <f>IFERROR(_xlfn.XLOOKUP(Cost[[#This Row],[Unique]],'MB51'!U:U,'MB51'!I:I),"")*-1</f>
        <v>#VALUE!</v>
      </c>
      <c r="S520" s="18" t="str">
        <f>IFERROR(_xlfn.XLOOKUP(Cost[[#This Row],[Unique]],'MB51'!U:U,'MB51'!L:L),"")</f>
        <v/>
      </c>
      <c r="T520" s="18">
        <f>_xlfn.XLOOKUP(Cost[[#This Row],[Material ]],'mm60'!A:A,'mm60'!N:N)</f>
        <v>16.54</v>
      </c>
      <c r="U520" s="19">
        <f>IFERROR(Cost[[#This Row],[Unit Price MM60]]*Cost[[#This Row],[ Requirement QTY]],"")</f>
        <v>33.08</v>
      </c>
      <c r="V520" s="20">
        <f>IFERROR(Cost[[#This Row],[Unit Price MM60]]*Cost[[#This Row],[Withdrawn QTY]],"")</f>
        <v>0</v>
      </c>
      <c r="W520" s="21">
        <f>IFERROR(Cost[[#This Row],[Remaining QTY]]*Cost[[#This Row],[Unit Price MM60]],"")</f>
        <v>33.08</v>
      </c>
      <c r="X520" s="10">
        <v>0</v>
      </c>
      <c r="Y520" s="10">
        <f>SUMIF('MB52 in transit'!A:A,WSheet!G:G,'MB52 in transit'!E:E)</f>
        <v>0</v>
      </c>
      <c r="Z520" s="10">
        <f>SUMIF('MB52 2001'!A:A,WSheet!G:G,'MB52 2001'!C:C)</f>
        <v>0</v>
      </c>
      <c r="AA520" s="10">
        <f>Cost[[#This Row],[AB50 SOH 5001 ]]-Cost[[#This Row],[Remaining QTY]]</f>
        <v>-2</v>
      </c>
      <c r="AB520" s="10">
        <f>SUMIF(G:G,G:G,O:O)</f>
        <v>28</v>
      </c>
      <c r="AC520" s="10">
        <f>Cost[[#This Row],[AB50 SOH 5001 ]]-Cost[[#This Row],[All Work Order Demand]]</f>
        <v>-28</v>
      </c>
      <c r="AD520" s="10" t="str">
        <f>_xlfn.CONCAT(Cost[[#This Row],[Material ]],"5001")</f>
        <v>102041245001</v>
      </c>
      <c r="AE520" s="22">
        <v>5001</v>
      </c>
    </row>
    <row r="521" spans="1:31">
      <c r="A521" s="24" t="s">
        <v>485</v>
      </c>
      <c r="B521" s="24" t="s">
        <v>570</v>
      </c>
      <c r="C521" s="24" t="s">
        <v>623</v>
      </c>
      <c r="D521" s="24" t="s">
        <v>788</v>
      </c>
      <c r="E521" s="24" t="s">
        <v>110</v>
      </c>
      <c r="F521" s="24" t="s">
        <v>60</v>
      </c>
      <c r="G521" s="24" t="s">
        <v>1349</v>
      </c>
      <c r="H521" s="24" t="s">
        <v>1350</v>
      </c>
      <c r="I521" s="24" t="s">
        <v>1513</v>
      </c>
      <c r="J521" s="24" t="s">
        <v>1686</v>
      </c>
      <c r="K521" s="24">
        <v>4</v>
      </c>
      <c r="L521" s="24" t="s">
        <v>1738</v>
      </c>
      <c r="M521" s="24">
        <v>2</v>
      </c>
      <c r="N521" s="24">
        <v>0</v>
      </c>
      <c r="O521" s="24">
        <v>2</v>
      </c>
      <c r="P521" s="24">
        <v>0</v>
      </c>
      <c r="Q521" s="24" t="str">
        <f t="shared" si="11"/>
        <v>10205990200188390</v>
      </c>
      <c r="R521" s="22" t="e">
        <f>IFERROR(_xlfn.XLOOKUP(Cost[[#This Row],[Unique]],'MB51'!U:U,'MB51'!I:I),"")*-1</f>
        <v>#VALUE!</v>
      </c>
      <c r="S521" s="18" t="str">
        <f>IFERROR(_xlfn.XLOOKUP(Cost[[#This Row],[Unique]],'MB51'!U:U,'MB51'!L:L),"")</f>
        <v/>
      </c>
      <c r="T521" s="18">
        <f>_xlfn.XLOOKUP(Cost[[#This Row],[Material ]],'mm60'!A:A,'mm60'!N:N)</f>
        <v>29.94</v>
      </c>
      <c r="U521" s="19">
        <f>IFERROR(Cost[[#This Row],[Unit Price MM60]]*Cost[[#This Row],[ Requirement QTY]],"")</f>
        <v>59.88</v>
      </c>
      <c r="V521" s="20">
        <f>IFERROR(Cost[[#This Row],[Unit Price MM60]]*Cost[[#This Row],[Withdrawn QTY]],"")</f>
        <v>0</v>
      </c>
      <c r="W521" s="21">
        <f>IFERROR(Cost[[#This Row],[Remaining QTY]]*Cost[[#This Row],[Unit Price MM60]],"")</f>
        <v>59.88</v>
      </c>
      <c r="X521" s="10">
        <v>0</v>
      </c>
      <c r="Y521" s="10">
        <f>SUMIF('MB52 in transit'!A:A,WSheet!G:G,'MB52 in transit'!E:E)</f>
        <v>0</v>
      </c>
      <c r="Z521" s="10">
        <f>SUMIF('MB52 2001'!A:A,WSheet!G:G,'MB52 2001'!C:C)</f>
        <v>0</v>
      </c>
      <c r="AA521" s="10">
        <f>Cost[[#This Row],[AB50 SOH 5001 ]]-Cost[[#This Row],[Remaining QTY]]</f>
        <v>-2</v>
      </c>
      <c r="AB521" s="10">
        <f>SUMIF(G:G,G:G,O:O)</f>
        <v>30</v>
      </c>
      <c r="AC521" s="10">
        <f>Cost[[#This Row],[AB50 SOH 5001 ]]-Cost[[#This Row],[All Work Order Demand]]</f>
        <v>-30</v>
      </c>
      <c r="AD521" s="10" t="str">
        <f>_xlfn.CONCAT(Cost[[#This Row],[Material ]],"5001")</f>
        <v>102059905001</v>
      </c>
      <c r="AE521" s="22">
        <v>5001</v>
      </c>
    </row>
    <row r="522" spans="1:31">
      <c r="A522" s="24" t="s">
        <v>485</v>
      </c>
      <c r="B522" s="24" t="s">
        <v>570</v>
      </c>
      <c r="C522" s="24" t="s">
        <v>654</v>
      </c>
      <c r="D522" s="24" t="s">
        <v>818</v>
      </c>
      <c r="E522" s="24" t="s">
        <v>80</v>
      </c>
      <c r="F522" s="24" t="s">
        <v>28</v>
      </c>
      <c r="G522" s="24" t="s">
        <v>923</v>
      </c>
      <c r="H522" s="24" t="s">
        <v>924</v>
      </c>
      <c r="I522" s="24" t="s">
        <v>1436</v>
      </c>
      <c r="J522" s="24" t="s">
        <v>1686</v>
      </c>
      <c r="K522" s="24">
        <v>7</v>
      </c>
      <c r="L522" s="24" t="s">
        <v>1769</v>
      </c>
      <c r="M522" s="24">
        <v>32</v>
      </c>
      <c r="N522" s="24">
        <v>0</v>
      </c>
      <c r="O522" s="24">
        <v>32</v>
      </c>
      <c r="P522" s="24">
        <v>0</v>
      </c>
      <c r="Q522" s="24" t="str">
        <f t="shared" si="11"/>
        <v>10058535200188385</v>
      </c>
      <c r="R522" s="22" t="e">
        <f>IFERROR(_xlfn.XLOOKUP(Cost[[#This Row],[Unique]],'MB51'!U:U,'MB51'!I:I),"")*-1</f>
        <v>#VALUE!</v>
      </c>
      <c r="S522" s="18" t="str">
        <f>IFERROR(_xlfn.XLOOKUP(Cost[[#This Row],[Unique]],'MB51'!U:U,'MB51'!L:L),"")</f>
        <v/>
      </c>
      <c r="T522" s="18">
        <f>_xlfn.XLOOKUP(Cost[[#This Row],[Material ]],'mm60'!A:A,'mm60'!N:N)</f>
        <v>9.09</v>
      </c>
      <c r="U522" s="19">
        <f>IFERROR(Cost[[#This Row],[Unit Price MM60]]*Cost[[#This Row],[ Requirement QTY]],"")</f>
        <v>290.88</v>
      </c>
      <c r="V522" s="20">
        <f>IFERROR(Cost[[#This Row],[Unit Price MM60]]*Cost[[#This Row],[Withdrawn QTY]],"")</f>
        <v>0</v>
      </c>
      <c r="W522" s="21">
        <f>IFERROR(Cost[[#This Row],[Remaining QTY]]*Cost[[#This Row],[Unit Price MM60]],"")</f>
        <v>290.88</v>
      </c>
      <c r="X522" s="10">
        <v>0</v>
      </c>
      <c r="Y522" s="10">
        <f>SUMIF('MB52 in transit'!A:A,WSheet!G:G,'MB52 in transit'!E:E)</f>
        <v>0</v>
      </c>
      <c r="Z522" s="10">
        <f>SUMIF('MB52 2001'!A:A,WSheet!G:G,'MB52 2001'!C:C)</f>
        <v>0</v>
      </c>
      <c r="AA522" s="10">
        <f>Cost[[#This Row],[AB50 SOH 5001 ]]-Cost[[#This Row],[Remaining QTY]]</f>
        <v>-32</v>
      </c>
      <c r="AB522" s="10">
        <f>SUMIF(G:G,G:G,O:O)</f>
        <v>112</v>
      </c>
      <c r="AC522" s="10">
        <f>Cost[[#This Row],[AB50 SOH 5001 ]]-Cost[[#This Row],[All Work Order Demand]]</f>
        <v>-112</v>
      </c>
      <c r="AD522" s="10" t="str">
        <f>_xlfn.CONCAT(Cost[[#This Row],[Material ]],"5001")</f>
        <v>100585355001</v>
      </c>
      <c r="AE522" s="22">
        <v>5001</v>
      </c>
    </row>
    <row r="523" spans="1:31">
      <c r="A523" s="24" t="s">
        <v>485</v>
      </c>
      <c r="B523" s="24" t="s">
        <v>570</v>
      </c>
      <c r="C523" s="24" t="s">
        <v>654</v>
      </c>
      <c r="D523" s="24" t="s">
        <v>818</v>
      </c>
      <c r="E523" s="24" t="s">
        <v>120</v>
      </c>
      <c r="F523" s="24" t="s">
        <v>110</v>
      </c>
      <c r="G523" s="24" t="s">
        <v>1267</v>
      </c>
      <c r="H523" s="24" t="s">
        <v>1268</v>
      </c>
      <c r="I523" s="24" t="s">
        <v>1436</v>
      </c>
      <c r="J523" s="24" t="s">
        <v>1686</v>
      </c>
      <c r="K523" s="24">
        <v>9</v>
      </c>
      <c r="L523" s="24" t="s">
        <v>1769</v>
      </c>
      <c r="M523" s="24">
        <v>16</v>
      </c>
      <c r="N523" s="24">
        <v>0</v>
      </c>
      <c r="O523" s="24">
        <v>16</v>
      </c>
      <c r="P523" s="24">
        <v>0</v>
      </c>
      <c r="Q523" s="24" t="str">
        <f t="shared" si="11"/>
        <v>10058893200188385</v>
      </c>
      <c r="R523" s="22" t="e">
        <f>IFERROR(_xlfn.XLOOKUP(Cost[[#This Row],[Unique]],'MB51'!U:U,'MB51'!I:I),"")*-1</f>
        <v>#VALUE!</v>
      </c>
      <c r="S523" s="18" t="str">
        <f>IFERROR(_xlfn.XLOOKUP(Cost[[#This Row],[Unique]],'MB51'!U:U,'MB51'!L:L),"")</f>
        <v/>
      </c>
      <c r="T523" s="18">
        <f>_xlfn.XLOOKUP(Cost[[#This Row],[Material ]],'mm60'!A:A,'mm60'!N:N)</f>
        <v>4.26</v>
      </c>
      <c r="U523" s="19">
        <f>IFERROR(Cost[[#This Row],[Unit Price MM60]]*Cost[[#This Row],[ Requirement QTY]],"")</f>
        <v>68.16</v>
      </c>
      <c r="V523" s="20">
        <f>IFERROR(Cost[[#This Row],[Unit Price MM60]]*Cost[[#This Row],[Withdrawn QTY]],"")</f>
        <v>0</v>
      </c>
      <c r="W523" s="21">
        <f>IFERROR(Cost[[#This Row],[Remaining QTY]]*Cost[[#This Row],[Unit Price MM60]],"")</f>
        <v>68.16</v>
      </c>
      <c r="X523" s="10">
        <v>0</v>
      </c>
      <c r="Y523" s="10">
        <f>SUMIF('MB52 in transit'!A:A,WSheet!G:G,'MB52 in transit'!E:E)</f>
        <v>0</v>
      </c>
      <c r="Z523" s="10">
        <f>SUMIF('MB52 2001'!A:A,WSheet!G:G,'MB52 2001'!C:C)</f>
        <v>8</v>
      </c>
      <c r="AA523" s="10">
        <f>Cost[[#This Row],[AB50 SOH 5001 ]]-Cost[[#This Row],[Remaining QTY]]</f>
        <v>-16</v>
      </c>
      <c r="AB523" s="10">
        <f>SUMIF(G:G,G:G,O:O)</f>
        <v>56</v>
      </c>
      <c r="AC523" s="10">
        <f>Cost[[#This Row],[AB50 SOH 5001 ]]-Cost[[#This Row],[All Work Order Demand]]</f>
        <v>-56</v>
      </c>
      <c r="AD523" s="10" t="str">
        <f>_xlfn.CONCAT(Cost[[#This Row],[Material ]],"5001")</f>
        <v>100588935001</v>
      </c>
      <c r="AE523" s="22">
        <v>5001</v>
      </c>
    </row>
    <row r="524" spans="1:31">
      <c r="A524" s="24" t="s">
        <v>485</v>
      </c>
      <c r="B524" s="24" t="s">
        <v>570</v>
      </c>
      <c r="C524" s="24" t="s">
        <v>594</v>
      </c>
      <c r="D524" s="24" t="s">
        <v>755</v>
      </c>
      <c r="E524" s="24" t="s">
        <v>120</v>
      </c>
      <c r="F524" s="24" t="s">
        <v>80</v>
      </c>
      <c r="G524" s="24" t="s">
        <v>1267</v>
      </c>
      <c r="H524" s="24" t="s">
        <v>1268</v>
      </c>
      <c r="I524" s="24" t="s">
        <v>1365</v>
      </c>
      <c r="J524" s="24" t="s">
        <v>1686</v>
      </c>
      <c r="K524" s="24">
        <v>11</v>
      </c>
      <c r="L524" s="24" t="s">
        <v>1709</v>
      </c>
      <c r="M524" s="24">
        <v>16</v>
      </c>
      <c r="N524" s="24">
        <v>0</v>
      </c>
      <c r="O524" s="24">
        <v>16</v>
      </c>
      <c r="P524" s="24">
        <v>0</v>
      </c>
      <c r="Q524" s="24" t="str">
        <f t="shared" si="11"/>
        <v>10058893200155484</v>
      </c>
      <c r="R524" s="22" t="e">
        <f>IFERROR(_xlfn.XLOOKUP(Cost[[#This Row],[Unique]],'MB51'!U:U,'MB51'!I:I),"")*-1</f>
        <v>#VALUE!</v>
      </c>
      <c r="S524" s="18" t="str">
        <f>IFERROR(_xlfn.XLOOKUP(Cost[[#This Row],[Unique]],'MB51'!U:U,'MB51'!L:L),"")</f>
        <v/>
      </c>
      <c r="T524" s="18">
        <f>_xlfn.XLOOKUP(Cost[[#This Row],[Material ]],'mm60'!A:A,'mm60'!N:N)</f>
        <v>4.26</v>
      </c>
      <c r="U524" s="19">
        <f>IFERROR(Cost[[#This Row],[Unit Price MM60]]*Cost[[#This Row],[ Requirement QTY]],"")</f>
        <v>68.16</v>
      </c>
      <c r="V524" s="20">
        <f>IFERROR(Cost[[#This Row],[Unit Price MM60]]*Cost[[#This Row],[Withdrawn QTY]],"")</f>
        <v>0</v>
      </c>
      <c r="W524" s="21">
        <f>IFERROR(Cost[[#This Row],[Remaining QTY]]*Cost[[#This Row],[Unit Price MM60]],"")</f>
        <v>68.16</v>
      </c>
      <c r="X524" s="10">
        <v>0</v>
      </c>
      <c r="Y524" s="10">
        <f>SUMIF('MB52 in transit'!A:A,WSheet!G:G,'MB52 in transit'!E:E)</f>
        <v>0</v>
      </c>
      <c r="Z524" s="10">
        <f>SUMIF('MB52 2001'!A:A,WSheet!G:G,'MB52 2001'!C:C)</f>
        <v>8</v>
      </c>
      <c r="AA524" s="10">
        <f>Cost[[#This Row],[AB50 SOH 5001 ]]-Cost[[#This Row],[Remaining QTY]]</f>
        <v>-16</v>
      </c>
      <c r="AB524" s="10">
        <f>SUMIF(G:G,G:G,O:O)</f>
        <v>56</v>
      </c>
      <c r="AC524" s="10">
        <f>Cost[[#This Row],[AB50 SOH 5001 ]]-Cost[[#This Row],[All Work Order Demand]]</f>
        <v>-56</v>
      </c>
      <c r="AD524" s="10" t="str">
        <f>_xlfn.CONCAT(Cost[[#This Row],[Material ]],"5001")</f>
        <v>100588935001</v>
      </c>
      <c r="AE524" s="22">
        <v>5001</v>
      </c>
    </row>
    <row r="525" spans="1:31">
      <c r="A525" s="24" t="s">
        <v>485</v>
      </c>
      <c r="B525" s="24" t="s">
        <v>570</v>
      </c>
      <c r="C525" s="24" t="s">
        <v>594</v>
      </c>
      <c r="D525" s="24" t="s">
        <v>755</v>
      </c>
      <c r="E525" s="24" t="s">
        <v>120</v>
      </c>
      <c r="F525" s="24" t="s">
        <v>120</v>
      </c>
      <c r="G525" s="24" t="s">
        <v>1140</v>
      </c>
      <c r="H525" s="24" t="s">
        <v>1141</v>
      </c>
      <c r="I525" s="24" t="s">
        <v>1360</v>
      </c>
      <c r="J525" s="24" t="s">
        <v>1686</v>
      </c>
      <c r="K525" s="24">
        <v>12</v>
      </c>
      <c r="L525" s="24" t="s">
        <v>1709</v>
      </c>
      <c r="M525" s="24">
        <v>4</v>
      </c>
      <c r="N525" s="24">
        <v>0</v>
      </c>
      <c r="O525" s="24">
        <v>4</v>
      </c>
      <c r="P525" s="24">
        <v>0</v>
      </c>
      <c r="Q525" s="24" t="str">
        <f t="shared" si="11"/>
        <v>10204117200155484</v>
      </c>
      <c r="R525" s="22" t="e">
        <f>IFERROR(_xlfn.XLOOKUP(Cost[[#This Row],[Unique]],'MB51'!U:U,'MB51'!I:I),"")*-1</f>
        <v>#VALUE!</v>
      </c>
      <c r="S525" s="18" t="str">
        <f>IFERROR(_xlfn.XLOOKUP(Cost[[#This Row],[Unique]],'MB51'!U:U,'MB51'!L:L),"")</f>
        <v/>
      </c>
      <c r="T525" s="18">
        <f>_xlfn.XLOOKUP(Cost[[#This Row],[Material ]],'mm60'!A:A,'mm60'!N:N)</f>
        <v>5.04</v>
      </c>
      <c r="U525" s="19">
        <f>IFERROR(Cost[[#This Row],[Unit Price MM60]]*Cost[[#This Row],[ Requirement QTY]],"")</f>
        <v>20.16</v>
      </c>
      <c r="V525" s="20">
        <f>IFERROR(Cost[[#This Row],[Unit Price MM60]]*Cost[[#This Row],[Withdrawn QTY]],"")</f>
        <v>0</v>
      </c>
      <c r="W525" s="21">
        <f>IFERROR(Cost[[#This Row],[Remaining QTY]]*Cost[[#This Row],[Unit Price MM60]],"")</f>
        <v>20.16</v>
      </c>
      <c r="X525" s="10">
        <v>0</v>
      </c>
      <c r="Y525" s="10">
        <f>SUMIF('MB52 in transit'!A:A,WSheet!G:G,'MB52 in transit'!E:E)</f>
        <v>0</v>
      </c>
      <c r="Z525" s="10">
        <f>SUMIF('MB52 2001'!A:A,WSheet!G:G,'MB52 2001'!C:C)</f>
        <v>2</v>
      </c>
      <c r="AA525" s="10">
        <f>Cost[[#This Row],[AB50 SOH 5001 ]]-Cost[[#This Row],[Remaining QTY]]</f>
        <v>-4</v>
      </c>
      <c r="AB525" s="10">
        <f>SUMIF(G:G,G:G,O:O)</f>
        <v>26</v>
      </c>
      <c r="AC525" s="10">
        <f>Cost[[#This Row],[AB50 SOH 5001 ]]-Cost[[#This Row],[All Work Order Demand]]</f>
        <v>-26</v>
      </c>
      <c r="AD525" s="10" t="str">
        <f>_xlfn.CONCAT(Cost[[#This Row],[Material ]],"5001")</f>
        <v>102041175001</v>
      </c>
      <c r="AE525" s="22">
        <v>5001</v>
      </c>
    </row>
    <row r="526" spans="1:31">
      <c r="A526" s="24" t="s">
        <v>485</v>
      </c>
      <c r="B526" s="24" t="s">
        <v>570</v>
      </c>
      <c r="C526" s="24" t="s">
        <v>594</v>
      </c>
      <c r="D526" s="24" t="s">
        <v>755</v>
      </c>
      <c r="E526" s="24" t="s">
        <v>124</v>
      </c>
      <c r="F526" s="24" t="s">
        <v>124</v>
      </c>
      <c r="G526" s="24" t="s">
        <v>1146</v>
      </c>
      <c r="H526" s="24" t="s">
        <v>1147</v>
      </c>
      <c r="I526" s="24" t="s">
        <v>1365</v>
      </c>
      <c r="J526" s="24" t="s">
        <v>1686</v>
      </c>
      <c r="K526" s="24">
        <v>13</v>
      </c>
      <c r="L526" s="24" t="s">
        <v>1709</v>
      </c>
      <c r="M526" s="24">
        <v>2</v>
      </c>
      <c r="N526" s="24">
        <v>0</v>
      </c>
      <c r="O526" s="24">
        <v>2</v>
      </c>
      <c r="P526" s="24">
        <v>0</v>
      </c>
      <c r="Q526" s="24" t="str">
        <f t="shared" si="11"/>
        <v>10204123200155484</v>
      </c>
      <c r="R526" s="22" t="e">
        <f>IFERROR(_xlfn.XLOOKUP(Cost[[#This Row],[Unique]],'MB51'!U:U,'MB51'!I:I),"")*-1</f>
        <v>#VALUE!</v>
      </c>
      <c r="S526" s="18" t="str">
        <f>IFERROR(_xlfn.XLOOKUP(Cost[[#This Row],[Unique]],'MB51'!U:U,'MB51'!L:L),"")</f>
        <v/>
      </c>
      <c r="T526" s="18">
        <f>_xlfn.XLOOKUP(Cost[[#This Row],[Material ]],'mm60'!A:A,'mm60'!N:N)</f>
        <v>19.190000000000001</v>
      </c>
      <c r="U526" s="19">
        <f>IFERROR(Cost[[#This Row],[Unit Price MM60]]*Cost[[#This Row],[ Requirement QTY]],"")</f>
        <v>38.380000000000003</v>
      </c>
      <c r="V526" s="20">
        <f>IFERROR(Cost[[#This Row],[Unit Price MM60]]*Cost[[#This Row],[Withdrawn QTY]],"")</f>
        <v>0</v>
      </c>
      <c r="W526" s="21">
        <f>IFERROR(Cost[[#This Row],[Remaining QTY]]*Cost[[#This Row],[Unit Price MM60]],"")</f>
        <v>38.380000000000003</v>
      </c>
      <c r="X526" s="10">
        <v>0</v>
      </c>
      <c r="Y526" s="10">
        <f>SUMIF('MB52 in transit'!A:A,WSheet!G:G,'MB52 in transit'!E:E)</f>
        <v>0</v>
      </c>
      <c r="Z526" s="10">
        <f>SUMIF('MB52 2001'!A:A,WSheet!G:G,'MB52 2001'!C:C)</f>
        <v>0</v>
      </c>
      <c r="AA526" s="10">
        <f>Cost[[#This Row],[AB50 SOH 5001 ]]-Cost[[#This Row],[Remaining QTY]]</f>
        <v>-2</v>
      </c>
      <c r="AB526" s="10">
        <f>SUMIF(G:G,G:G,O:O)</f>
        <v>8</v>
      </c>
      <c r="AC526" s="10">
        <f>Cost[[#This Row],[AB50 SOH 5001 ]]-Cost[[#This Row],[All Work Order Demand]]</f>
        <v>-8</v>
      </c>
      <c r="AD526" s="10" t="str">
        <f>_xlfn.CONCAT(Cost[[#This Row],[Material ]],"5001")</f>
        <v>102041235001</v>
      </c>
      <c r="AE526" s="22">
        <v>5001</v>
      </c>
    </row>
    <row r="527" spans="1:31">
      <c r="A527" s="24" t="s">
        <v>485</v>
      </c>
      <c r="B527" s="24" t="s">
        <v>570</v>
      </c>
      <c r="C527" s="24" t="s">
        <v>594</v>
      </c>
      <c r="D527" s="24" t="s">
        <v>755</v>
      </c>
      <c r="E527" s="24" t="s">
        <v>124</v>
      </c>
      <c r="F527" s="24" t="s">
        <v>128</v>
      </c>
      <c r="G527" s="24" t="s">
        <v>1514</v>
      </c>
      <c r="H527" s="24" t="s">
        <v>1515</v>
      </c>
      <c r="I527" s="24" t="s">
        <v>1365</v>
      </c>
      <c r="J527" s="24" t="s">
        <v>1686</v>
      </c>
      <c r="K527" s="24">
        <v>14</v>
      </c>
      <c r="L527" s="24" t="s">
        <v>1709</v>
      </c>
      <c r="M527" s="24">
        <v>16</v>
      </c>
      <c r="N527" s="24">
        <v>0</v>
      </c>
      <c r="O527" s="24">
        <v>16</v>
      </c>
      <c r="P527" s="24">
        <v>0</v>
      </c>
      <c r="Q527" s="24" t="str">
        <f t="shared" si="11"/>
        <v>10218587200155484</v>
      </c>
      <c r="R527" s="22" t="e">
        <f>IFERROR(_xlfn.XLOOKUP(Cost[[#This Row],[Unique]],'MB51'!U:U,'MB51'!I:I),"")*-1</f>
        <v>#VALUE!</v>
      </c>
      <c r="S527" s="18" t="str">
        <f>IFERROR(_xlfn.XLOOKUP(Cost[[#This Row],[Unique]],'MB51'!U:U,'MB51'!L:L),"")</f>
        <v/>
      </c>
      <c r="T527" s="18">
        <f>_xlfn.XLOOKUP(Cost[[#This Row],[Material ]],'mm60'!A:A,'mm60'!N:N)</f>
        <v>97.95</v>
      </c>
      <c r="U527" s="19">
        <f>IFERROR(Cost[[#This Row],[Unit Price MM60]]*Cost[[#This Row],[ Requirement QTY]],"")</f>
        <v>1567.2</v>
      </c>
      <c r="V527" s="20">
        <f>IFERROR(Cost[[#This Row],[Unit Price MM60]]*Cost[[#This Row],[Withdrawn QTY]],"")</f>
        <v>0</v>
      </c>
      <c r="W527" s="21">
        <f>IFERROR(Cost[[#This Row],[Remaining QTY]]*Cost[[#This Row],[Unit Price MM60]],"")</f>
        <v>1567.2</v>
      </c>
      <c r="X527" s="10">
        <v>0</v>
      </c>
      <c r="Y527" s="10">
        <f>SUMIF('MB52 in transit'!A:A,WSheet!G:G,'MB52 in transit'!E:E)</f>
        <v>0</v>
      </c>
      <c r="Z527" s="10">
        <f>SUMIF('MB52 2001'!A:A,WSheet!G:G,'MB52 2001'!C:C)</f>
        <v>0</v>
      </c>
      <c r="AA527" s="10">
        <f>Cost[[#This Row],[AB50 SOH 5001 ]]-Cost[[#This Row],[Remaining QTY]]</f>
        <v>-16</v>
      </c>
      <c r="AB527" s="10">
        <f>SUMIF(G:G,G:G,O:O)</f>
        <v>32</v>
      </c>
      <c r="AC527" s="10">
        <f>Cost[[#This Row],[AB50 SOH 5001 ]]-Cost[[#This Row],[All Work Order Demand]]</f>
        <v>-32</v>
      </c>
      <c r="AD527" s="10" t="str">
        <f>_xlfn.CONCAT(Cost[[#This Row],[Material ]],"5001")</f>
        <v>102185875001</v>
      </c>
      <c r="AE527" s="22">
        <v>5001</v>
      </c>
    </row>
    <row r="528" spans="1:31">
      <c r="A528" s="24" t="s">
        <v>485</v>
      </c>
      <c r="B528" s="24" t="s">
        <v>570</v>
      </c>
      <c r="C528" s="24" t="s">
        <v>623</v>
      </c>
      <c r="D528" s="24" t="s">
        <v>788</v>
      </c>
      <c r="E528" s="24" t="s">
        <v>91</v>
      </c>
      <c r="F528" s="24" t="s">
        <v>163</v>
      </c>
      <c r="G528" s="24" t="s">
        <v>1520</v>
      </c>
      <c r="H528" s="24" t="s">
        <v>1521</v>
      </c>
      <c r="I528" s="24" t="s">
        <v>1436</v>
      </c>
      <c r="J528" s="24" t="s">
        <v>1686</v>
      </c>
      <c r="K528" s="24">
        <v>23</v>
      </c>
      <c r="L528" s="24" t="s">
        <v>1738</v>
      </c>
      <c r="M528" s="24">
        <v>12</v>
      </c>
      <c r="N528" s="24">
        <v>0</v>
      </c>
      <c r="O528" s="24">
        <v>12</v>
      </c>
      <c r="P528" s="24">
        <v>0</v>
      </c>
      <c r="Q528" s="24" t="str">
        <f t="shared" si="11"/>
        <v>10471060200188390</v>
      </c>
      <c r="R528" s="22" t="e">
        <f>IFERROR(_xlfn.XLOOKUP(Cost[[#This Row],[Unique]],'MB51'!U:U,'MB51'!I:I),"")*-1</f>
        <v>#VALUE!</v>
      </c>
      <c r="S528" s="18" t="str">
        <f>IFERROR(_xlfn.XLOOKUP(Cost[[#This Row],[Unique]],'MB51'!U:U,'MB51'!L:L),"")</f>
        <v/>
      </c>
      <c r="T528" s="18">
        <f>_xlfn.XLOOKUP(Cost[[#This Row],[Material ]],'mm60'!A:A,'mm60'!N:N)</f>
        <v>6.44</v>
      </c>
      <c r="U528" s="19">
        <f>IFERROR(Cost[[#This Row],[Unit Price MM60]]*Cost[[#This Row],[ Requirement QTY]],"")</f>
        <v>77.28</v>
      </c>
      <c r="V528" s="20">
        <f>IFERROR(Cost[[#This Row],[Unit Price MM60]]*Cost[[#This Row],[Withdrawn QTY]],"")</f>
        <v>0</v>
      </c>
      <c r="W528" s="21">
        <f>IFERROR(Cost[[#This Row],[Remaining QTY]]*Cost[[#This Row],[Unit Price MM60]],"")</f>
        <v>77.28</v>
      </c>
      <c r="X528" s="10">
        <v>0</v>
      </c>
      <c r="Y528" s="10">
        <f>SUMIF('MB52 in transit'!A:A,WSheet!G:G,'MB52 in transit'!E:E)</f>
        <v>0</v>
      </c>
      <c r="Z528" s="10">
        <f>SUMIF('MB52 2001'!A:A,WSheet!G:G,'MB52 2001'!C:C)</f>
        <v>12</v>
      </c>
      <c r="AA528" s="10">
        <f>Cost[[#This Row],[AB50 SOH 5001 ]]-Cost[[#This Row],[Remaining QTY]]</f>
        <v>-12</v>
      </c>
      <c r="AB528" s="10">
        <f>SUMIF(G:G,G:G,O:O)</f>
        <v>12</v>
      </c>
      <c r="AC528" s="10">
        <f>Cost[[#This Row],[AB50 SOH 5001 ]]-Cost[[#This Row],[All Work Order Demand]]</f>
        <v>-12</v>
      </c>
      <c r="AD528" s="10" t="str">
        <f>_xlfn.CONCAT(Cost[[#This Row],[Material ]],"5001")</f>
        <v>104710605001</v>
      </c>
      <c r="AE528" s="22">
        <v>5001</v>
      </c>
    </row>
    <row r="529" spans="1:31">
      <c r="A529" s="24" t="s">
        <v>485</v>
      </c>
      <c r="B529" s="24" t="s">
        <v>570</v>
      </c>
      <c r="C529" s="24" t="s">
        <v>623</v>
      </c>
      <c r="D529" s="24" t="s">
        <v>788</v>
      </c>
      <c r="E529" s="24" t="s">
        <v>16</v>
      </c>
      <c r="F529" s="24" t="s">
        <v>187</v>
      </c>
      <c r="G529" s="24" t="s">
        <v>1270</v>
      </c>
      <c r="H529" s="24" t="s">
        <v>1271</v>
      </c>
      <c r="I529" s="24" t="s">
        <v>1436</v>
      </c>
      <c r="J529" s="24" t="s">
        <v>1686</v>
      </c>
      <c r="K529" s="24">
        <v>29</v>
      </c>
      <c r="L529" s="24" t="s">
        <v>1738</v>
      </c>
      <c r="M529" s="24">
        <v>16</v>
      </c>
      <c r="N529" s="24">
        <v>0</v>
      </c>
      <c r="O529" s="24">
        <v>16</v>
      </c>
      <c r="P529" s="24">
        <v>0</v>
      </c>
      <c r="Q529" s="24" t="str">
        <f t="shared" si="11"/>
        <v>10210030200188390</v>
      </c>
      <c r="R529" s="22" t="e">
        <f>IFERROR(_xlfn.XLOOKUP(Cost[[#This Row],[Unique]],'MB51'!U:U,'MB51'!I:I),"")*-1</f>
        <v>#VALUE!</v>
      </c>
      <c r="S529" s="18" t="str">
        <f>IFERROR(_xlfn.XLOOKUP(Cost[[#This Row],[Unique]],'MB51'!U:U,'MB51'!L:L),"")</f>
        <v/>
      </c>
      <c r="T529" s="18">
        <f>_xlfn.XLOOKUP(Cost[[#This Row],[Material ]],'mm60'!A:A,'mm60'!N:N)</f>
        <v>27</v>
      </c>
      <c r="U529" s="19">
        <f>IFERROR(Cost[[#This Row],[Unit Price MM60]]*Cost[[#This Row],[ Requirement QTY]],"")</f>
        <v>432</v>
      </c>
      <c r="V529" s="20">
        <f>IFERROR(Cost[[#This Row],[Unit Price MM60]]*Cost[[#This Row],[Withdrawn QTY]],"")</f>
        <v>0</v>
      </c>
      <c r="W529" s="21">
        <f>IFERROR(Cost[[#This Row],[Remaining QTY]]*Cost[[#This Row],[Unit Price MM60]],"")</f>
        <v>432</v>
      </c>
      <c r="X529" s="10">
        <v>0</v>
      </c>
      <c r="Y529" s="10">
        <f>SUMIF('MB52 in transit'!A:A,WSheet!G:G,'MB52 in transit'!E:E)</f>
        <v>0</v>
      </c>
      <c r="Z529" s="10">
        <f>SUMIF('MB52 2001'!A:A,WSheet!G:G,'MB52 2001'!C:C)</f>
        <v>44</v>
      </c>
      <c r="AA529" s="10">
        <f>Cost[[#This Row],[AB50 SOH 5001 ]]-Cost[[#This Row],[Remaining QTY]]</f>
        <v>-16</v>
      </c>
      <c r="AB529" s="10">
        <f>SUMIF(G:G,G:G,O:O)</f>
        <v>44</v>
      </c>
      <c r="AC529" s="10">
        <f>Cost[[#This Row],[AB50 SOH 5001 ]]-Cost[[#This Row],[All Work Order Demand]]</f>
        <v>-44</v>
      </c>
      <c r="AD529" s="10" t="str">
        <f>_xlfn.CONCAT(Cost[[#This Row],[Material ]],"5001")</f>
        <v>102100305001</v>
      </c>
      <c r="AE529" s="22">
        <v>5001</v>
      </c>
    </row>
    <row r="530" spans="1:31">
      <c r="A530" s="24" t="s">
        <v>485</v>
      </c>
      <c r="B530" s="24" t="s">
        <v>570</v>
      </c>
      <c r="C530" s="24" t="s">
        <v>656</v>
      </c>
      <c r="D530" s="24" t="s">
        <v>820</v>
      </c>
      <c r="E530" s="24" t="s">
        <v>735</v>
      </c>
      <c r="F530" s="24" t="s">
        <v>64</v>
      </c>
      <c r="G530" s="24" t="s">
        <v>1522</v>
      </c>
      <c r="H530" s="24" t="s">
        <v>1523</v>
      </c>
      <c r="I530" s="24" t="s">
        <v>1524</v>
      </c>
      <c r="J530" s="24" t="s">
        <v>1686</v>
      </c>
      <c r="K530" s="24">
        <v>5</v>
      </c>
      <c r="L530" s="24" t="s">
        <v>1771</v>
      </c>
      <c r="M530" s="24">
        <v>1</v>
      </c>
      <c r="N530" s="24">
        <v>0</v>
      </c>
      <c r="O530" s="24">
        <v>1</v>
      </c>
      <c r="P530" s="24">
        <v>0</v>
      </c>
      <c r="Q530" s="24" t="str">
        <f t="shared" si="11"/>
        <v>70022795100039366</v>
      </c>
      <c r="R530" s="22" t="e">
        <f>IFERROR(_xlfn.XLOOKUP(Cost[[#This Row],[Unique]],'MB51'!U:U,'MB51'!I:I),"")*-1</f>
        <v>#VALUE!</v>
      </c>
      <c r="S530" s="18" t="str">
        <f>IFERROR(_xlfn.XLOOKUP(Cost[[#This Row],[Unique]],'MB51'!U:U,'MB51'!L:L),"")</f>
        <v/>
      </c>
      <c r="T530" s="18">
        <f>_xlfn.XLOOKUP(Cost[[#This Row],[Material ]],'mm60'!A:A,'mm60'!N:N)</f>
        <v>3487</v>
      </c>
      <c r="U530" s="19">
        <f>IFERROR(Cost[[#This Row],[Unit Price MM60]]*Cost[[#This Row],[ Requirement QTY]],"")</f>
        <v>3487</v>
      </c>
      <c r="V530" s="20">
        <f>IFERROR(Cost[[#This Row],[Unit Price MM60]]*Cost[[#This Row],[Withdrawn QTY]],"")</f>
        <v>0</v>
      </c>
      <c r="W530" s="21">
        <f>IFERROR(Cost[[#This Row],[Remaining QTY]]*Cost[[#This Row],[Unit Price MM60]],"")</f>
        <v>3487</v>
      </c>
      <c r="X530" s="10">
        <v>0</v>
      </c>
      <c r="Y530" s="10">
        <f>SUMIF('MB52 in transit'!A:A,WSheet!G:G,'MB52 in transit'!E:E)</f>
        <v>0</v>
      </c>
      <c r="Z530" s="10">
        <f>SUMIF('MB52 2001'!A:A,WSheet!G:G,'MB52 2001'!C:C)</f>
        <v>0</v>
      </c>
      <c r="AA530" s="10">
        <f>Cost[[#This Row],[AB50 SOH 5001 ]]-Cost[[#This Row],[Remaining QTY]]</f>
        <v>-1</v>
      </c>
      <c r="AB530" s="10">
        <f>SUMIF(G:G,G:G,O:O)</f>
        <v>1</v>
      </c>
      <c r="AC530" s="10">
        <f>Cost[[#This Row],[AB50 SOH 5001 ]]-Cost[[#This Row],[All Work Order Demand]]</f>
        <v>-1</v>
      </c>
      <c r="AD530" s="10" t="str">
        <f>_xlfn.CONCAT(Cost[[#This Row],[Material ]],"5001")</f>
        <v>700227955001</v>
      </c>
      <c r="AE530" s="22">
        <v>5001</v>
      </c>
    </row>
    <row r="531" spans="1:31">
      <c r="A531" s="24" t="s">
        <v>485</v>
      </c>
      <c r="B531" s="24" t="s">
        <v>570</v>
      </c>
      <c r="C531" s="24" t="s">
        <v>659</v>
      </c>
      <c r="D531" s="24" t="s">
        <v>823</v>
      </c>
      <c r="E531" s="24" t="s">
        <v>47</v>
      </c>
      <c r="F531" s="24" t="s">
        <v>120</v>
      </c>
      <c r="G531" s="24" t="s">
        <v>1525</v>
      </c>
      <c r="H531" s="24" t="s">
        <v>1526</v>
      </c>
      <c r="I531" s="24" t="s">
        <v>1365</v>
      </c>
      <c r="J531" s="24" t="s">
        <v>1686</v>
      </c>
      <c r="K531" s="24">
        <v>12</v>
      </c>
      <c r="L531" s="24" t="s">
        <v>1774</v>
      </c>
      <c r="M531" s="24">
        <v>1</v>
      </c>
      <c r="N531" s="24">
        <v>0</v>
      </c>
      <c r="O531" s="24">
        <v>1</v>
      </c>
      <c r="P531" s="24">
        <v>0</v>
      </c>
      <c r="Q531" s="24" t="str">
        <f t="shared" si="11"/>
        <v>10606369100037172</v>
      </c>
      <c r="R531" s="22" t="e">
        <f>IFERROR(_xlfn.XLOOKUP(Cost[[#This Row],[Unique]],'MB51'!U:U,'MB51'!I:I),"")*-1</f>
        <v>#VALUE!</v>
      </c>
      <c r="S531" s="18" t="str">
        <f>IFERROR(_xlfn.XLOOKUP(Cost[[#This Row],[Unique]],'MB51'!U:U,'MB51'!L:L),"")</f>
        <v/>
      </c>
      <c r="T531" s="18">
        <f>_xlfn.XLOOKUP(Cost[[#This Row],[Material ]],'mm60'!A:A,'mm60'!N:N)</f>
        <v>631.4</v>
      </c>
      <c r="U531" s="19">
        <f>IFERROR(Cost[[#This Row],[Unit Price MM60]]*Cost[[#This Row],[ Requirement QTY]],"")</f>
        <v>631.4</v>
      </c>
      <c r="V531" s="20">
        <f>IFERROR(Cost[[#This Row],[Unit Price MM60]]*Cost[[#This Row],[Withdrawn QTY]],"")</f>
        <v>0</v>
      </c>
      <c r="W531" s="21">
        <f>IFERROR(Cost[[#This Row],[Remaining QTY]]*Cost[[#This Row],[Unit Price MM60]],"")</f>
        <v>631.4</v>
      </c>
      <c r="X531" s="10">
        <v>0</v>
      </c>
      <c r="Y531" s="10">
        <f>SUMIF('MB52 in transit'!A:A,WSheet!G:G,'MB52 in transit'!E:E)</f>
        <v>0</v>
      </c>
      <c r="Z531" s="10">
        <f>SUMIF('MB52 2001'!A:A,WSheet!G:G,'MB52 2001'!C:C)</f>
        <v>0</v>
      </c>
      <c r="AA531" s="10">
        <f>Cost[[#This Row],[AB50 SOH 5001 ]]-Cost[[#This Row],[Remaining QTY]]</f>
        <v>-1</v>
      </c>
      <c r="AB531" s="10">
        <f>SUMIF(G:G,G:G,O:O)</f>
        <v>1</v>
      </c>
      <c r="AC531" s="10">
        <f>Cost[[#This Row],[AB50 SOH 5001 ]]-Cost[[#This Row],[All Work Order Demand]]</f>
        <v>-1</v>
      </c>
      <c r="AD531" s="10" t="str">
        <f>_xlfn.CONCAT(Cost[[#This Row],[Material ]],"5001")</f>
        <v>106063695001</v>
      </c>
      <c r="AE531" s="22">
        <v>5001</v>
      </c>
    </row>
    <row r="532" spans="1:31">
      <c r="A532" s="24" t="s">
        <v>485</v>
      </c>
      <c r="B532" s="24" t="s">
        <v>570</v>
      </c>
      <c r="C532" s="24" t="s">
        <v>710</v>
      </c>
      <c r="D532" s="24" t="s">
        <v>866</v>
      </c>
      <c r="E532" s="24" t="s">
        <v>43</v>
      </c>
      <c r="F532" s="24" t="s">
        <v>43</v>
      </c>
      <c r="G532" s="24" t="s">
        <v>1527</v>
      </c>
      <c r="H532" s="24" t="s">
        <v>1528</v>
      </c>
      <c r="I532" s="24" t="s">
        <v>1365</v>
      </c>
      <c r="J532" s="24" t="s">
        <v>1686</v>
      </c>
      <c r="K532" s="24">
        <v>1</v>
      </c>
      <c r="L532" s="24" t="s">
        <v>1825</v>
      </c>
      <c r="M532" s="24">
        <v>1</v>
      </c>
      <c r="N532" s="24">
        <v>0</v>
      </c>
      <c r="O532" s="24">
        <v>1</v>
      </c>
      <c r="P532" s="24">
        <v>0</v>
      </c>
      <c r="Q532" s="24" t="str">
        <f t="shared" si="11"/>
        <v>10579157100081024</v>
      </c>
      <c r="R532" s="22" t="e">
        <f>IFERROR(_xlfn.XLOOKUP(Cost[[#This Row],[Unique]],'MB51'!U:U,'MB51'!I:I),"")*-1</f>
        <v>#VALUE!</v>
      </c>
      <c r="S532" s="18" t="str">
        <f>IFERROR(_xlfn.XLOOKUP(Cost[[#This Row],[Unique]],'MB51'!U:U,'MB51'!L:L),"")</f>
        <v/>
      </c>
      <c r="T532" s="18">
        <f>_xlfn.XLOOKUP(Cost[[#This Row],[Material ]],'mm60'!A:A,'mm60'!N:N)</f>
        <v>854</v>
      </c>
      <c r="U532" s="19">
        <f>IFERROR(Cost[[#This Row],[Unit Price MM60]]*Cost[[#This Row],[ Requirement QTY]],"")</f>
        <v>854</v>
      </c>
      <c r="V532" s="20">
        <f>IFERROR(Cost[[#This Row],[Unit Price MM60]]*Cost[[#This Row],[Withdrawn QTY]],"")</f>
        <v>0</v>
      </c>
      <c r="W532" s="21">
        <f>IFERROR(Cost[[#This Row],[Remaining QTY]]*Cost[[#This Row],[Unit Price MM60]],"")</f>
        <v>854</v>
      </c>
      <c r="X532" s="10">
        <v>0</v>
      </c>
      <c r="Y532" s="10">
        <f>SUMIF('MB52 in transit'!A:A,WSheet!G:G,'MB52 in transit'!E:E)</f>
        <v>0</v>
      </c>
      <c r="Z532" s="10">
        <f>SUMIF('MB52 2001'!A:A,WSheet!G:G,'MB52 2001'!C:C)</f>
        <v>0</v>
      </c>
      <c r="AA532" s="10">
        <f>Cost[[#This Row],[AB50 SOH 5001 ]]-Cost[[#This Row],[Remaining QTY]]</f>
        <v>-1</v>
      </c>
      <c r="AB532" s="10">
        <f>SUMIF(G:G,G:G,O:O)</f>
        <v>1</v>
      </c>
      <c r="AC532" s="10">
        <f>Cost[[#This Row],[AB50 SOH 5001 ]]-Cost[[#This Row],[All Work Order Demand]]</f>
        <v>-1</v>
      </c>
      <c r="AD532" s="10" t="str">
        <f>_xlfn.CONCAT(Cost[[#This Row],[Material ]],"5001")</f>
        <v>105791575001</v>
      </c>
      <c r="AE532" s="22">
        <v>5001</v>
      </c>
    </row>
    <row r="533" spans="1:31">
      <c r="A533" s="24" t="s">
        <v>485</v>
      </c>
      <c r="B533" s="24" t="s">
        <v>571</v>
      </c>
      <c r="C533" s="24" t="s">
        <v>610</v>
      </c>
      <c r="D533" s="24" t="s">
        <v>775</v>
      </c>
      <c r="E533" s="24" t="s">
        <v>60</v>
      </c>
      <c r="F533" s="24" t="s">
        <v>60</v>
      </c>
      <c r="G533" s="24" t="s">
        <v>1140</v>
      </c>
      <c r="H533" s="24" t="s">
        <v>1141</v>
      </c>
      <c r="I533" s="24" t="s">
        <v>1360</v>
      </c>
      <c r="J533" s="24" t="s">
        <v>1686</v>
      </c>
      <c r="K533" s="24">
        <v>4</v>
      </c>
      <c r="L533" s="24" t="s">
        <v>1725</v>
      </c>
      <c r="M533" s="24">
        <v>2</v>
      </c>
      <c r="N533" s="24">
        <v>0</v>
      </c>
      <c r="O533" s="24">
        <v>2</v>
      </c>
      <c r="P533" s="24">
        <v>0</v>
      </c>
      <c r="Q533" s="24" t="str">
        <f t="shared" si="11"/>
        <v>10204117200155499</v>
      </c>
      <c r="R533" s="22" t="e">
        <f>IFERROR(_xlfn.XLOOKUP(Cost[[#This Row],[Unique]],'MB51'!U:U,'MB51'!I:I),"")*-1</f>
        <v>#VALUE!</v>
      </c>
      <c r="S533" s="18" t="str">
        <f>IFERROR(_xlfn.XLOOKUP(Cost[[#This Row],[Unique]],'MB51'!U:U,'MB51'!L:L),"")</f>
        <v/>
      </c>
      <c r="T533" s="18">
        <f>_xlfn.XLOOKUP(Cost[[#This Row],[Material ]],'mm60'!A:A,'mm60'!N:N)</f>
        <v>5.04</v>
      </c>
      <c r="U533" s="19">
        <f>IFERROR(Cost[[#This Row],[Unit Price MM60]]*Cost[[#This Row],[ Requirement QTY]],"")</f>
        <v>10.08</v>
      </c>
      <c r="V533" s="20">
        <f>IFERROR(Cost[[#This Row],[Unit Price MM60]]*Cost[[#This Row],[Withdrawn QTY]],"")</f>
        <v>0</v>
      </c>
      <c r="W533" s="21">
        <f>IFERROR(Cost[[#This Row],[Remaining QTY]]*Cost[[#This Row],[Unit Price MM60]],"")</f>
        <v>10.08</v>
      </c>
      <c r="X533" s="10">
        <v>0</v>
      </c>
      <c r="Y533" s="10">
        <f>SUMIF('MB52 in transit'!A:A,WSheet!G:G,'MB52 in transit'!E:E)</f>
        <v>0</v>
      </c>
      <c r="Z533" s="10">
        <f>SUMIF('MB52 2001'!A:A,WSheet!G:G,'MB52 2001'!C:C)</f>
        <v>2</v>
      </c>
      <c r="AA533" s="10">
        <f>Cost[[#This Row],[AB50 SOH 5001 ]]-Cost[[#This Row],[Remaining QTY]]</f>
        <v>-2</v>
      </c>
      <c r="AB533" s="10">
        <f>SUMIF(G:G,G:G,O:O)</f>
        <v>26</v>
      </c>
      <c r="AC533" s="10">
        <f>Cost[[#This Row],[AB50 SOH 5001 ]]-Cost[[#This Row],[All Work Order Demand]]</f>
        <v>-26</v>
      </c>
      <c r="AD533" s="10" t="str">
        <f>_xlfn.CONCAT(Cost[[#This Row],[Material ]],"5001")</f>
        <v>102041175001</v>
      </c>
      <c r="AE533" s="22">
        <v>5001</v>
      </c>
    </row>
    <row r="534" spans="1:31">
      <c r="A534" s="24" t="s">
        <v>485</v>
      </c>
      <c r="B534" s="24" t="s">
        <v>571</v>
      </c>
      <c r="C534" s="24" t="s">
        <v>610</v>
      </c>
      <c r="D534" s="24" t="s">
        <v>775</v>
      </c>
      <c r="E534" s="24" t="s">
        <v>64</v>
      </c>
      <c r="F534" s="24" t="s">
        <v>64</v>
      </c>
      <c r="G534" s="24" t="s">
        <v>1288</v>
      </c>
      <c r="H534" s="24" t="s">
        <v>1289</v>
      </c>
      <c r="I534" s="24" t="s">
        <v>1360</v>
      </c>
      <c r="J534" s="24" t="s">
        <v>1686</v>
      </c>
      <c r="K534" s="24">
        <v>5</v>
      </c>
      <c r="L534" s="24" t="s">
        <v>1725</v>
      </c>
      <c r="M534" s="24">
        <v>8</v>
      </c>
      <c r="N534" s="24">
        <v>0</v>
      </c>
      <c r="O534" s="24">
        <v>8</v>
      </c>
      <c r="P534" s="24">
        <v>0</v>
      </c>
      <c r="Q534" s="24" t="str">
        <f t="shared" si="11"/>
        <v>10058200200155499</v>
      </c>
      <c r="R534" s="22" t="e">
        <f>IFERROR(_xlfn.XLOOKUP(Cost[[#This Row],[Unique]],'MB51'!U:U,'MB51'!I:I),"")*-1</f>
        <v>#VALUE!</v>
      </c>
      <c r="S534" s="18" t="str">
        <f>IFERROR(_xlfn.XLOOKUP(Cost[[#This Row],[Unique]],'MB51'!U:U,'MB51'!L:L),"")</f>
        <v/>
      </c>
      <c r="T534" s="18">
        <f>_xlfn.XLOOKUP(Cost[[#This Row],[Material ]],'mm60'!A:A,'mm60'!N:N)</f>
        <v>5.15</v>
      </c>
      <c r="U534" s="19">
        <f>IFERROR(Cost[[#This Row],[Unit Price MM60]]*Cost[[#This Row],[ Requirement QTY]],"")</f>
        <v>41.2</v>
      </c>
      <c r="V534" s="20">
        <f>IFERROR(Cost[[#This Row],[Unit Price MM60]]*Cost[[#This Row],[Withdrawn QTY]],"")</f>
        <v>0</v>
      </c>
      <c r="W534" s="21">
        <f>IFERROR(Cost[[#This Row],[Remaining QTY]]*Cost[[#This Row],[Unit Price MM60]],"")</f>
        <v>41.2</v>
      </c>
      <c r="X534" s="10">
        <v>0</v>
      </c>
      <c r="Y534" s="10">
        <f>SUMIF('MB52 in transit'!A:A,WSheet!G:G,'MB52 in transit'!E:E)</f>
        <v>0</v>
      </c>
      <c r="Z534" s="10">
        <f>SUMIF('MB52 2001'!A:A,WSheet!G:G,'MB52 2001'!C:C)</f>
        <v>0</v>
      </c>
      <c r="AA534" s="10">
        <f>Cost[[#This Row],[AB50 SOH 5001 ]]-Cost[[#This Row],[Remaining QTY]]</f>
        <v>-8</v>
      </c>
      <c r="AB534" s="10">
        <f>SUMIF(G:G,G:G,O:O)</f>
        <v>24</v>
      </c>
      <c r="AC534" s="10">
        <f>Cost[[#This Row],[AB50 SOH 5001 ]]-Cost[[#This Row],[All Work Order Demand]]</f>
        <v>-24</v>
      </c>
      <c r="AD534" s="10" t="str">
        <f>_xlfn.CONCAT(Cost[[#This Row],[Material ]],"5001")</f>
        <v>100582005001</v>
      </c>
      <c r="AE534" s="22">
        <v>5001</v>
      </c>
    </row>
    <row r="535" spans="1:31">
      <c r="A535" s="24" t="s">
        <v>485</v>
      </c>
      <c r="B535" s="24" t="s">
        <v>571</v>
      </c>
      <c r="C535" s="24" t="s">
        <v>610</v>
      </c>
      <c r="D535" s="24" t="s">
        <v>775</v>
      </c>
      <c r="E535" s="24" t="s">
        <v>64</v>
      </c>
      <c r="F535" s="24" t="s">
        <v>68</v>
      </c>
      <c r="G535" s="24" t="s">
        <v>1171</v>
      </c>
      <c r="H535" s="24" t="s">
        <v>1172</v>
      </c>
      <c r="I535" s="24" t="s">
        <v>1365</v>
      </c>
      <c r="J535" s="24" t="s">
        <v>1686</v>
      </c>
      <c r="K535" s="24">
        <v>6</v>
      </c>
      <c r="L535" s="24" t="s">
        <v>1725</v>
      </c>
      <c r="M535" s="24">
        <v>16</v>
      </c>
      <c r="N535" s="24">
        <v>0</v>
      </c>
      <c r="O535" s="24">
        <v>16</v>
      </c>
      <c r="P535" s="24">
        <v>0</v>
      </c>
      <c r="Q535" s="24" t="str">
        <f t="shared" si="11"/>
        <v>10059406200155499</v>
      </c>
      <c r="R535" s="22" t="e">
        <f>IFERROR(_xlfn.XLOOKUP(Cost[[#This Row],[Unique]],'MB51'!U:U,'MB51'!I:I),"")*-1</f>
        <v>#VALUE!</v>
      </c>
      <c r="S535" s="18" t="str">
        <f>IFERROR(_xlfn.XLOOKUP(Cost[[#This Row],[Unique]],'MB51'!U:U,'MB51'!L:L),"")</f>
        <v/>
      </c>
      <c r="T535" s="18">
        <f>_xlfn.XLOOKUP(Cost[[#This Row],[Material ]],'mm60'!A:A,'mm60'!N:N)</f>
        <v>0.37</v>
      </c>
      <c r="U535" s="19">
        <f>IFERROR(Cost[[#This Row],[Unit Price MM60]]*Cost[[#This Row],[ Requirement QTY]],"")</f>
        <v>5.92</v>
      </c>
      <c r="V535" s="20">
        <f>IFERROR(Cost[[#This Row],[Unit Price MM60]]*Cost[[#This Row],[Withdrawn QTY]],"")</f>
        <v>0</v>
      </c>
      <c r="W535" s="21">
        <f>IFERROR(Cost[[#This Row],[Remaining QTY]]*Cost[[#This Row],[Unit Price MM60]],"")</f>
        <v>5.92</v>
      </c>
      <c r="X535" s="10">
        <v>0</v>
      </c>
      <c r="Y535" s="10">
        <f>SUMIF('MB52 in transit'!A:A,WSheet!G:G,'MB52 in transit'!E:E)</f>
        <v>0</v>
      </c>
      <c r="Z535" s="10">
        <f>SUMIF('MB52 2001'!A:A,WSheet!G:G,'MB52 2001'!C:C)</f>
        <v>0</v>
      </c>
      <c r="AA535" s="10">
        <f>Cost[[#This Row],[AB50 SOH 5001 ]]-Cost[[#This Row],[Remaining QTY]]</f>
        <v>-16</v>
      </c>
      <c r="AB535" s="10">
        <f>SUMIF(G:G,G:G,O:O)</f>
        <v>48</v>
      </c>
      <c r="AC535" s="10">
        <f>Cost[[#This Row],[AB50 SOH 5001 ]]-Cost[[#This Row],[All Work Order Demand]]</f>
        <v>-48</v>
      </c>
      <c r="AD535" s="10" t="str">
        <f>_xlfn.CONCAT(Cost[[#This Row],[Material ]],"5001")</f>
        <v>100594065001</v>
      </c>
      <c r="AE535" s="22">
        <v>5001</v>
      </c>
    </row>
    <row r="536" spans="1:31">
      <c r="A536" s="24" t="s">
        <v>485</v>
      </c>
      <c r="B536" s="24" t="s">
        <v>571</v>
      </c>
      <c r="C536" s="24" t="s">
        <v>610</v>
      </c>
      <c r="D536" s="24" t="s">
        <v>775</v>
      </c>
      <c r="E536" s="24" t="s">
        <v>64</v>
      </c>
      <c r="F536" s="24" t="s">
        <v>28</v>
      </c>
      <c r="G536" s="24" t="s">
        <v>1291</v>
      </c>
      <c r="H536" s="24" t="s">
        <v>1292</v>
      </c>
      <c r="I536" s="24" t="s">
        <v>1365</v>
      </c>
      <c r="J536" s="24" t="s">
        <v>1686</v>
      </c>
      <c r="K536" s="24">
        <v>7</v>
      </c>
      <c r="L536" s="24" t="s">
        <v>1725</v>
      </c>
      <c r="M536" s="24">
        <v>2</v>
      </c>
      <c r="N536" s="24">
        <v>0</v>
      </c>
      <c r="O536" s="24">
        <v>2</v>
      </c>
      <c r="P536" s="24">
        <v>0</v>
      </c>
      <c r="Q536" s="24" t="str">
        <f t="shared" si="11"/>
        <v>10539417200155499</v>
      </c>
      <c r="R536" s="22" t="e">
        <f>IFERROR(_xlfn.XLOOKUP(Cost[[#This Row],[Unique]],'MB51'!U:U,'MB51'!I:I),"")*-1</f>
        <v>#VALUE!</v>
      </c>
      <c r="S536" s="18" t="str">
        <f>IFERROR(_xlfn.XLOOKUP(Cost[[#This Row],[Unique]],'MB51'!U:U,'MB51'!L:L),"")</f>
        <v/>
      </c>
      <c r="T536" s="18">
        <f>_xlfn.XLOOKUP(Cost[[#This Row],[Material ]],'mm60'!A:A,'mm60'!N:N)</f>
        <v>198.48</v>
      </c>
      <c r="U536" s="19">
        <f>IFERROR(Cost[[#This Row],[Unit Price MM60]]*Cost[[#This Row],[ Requirement QTY]],"")</f>
        <v>396.96</v>
      </c>
      <c r="V536" s="20">
        <f>IFERROR(Cost[[#This Row],[Unit Price MM60]]*Cost[[#This Row],[Withdrawn QTY]],"")</f>
        <v>0</v>
      </c>
      <c r="W536" s="21">
        <f>IFERROR(Cost[[#This Row],[Remaining QTY]]*Cost[[#This Row],[Unit Price MM60]],"")</f>
        <v>396.96</v>
      </c>
      <c r="X536" s="10">
        <v>0</v>
      </c>
      <c r="Y536" s="10">
        <f>SUMIF('MB52 in transit'!A:A,WSheet!G:G,'MB52 in transit'!E:E)</f>
        <v>0</v>
      </c>
      <c r="Z536" s="10">
        <f>SUMIF('MB52 2001'!A:A,WSheet!G:G,'MB52 2001'!C:C)</f>
        <v>0</v>
      </c>
      <c r="AA536" s="10">
        <f>Cost[[#This Row],[AB50 SOH 5001 ]]-Cost[[#This Row],[Remaining QTY]]</f>
        <v>-2</v>
      </c>
      <c r="AB536" s="10">
        <f>SUMIF(G:G,G:G,O:O)</f>
        <v>5</v>
      </c>
      <c r="AC536" s="10">
        <f>Cost[[#This Row],[AB50 SOH 5001 ]]-Cost[[#This Row],[All Work Order Demand]]</f>
        <v>-5</v>
      </c>
      <c r="AD536" s="10" t="str">
        <f>_xlfn.CONCAT(Cost[[#This Row],[Material ]],"5001")</f>
        <v>105394175001</v>
      </c>
      <c r="AE536" s="22">
        <v>5001</v>
      </c>
    </row>
    <row r="537" spans="1:31">
      <c r="A537" s="24" t="s">
        <v>485</v>
      </c>
      <c r="B537" s="24" t="s">
        <v>571</v>
      </c>
      <c r="C537" s="24" t="s">
        <v>610</v>
      </c>
      <c r="D537" s="24" t="s">
        <v>775</v>
      </c>
      <c r="E537" s="24" t="s">
        <v>68</v>
      </c>
      <c r="F537" s="24" t="s">
        <v>106</v>
      </c>
      <c r="G537" s="24" t="s">
        <v>1273</v>
      </c>
      <c r="H537" s="24" t="s">
        <v>1274</v>
      </c>
      <c r="I537" s="24" t="s">
        <v>1365</v>
      </c>
      <c r="J537" s="24" t="s">
        <v>1686</v>
      </c>
      <c r="K537" s="24">
        <v>8</v>
      </c>
      <c r="L537" s="24" t="s">
        <v>1725</v>
      </c>
      <c r="M537" s="24">
        <v>2</v>
      </c>
      <c r="N537" s="24">
        <v>0</v>
      </c>
      <c r="O537" s="24">
        <v>2</v>
      </c>
      <c r="P537" s="24">
        <v>0</v>
      </c>
      <c r="Q537" s="24" t="str">
        <f t="shared" si="11"/>
        <v>10204122200155499</v>
      </c>
      <c r="R537" s="22" t="e">
        <f>IFERROR(_xlfn.XLOOKUP(Cost[[#This Row],[Unique]],'MB51'!U:U,'MB51'!I:I),"")*-1</f>
        <v>#VALUE!</v>
      </c>
      <c r="S537" s="18" t="str">
        <f>IFERROR(_xlfn.XLOOKUP(Cost[[#This Row],[Unique]],'MB51'!U:U,'MB51'!L:L),"")</f>
        <v/>
      </c>
      <c r="T537" s="18">
        <f>_xlfn.XLOOKUP(Cost[[#This Row],[Material ]],'mm60'!A:A,'mm60'!N:N)</f>
        <v>10.23</v>
      </c>
      <c r="U537" s="19">
        <f>IFERROR(Cost[[#This Row],[Unit Price MM60]]*Cost[[#This Row],[ Requirement QTY]],"")</f>
        <v>20.46</v>
      </c>
      <c r="V537" s="20">
        <f>IFERROR(Cost[[#This Row],[Unit Price MM60]]*Cost[[#This Row],[Withdrawn QTY]],"")</f>
        <v>0</v>
      </c>
      <c r="W537" s="21">
        <f>IFERROR(Cost[[#This Row],[Remaining QTY]]*Cost[[#This Row],[Unit Price MM60]],"")</f>
        <v>20.46</v>
      </c>
      <c r="X537" s="10">
        <v>0</v>
      </c>
      <c r="Y537" s="10">
        <f>SUMIF('MB52 in transit'!A:A,WSheet!G:G,'MB52 in transit'!E:E)</f>
        <v>0</v>
      </c>
      <c r="Z537" s="10">
        <f>SUMIF('MB52 2001'!A:A,WSheet!G:G,'MB52 2001'!C:C)</f>
        <v>2</v>
      </c>
      <c r="AA537" s="10">
        <f>Cost[[#This Row],[AB50 SOH 5001 ]]-Cost[[#This Row],[Remaining QTY]]</f>
        <v>-2</v>
      </c>
      <c r="AB537" s="10">
        <f>SUMIF(G:G,G:G,O:O)</f>
        <v>6</v>
      </c>
      <c r="AC537" s="10">
        <f>Cost[[#This Row],[AB50 SOH 5001 ]]-Cost[[#This Row],[All Work Order Demand]]</f>
        <v>-6</v>
      </c>
      <c r="AD537" s="10" t="str">
        <f>_xlfn.CONCAT(Cost[[#This Row],[Material ]],"5001")</f>
        <v>102041225001</v>
      </c>
      <c r="AE537" s="22">
        <v>5001</v>
      </c>
    </row>
    <row r="538" spans="1:31">
      <c r="A538" s="24" t="s">
        <v>485</v>
      </c>
      <c r="B538" s="24" t="s">
        <v>571</v>
      </c>
      <c r="C538" s="24" t="s">
        <v>610</v>
      </c>
      <c r="D538" s="24" t="s">
        <v>775</v>
      </c>
      <c r="E538" s="24" t="s">
        <v>106</v>
      </c>
      <c r="F538" s="24" t="s">
        <v>33</v>
      </c>
      <c r="G538" s="24" t="s">
        <v>1282</v>
      </c>
      <c r="H538" s="24" t="s">
        <v>1283</v>
      </c>
      <c r="I538" s="24" t="s">
        <v>1365</v>
      </c>
      <c r="J538" s="24" t="s">
        <v>1686</v>
      </c>
      <c r="K538" s="24">
        <v>10</v>
      </c>
      <c r="L538" s="24" t="s">
        <v>1725</v>
      </c>
      <c r="M538" s="24">
        <v>2</v>
      </c>
      <c r="N538" s="24">
        <v>0</v>
      </c>
      <c r="O538" s="24">
        <v>2</v>
      </c>
      <c r="P538" s="24">
        <v>0</v>
      </c>
      <c r="Q538" s="24" t="str">
        <f t="shared" si="11"/>
        <v>10205671200155499</v>
      </c>
      <c r="R538" s="22" t="e">
        <f>IFERROR(_xlfn.XLOOKUP(Cost[[#This Row],[Unique]],'MB51'!U:U,'MB51'!I:I),"")*-1</f>
        <v>#VALUE!</v>
      </c>
      <c r="S538" s="18" t="str">
        <f>IFERROR(_xlfn.XLOOKUP(Cost[[#This Row],[Unique]],'MB51'!U:U,'MB51'!L:L),"")</f>
        <v/>
      </c>
      <c r="T538" s="18">
        <f>_xlfn.XLOOKUP(Cost[[#This Row],[Material ]],'mm60'!A:A,'mm60'!N:N)</f>
        <v>17.39</v>
      </c>
      <c r="U538" s="19">
        <f>IFERROR(Cost[[#This Row],[Unit Price MM60]]*Cost[[#This Row],[ Requirement QTY]],"")</f>
        <v>34.78</v>
      </c>
      <c r="V538" s="20">
        <f>IFERROR(Cost[[#This Row],[Unit Price MM60]]*Cost[[#This Row],[Withdrawn QTY]],"")</f>
        <v>0</v>
      </c>
      <c r="W538" s="21">
        <f>IFERROR(Cost[[#This Row],[Remaining QTY]]*Cost[[#This Row],[Unit Price MM60]],"")</f>
        <v>34.78</v>
      </c>
      <c r="X538" s="10">
        <v>0</v>
      </c>
      <c r="Y538" s="10">
        <f>SUMIF('MB52 in transit'!A:A,WSheet!G:G,'MB52 in transit'!E:E)</f>
        <v>0</v>
      </c>
      <c r="Z538" s="10">
        <f>SUMIF('MB52 2001'!A:A,WSheet!G:G,'MB52 2001'!C:C)</f>
        <v>7</v>
      </c>
      <c r="AA538" s="10">
        <f>Cost[[#This Row],[AB50 SOH 5001 ]]-Cost[[#This Row],[Remaining QTY]]</f>
        <v>-2</v>
      </c>
      <c r="AB538" s="10">
        <f>SUMIF(G:G,G:G,O:O)</f>
        <v>6</v>
      </c>
      <c r="AC538" s="10">
        <f>Cost[[#This Row],[AB50 SOH 5001 ]]-Cost[[#This Row],[All Work Order Demand]]</f>
        <v>-6</v>
      </c>
      <c r="AD538" s="10" t="str">
        <f>_xlfn.CONCAT(Cost[[#This Row],[Material ]],"5001")</f>
        <v>102056715001</v>
      </c>
      <c r="AE538" s="22">
        <v>5001</v>
      </c>
    </row>
    <row r="539" spans="1:31">
      <c r="A539" s="24" t="s">
        <v>485</v>
      </c>
      <c r="B539" s="24" t="s">
        <v>571</v>
      </c>
      <c r="C539" s="24" t="s">
        <v>610</v>
      </c>
      <c r="D539" s="24" t="s">
        <v>775</v>
      </c>
      <c r="E539" s="24" t="s">
        <v>28</v>
      </c>
      <c r="F539" s="24" t="s">
        <v>110</v>
      </c>
      <c r="G539" s="24" t="s">
        <v>1143</v>
      </c>
      <c r="H539" s="24" t="s">
        <v>1144</v>
      </c>
      <c r="I539" s="24" t="s">
        <v>1365</v>
      </c>
      <c r="J539" s="24" t="s">
        <v>1686</v>
      </c>
      <c r="K539" s="24">
        <v>9</v>
      </c>
      <c r="L539" s="24" t="s">
        <v>1725</v>
      </c>
      <c r="M539" s="24">
        <v>2</v>
      </c>
      <c r="N539" s="24">
        <v>0</v>
      </c>
      <c r="O539" s="24">
        <v>2</v>
      </c>
      <c r="P539" s="24">
        <v>0</v>
      </c>
      <c r="Q539" s="24" t="str">
        <f t="shared" si="11"/>
        <v>10206300200155499</v>
      </c>
      <c r="R539" s="22" t="e">
        <f>IFERROR(_xlfn.XLOOKUP(Cost[[#This Row],[Unique]],'MB51'!U:U,'MB51'!I:I),"")*-1</f>
        <v>#VALUE!</v>
      </c>
      <c r="S539" s="18" t="str">
        <f>IFERROR(_xlfn.XLOOKUP(Cost[[#This Row],[Unique]],'MB51'!U:U,'MB51'!L:L),"")</f>
        <v/>
      </c>
      <c r="T539" s="18">
        <f>_xlfn.XLOOKUP(Cost[[#This Row],[Material ]],'mm60'!A:A,'mm60'!N:N)</f>
        <v>8.8800000000000008</v>
      </c>
      <c r="U539" s="19">
        <f>IFERROR(Cost[[#This Row],[Unit Price MM60]]*Cost[[#This Row],[ Requirement QTY]],"")</f>
        <v>17.760000000000002</v>
      </c>
      <c r="V539" s="20">
        <f>IFERROR(Cost[[#This Row],[Unit Price MM60]]*Cost[[#This Row],[Withdrawn QTY]],"")</f>
        <v>0</v>
      </c>
      <c r="W539" s="21">
        <f>IFERROR(Cost[[#This Row],[Remaining QTY]]*Cost[[#This Row],[Unit Price MM60]],"")</f>
        <v>17.760000000000002</v>
      </c>
      <c r="X539" s="10">
        <v>0</v>
      </c>
      <c r="Y539" s="10">
        <f>SUMIF('MB52 in transit'!A:A,WSheet!G:G,'MB52 in transit'!E:E)</f>
        <v>0</v>
      </c>
      <c r="Z539" s="10">
        <f>SUMIF('MB52 2001'!A:A,WSheet!G:G,'MB52 2001'!C:C)</f>
        <v>0</v>
      </c>
      <c r="AA539" s="10">
        <f>Cost[[#This Row],[AB50 SOH 5001 ]]-Cost[[#This Row],[Remaining QTY]]</f>
        <v>-2</v>
      </c>
      <c r="AB539" s="10">
        <f>SUMIF(G:G,G:G,O:O)</f>
        <v>12</v>
      </c>
      <c r="AC539" s="10">
        <f>Cost[[#This Row],[AB50 SOH 5001 ]]-Cost[[#This Row],[All Work Order Demand]]</f>
        <v>-12</v>
      </c>
      <c r="AD539" s="10" t="str">
        <f>_xlfn.CONCAT(Cost[[#This Row],[Material ]],"5001")</f>
        <v>102063005001</v>
      </c>
      <c r="AE539" s="22">
        <v>5001</v>
      </c>
    </row>
    <row r="540" spans="1:31">
      <c r="A540" s="24" t="s">
        <v>485</v>
      </c>
      <c r="B540" s="24" t="s">
        <v>571</v>
      </c>
      <c r="C540" s="24" t="s">
        <v>681</v>
      </c>
      <c r="D540" s="24" t="s">
        <v>844</v>
      </c>
      <c r="E540" s="24" t="s">
        <v>43</v>
      </c>
      <c r="F540" s="24" t="s">
        <v>43</v>
      </c>
      <c r="G540" s="24" t="s">
        <v>1146</v>
      </c>
      <c r="H540" s="24" t="s">
        <v>1147</v>
      </c>
      <c r="I540" s="24" t="s">
        <v>1365</v>
      </c>
      <c r="J540" s="24" t="s">
        <v>1686</v>
      </c>
      <c r="K540" s="24">
        <v>1</v>
      </c>
      <c r="L540" s="24" t="s">
        <v>1796</v>
      </c>
      <c r="M540" s="24">
        <v>2</v>
      </c>
      <c r="N540" s="24">
        <v>0</v>
      </c>
      <c r="O540" s="24">
        <v>2</v>
      </c>
      <c r="P540" s="24">
        <v>0</v>
      </c>
      <c r="Q540" s="24" t="str">
        <f t="shared" si="11"/>
        <v>10204123200155486</v>
      </c>
      <c r="R540" s="22" t="e">
        <f>IFERROR(_xlfn.XLOOKUP(Cost[[#This Row],[Unique]],'MB51'!U:U,'MB51'!I:I),"")*-1</f>
        <v>#VALUE!</v>
      </c>
      <c r="S540" s="18" t="str">
        <f>IFERROR(_xlfn.XLOOKUP(Cost[[#This Row],[Unique]],'MB51'!U:U,'MB51'!L:L),"")</f>
        <v/>
      </c>
      <c r="T540" s="18">
        <f>_xlfn.XLOOKUP(Cost[[#This Row],[Material ]],'mm60'!A:A,'mm60'!N:N)</f>
        <v>19.190000000000001</v>
      </c>
      <c r="U540" s="19">
        <f>IFERROR(Cost[[#This Row],[Unit Price MM60]]*Cost[[#This Row],[ Requirement QTY]],"")</f>
        <v>38.380000000000003</v>
      </c>
      <c r="V540" s="20">
        <f>IFERROR(Cost[[#This Row],[Unit Price MM60]]*Cost[[#This Row],[Withdrawn QTY]],"")</f>
        <v>0</v>
      </c>
      <c r="W540" s="21">
        <f>IFERROR(Cost[[#This Row],[Remaining QTY]]*Cost[[#This Row],[Unit Price MM60]],"")</f>
        <v>38.380000000000003</v>
      </c>
      <c r="X540" s="10">
        <v>0</v>
      </c>
      <c r="Y540" s="10">
        <f>SUMIF('MB52 in transit'!A:A,WSheet!G:G,'MB52 in transit'!E:E)</f>
        <v>0</v>
      </c>
      <c r="Z540" s="10">
        <f>SUMIF('MB52 2001'!A:A,WSheet!G:G,'MB52 2001'!C:C)</f>
        <v>0</v>
      </c>
      <c r="AA540" s="10">
        <f>Cost[[#This Row],[AB50 SOH 5001 ]]-Cost[[#This Row],[Remaining QTY]]</f>
        <v>-2</v>
      </c>
      <c r="AB540" s="10">
        <f>SUMIF(G:G,G:G,O:O)</f>
        <v>8</v>
      </c>
      <c r="AC540" s="10">
        <f>Cost[[#This Row],[AB50 SOH 5001 ]]-Cost[[#This Row],[All Work Order Demand]]</f>
        <v>-8</v>
      </c>
      <c r="AD540" s="10" t="str">
        <f>_xlfn.CONCAT(Cost[[#This Row],[Material ]],"5001")</f>
        <v>102041235001</v>
      </c>
      <c r="AE540" s="22">
        <v>5001</v>
      </c>
    </row>
    <row r="541" spans="1:31">
      <c r="A541" s="24" t="s">
        <v>485</v>
      </c>
      <c r="B541" s="24" t="s">
        <v>571</v>
      </c>
      <c r="C541" s="24" t="s">
        <v>681</v>
      </c>
      <c r="D541" s="24" t="s">
        <v>844</v>
      </c>
      <c r="E541" s="24" t="s">
        <v>47</v>
      </c>
      <c r="F541" s="24" t="s">
        <v>47</v>
      </c>
      <c r="G541" s="24" t="s">
        <v>1140</v>
      </c>
      <c r="H541" s="24" t="s">
        <v>1141</v>
      </c>
      <c r="I541" s="24" t="s">
        <v>1360</v>
      </c>
      <c r="J541" s="24" t="s">
        <v>1686</v>
      </c>
      <c r="K541" s="24">
        <v>2</v>
      </c>
      <c r="L541" s="24" t="s">
        <v>1796</v>
      </c>
      <c r="M541" s="24">
        <v>4</v>
      </c>
      <c r="N541" s="24">
        <v>0</v>
      </c>
      <c r="O541" s="24">
        <v>4</v>
      </c>
      <c r="P541" s="24">
        <v>0</v>
      </c>
      <c r="Q541" s="24" t="str">
        <f t="shared" si="11"/>
        <v>10204117200155486</v>
      </c>
      <c r="R541" s="22" t="e">
        <f>IFERROR(_xlfn.XLOOKUP(Cost[[#This Row],[Unique]],'MB51'!U:U,'MB51'!I:I),"")*-1</f>
        <v>#VALUE!</v>
      </c>
      <c r="S541" s="18" t="str">
        <f>IFERROR(_xlfn.XLOOKUP(Cost[[#This Row],[Unique]],'MB51'!U:U,'MB51'!L:L),"")</f>
        <v/>
      </c>
      <c r="T541" s="18">
        <f>_xlfn.XLOOKUP(Cost[[#This Row],[Material ]],'mm60'!A:A,'mm60'!N:N)</f>
        <v>5.04</v>
      </c>
      <c r="U541" s="19">
        <f>IFERROR(Cost[[#This Row],[Unit Price MM60]]*Cost[[#This Row],[ Requirement QTY]],"")</f>
        <v>20.16</v>
      </c>
      <c r="V541" s="20">
        <f>IFERROR(Cost[[#This Row],[Unit Price MM60]]*Cost[[#This Row],[Withdrawn QTY]],"")</f>
        <v>0</v>
      </c>
      <c r="W541" s="21">
        <f>IFERROR(Cost[[#This Row],[Remaining QTY]]*Cost[[#This Row],[Unit Price MM60]],"")</f>
        <v>20.16</v>
      </c>
      <c r="X541" s="10">
        <v>0</v>
      </c>
      <c r="Y541" s="10">
        <f>SUMIF('MB52 in transit'!A:A,WSheet!G:G,'MB52 in transit'!E:E)</f>
        <v>0</v>
      </c>
      <c r="Z541" s="10">
        <f>SUMIF('MB52 2001'!A:A,WSheet!G:G,'MB52 2001'!C:C)</f>
        <v>2</v>
      </c>
      <c r="AA541" s="10">
        <f>Cost[[#This Row],[AB50 SOH 5001 ]]-Cost[[#This Row],[Remaining QTY]]</f>
        <v>-4</v>
      </c>
      <c r="AB541" s="10">
        <f>SUMIF(G:G,G:G,O:O)</f>
        <v>26</v>
      </c>
      <c r="AC541" s="10">
        <f>Cost[[#This Row],[AB50 SOH 5001 ]]-Cost[[#This Row],[All Work Order Demand]]</f>
        <v>-26</v>
      </c>
      <c r="AD541" s="10" t="str">
        <f>_xlfn.CONCAT(Cost[[#This Row],[Material ]],"5001")</f>
        <v>102041175001</v>
      </c>
      <c r="AE541" s="22">
        <v>5001</v>
      </c>
    </row>
    <row r="542" spans="1:31">
      <c r="A542" s="24" t="s">
        <v>485</v>
      </c>
      <c r="B542" s="24" t="s">
        <v>571</v>
      </c>
      <c r="C542" s="24" t="s">
        <v>657</v>
      </c>
      <c r="D542" s="24" t="s">
        <v>821</v>
      </c>
      <c r="E542" s="24" t="s">
        <v>43</v>
      </c>
      <c r="F542" s="24" t="s">
        <v>43</v>
      </c>
      <c r="G542" s="24" t="s">
        <v>1146</v>
      </c>
      <c r="H542" s="24" t="s">
        <v>1147</v>
      </c>
      <c r="I542" s="24" t="s">
        <v>1436</v>
      </c>
      <c r="J542" s="24" t="s">
        <v>1686</v>
      </c>
      <c r="K542" s="24">
        <v>1</v>
      </c>
      <c r="L542" s="24" t="s">
        <v>1772</v>
      </c>
      <c r="M542" s="24">
        <v>2</v>
      </c>
      <c r="N542" s="24">
        <v>0</v>
      </c>
      <c r="O542" s="24">
        <v>2</v>
      </c>
      <c r="P542" s="24">
        <v>0</v>
      </c>
      <c r="Q542" s="24" t="str">
        <f t="shared" si="11"/>
        <v>10204123200188387</v>
      </c>
      <c r="R542" s="22" t="e">
        <f>IFERROR(_xlfn.XLOOKUP(Cost[[#This Row],[Unique]],'MB51'!U:U,'MB51'!I:I),"")*-1</f>
        <v>#VALUE!</v>
      </c>
      <c r="S542" s="18" t="str">
        <f>IFERROR(_xlfn.XLOOKUP(Cost[[#This Row],[Unique]],'MB51'!U:U,'MB51'!L:L),"")</f>
        <v/>
      </c>
      <c r="T542" s="18">
        <f>_xlfn.XLOOKUP(Cost[[#This Row],[Material ]],'mm60'!A:A,'mm60'!N:N)</f>
        <v>19.190000000000001</v>
      </c>
      <c r="U542" s="19">
        <f>IFERROR(Cost[[#This Row],[Unit Price MM60]]*Cost[[#This Row],[ Requirement QTY]],"")</f>
        <v>38.380000000000003</v>
      </c>
      <c r="V542" s="20">
        <f>IFERROR(Cost[[#This Row],[Unit Price MM60]]*Cost[[#This Row],[Withdrawn QTY]],"")</f>
        <v>0</v>
      </c>
      <c r="W542" s="21">
        <f>IFERROR(Cost[[#This Row],[Remaining QTY]]*Cost[[#This Row],[Unit Price MM60]],"")</f>
        <v>38.380000000000003</v>
      </c>
      <c r="X542" s="10">
        <v>0</v>
      </c>
      <c r="Y542" s="10">
        <f>SUMIF('MB52 in transit'!A:A,WSheet!G:G,'MB52 in transit'!E:E)</f>
        <v>0</v>
      </c>
      <c r="Z542" s="10">
        <f>SUMIF('MB52 2001'!A:A,WSheet!G:G,'MB52 2001'!C:C)</f>
        <v>0</v>
      </c>
      <c r="AA542" s="10">
        <f>Cost[[#This Row],[AB50 SOH 5001 ]]-Cost[[#This Row],[Remaining QTY]]</f>
        <v>-2</v>
      </c>
      <c r="AB542" s="10">
        <f>SUMIF(G:G,G:G,O:O)</f>
        <v>8</v>
      </c>
      <c r="AC542" s="10">
        <f>Cost[[#This Row],[AB50 SOH 5001 ]]-Cost[[#This Row],[All Work Order Demand]]</f>
        <v>-8</v>
      </c>
      <c r="AD542" s="10" t="str">
        <f>_xlfn.CONCAT(Cost[[#This Row],[Material ]],"5001")</f>
        <v>102041235001</v>
      </c>
      <c r="AE542" s="22">
        <v>5001</v>
      </c>
    </row>
    <row r="543" spans="1:31">
      <c r="A543" s="24" t="s">
        <v>485</v>
      </c>
      <c r="B543" s="24" t="s">
        <v>571</v>
      </c>
      <c r="C543" s="24" t="s">
        <v>610</v>
      </c>
      <c r="D543" s="24" t="s">
        <v>775</v>
      </c>
      <c r="E543" s="24" t="s">
        <v>80</v>
      </c>
      <c r="F543" s="24" t="s">
        <v>124</v>
      </c>
      <c r="G543" s="24" t="s">
        <v>1276</v>
      </c>
      <c r="H543" s="24" t="s">
        <v>1277</v>
      </c>
      <c r="I543" s="24" t="s">
        <v>1365</v>
      </c>
      <c r="J543" s="24" t="s">
        <v>1686</v>
      </c>
      <c r="K543" s="24">
        <v>13</v>
      </c>
      <c r="L543" s="24" t="s">
        <v>1725</v>
      </c>
      <c r="M543" s="24">
        <v>2</v>
      </c>
      <c r="N543" s="24">
        <v>0</v>
      </c>
      <c r="O543" s="24">
        <v>2</v>
      </c>
      <c r="P543" s="24">
        <v>0</v>
      </c>
      <c r="Q543" s="24" t="str">
        <f t="shared" si="11"/>
        <v>10060331200155499</v>
      </c>
      <c r="R543" s="22" t="e">
        <f>IFERROR(_xlfn.XLOOKUP(Cost[[#This Row],[Unique]],'MB51'!U:U,'MB51'!I:I),"")*-1</f>
        <v>#VALUE!</v>
      </c>
      <c r="S543" s="18" t="str">
        <f>IFERROR(_xlfn.XLOOKUP(Cost[[#This Row],[Unique]],'MB51'!U:U,'MB51'!L:L),"")</f>
        <v/>
      </c>
      <c r="T543" s="18">
        <f>_xlfn.XLOOKUP(Cost[[#This Row],[Material ]],'mm60'!A:A,'mm60'!N:N)</f>
        <v>36.4</v>
      </c>
      <c r="U543" s="19">
        <f>IFERROR(Cost[[#This Row],[Unit Price MM60]]*Cost[[#This Row],[ Requirement QTY]],"")</f>
        <v>72.8</v>
      </c>
      <c r="V543" s="20">
        <f>IFERROR(Cost[[#This Row],[Unit Price MM60]]*Cost[[#This Row],[Withdrawn QTY]],"")</f>
        <v>0</v>
      </c>
      <c r="W543" s="21">
        <f>IFERROR(Cost[[#This Row],[Remaining QTY]]*Cost[[#This Row],[Unit Price MM60]],"")</f>
        <v>72.8</v>
      </c>
      <c r="X543" s="10">
        <v>0</v>
      </c>
      <c r="Y543" s="10">
        <f>SUMIF('MB52 in transit'!A:A,WSheet!G:G,'MB52 in transit'!E:E)</f>
        <v>0</v>
      </c>
      <c r="Z543" s="10">
        <f>SUMIF('MB52 2001'!A:A,WSheet!G:G,'MB52 2001'!C:C)</f>
        <v>0</v>
      </c>
      <c r="AA543" s="10">
        <f>Cost[[#This Row],[AB50 SOH 5001 ]]-Cost[[#This Row],[Remaining QTY]]</f>
        <v>-2</v>
      </c>
      <c r="AB543" s="10">
        <f>SUMIF(G:G,G:G,O:O)</f>
        <v>16</v>
      </c>
      <c r="AC543" s="10">
        <f>Cost[[#This Row],[AB50 SOH 5001 ]]-Cost[[#This Row],[All Work Order Demand]]</f>
        <v>-16</v>
      </c>
      <c r="AD543" s="10" t="str">
        <f>_xlfn.CONCAT(Cost[[#This Row],[Material ]],"5001")</f>
        <v>100603315001</v>
      </c>
      <c r="AE543" s="22">
        <v>5001</v>
      </c>
    </row>
    <row r="544" spans="1:31">
      <c r="A544" s="24" t="s">
        <v>485</v>
      </c>
      <c r="B544" s="24" t="s">
        <v>571</v>
      </c>
      <c r="C544" s="24" t="s">
        <v>611</v>
      </c>
      <c r="D544" s="24" t="s">
        <v>776</v>
      </c>
      <c r="E544" s="24" t="s">
        <v>120</v>
      </c>
      <c r="F544" s="24" t="s">
        <v>128</v>
      </c>
      <c r="G544" s="24" t="s">
        <v>1143</v>
      </c>
      <c r="H544" s="24" t="s">
        <v>1144</v>
      </c>
      <c r="I544" s="24" t="s">
        <v>1436</v>
      </c>
      <c r="J544" s="24" t="s">
        <v>1686</v>
      </c>
      <c r="K544" s="24">
        <v>14</v>
      </c>
      <c r="L544" s="24" t="s">
        <v>1726</v>
      </c>
      <c r="M544" s="24">
        <v>2</v>
      </c>
      <c r="N544" s="24">
        <v>0</v>
      </c>
      <c r="O544" s="24">
        <v>2</v>
      </c>
      <c r="P544" s="24">
        <v>0</v>
      </c>
      <c r="Q544" s="24" t="str">
        <f t="shared" si="11"/>
        <v>10206300200188392</v>
      </c>
      <c r="R544" s="22" t="e">
        <f>IFERROR(_xlfn.XLOOKUP(Cost[[#This Row],[Unique]],'MB51'!U:U,'MB51'!I:I),"")*-1</f>
        <v>#VALUE!</v>
      </c>
      <c r="S544" s="18" t="str">
        <f>IFERROR(_xlfn.XLOOKUP(Cost[[#This Row],[Unique]],'MB51'!U:U,'MB51'!L:L),"")</f>
        <v/>
      </c>
      <c r="T544" s="18">
        <f>_xlfn.XLOOKUP(Cost[[#This Row],[Material ]],'mm60'!A:A,'mm60'!N:N)</f>
        <v>8.8800000000000008</v>
      </c>
      <c r="U544" s="19">
        <f>IFERROR(Cost[[#This Row],[Unit Price MM60]]*Cost[[#This Row],[ Requirement QTY]],"")</f>
        <v>17.760000000000002</v>
      </c>
      <c r="V544" s="20">
        <f>IFERROR(Cost[[#This Row],[Unit Price MM60]]*Cost[[#This Row],[Withdrawn QTY]],"")</f>
        <v>0</v>
      </c>
      <c r="W544" s="21">
        <f>IFERROR(Cost[[#This Row],[Remaining QTY]]*Cost[[#This Row],[Unit Price MM60]],"")</f>
        <v>17.760000000000002</v>
      </c>
      <c r="X544" s="10">
        <v>0</v>
      </c>
      <c r="Y544" s="10">
        <f>SUMIF('MB52 in transit'!A:A,WSheet!G:G,'MB52 in transit'!E:E)</f>
        <v>0</v>
      </c>
      <c r="Z544" s="10">
        <f>SUMIF('MB52 2001'!A:A,WSheet!G:G,'MB52 2001'!C:C)</f>
        <v>0</v>
      </c>
      <c r="AA544" s="10">
        <f>Cost[[#This Row],[AB50 SOH 5001 ]]-Cost[[#This Row],[Remaining QTY]]</f>
        <v>-2</v>
      </c>
      <c r="AB544" s="10">
        <f>SUMIF(G:G,G:G,O:O)</f>
        <v>12</v>
      </c>
      <c r="AC544" s="10">
        <f>Cost[[#This Row],[AB50 SOH 5001 ]]-Cost[[#This Row],[All Work Order Demand]]</f>
        <v>-12</v>
      </c>
      <c r="AD544" s="10" t="str">
        <f>_xlfn.CONCAT(Cost[[#This Row],[Material ]],"5001")</f>
        <v>102063005001</v>
      </c>
      <c r="AE544" s="22">
        <v>5001</v>
      </c>
    </row>
    <row r="545" spans="1:31">
      <c r="A545" s="24" t="s">
        <v>485</v>
      </c>
      <c r="B545" s="24" t="s">
        <v>571</v>
      </c>
      <c r="C545" s="24" t="s">
        <v>610</v>
      </c>
      <c r="D545" s="24" t="s">
        <v>775</v>
      </c>
      <c r="E545" s="24" t="s">
        <v>110</v>
      </c>
      <c r="F545" s="24" t="s">
        <v>80</v>
      </c>
      <c r="G545" s="24" t="s">
        <v>1276</v>
      </c>
      <c r="H545" s="24" t="s">
        <v>1277</v>
      </c>
      <c r="I545" s="24" t="s">
        <v>1365</v>
      </c>
      <c r="J545" s="24" t="s">
        <v>1686</v>
      </c>
      <c r="K545" s="24">
        <v>11</v>
      </c>
      <c r="L545" s="24" t="s">
        <v>1725</v>
      </c>
      <c r="M545" s="24">
        <v>2</v>
      </c>
      <c r="N545" s="24">
        <v>0</v>
      </c>
      <c r="O545" s="24">
        <v>2</v>
      </c>
      <c r="P545" s="24">
        <v>0</v>
      </c>
      <c r="Q545" s="24" t="str">
        <f t="shared" si="11"/>
        <v>10060331200155499</v>
      </c>
      <c r="R545" s="22" t="e">
        <f>IFERROR(_xlfn.XLOOKUP(Cost[[#This Row],[Unique]],'MB51'!U:U,'MB51'!I:I),"")*-1</f>
        <v>#VALUE!</v>
      </c>
      <c r="S545" s="18" t="str">
        <f>IFERROR(_xlfn.XLOOKUP(Cost[[#This Row],[Unique]],'MB51'!U:U,'MB51'!L:L),"")</f>
        <v/>
      </c>
      <c r="T545" s="18">
        <f>_xlfn.XLOOKUP(Cost[[#This Row],[Material ]],'mm60'!A:A,'mm60'!N:N)</f>
        <v>36.4</v>
      </c>
      <c r="U545" s="19">
        <f>IFERROR(Cost[[#This Row],[Unit Price MM60]]*Cost[[#This Row],[ Requirement QTY]],"")</f>
        <v>72.8</v>
      </c>
      <c r="V545" s="20">
        <f>IFERROR(Cost[[#This Row],[Unit Price MM60]]*Cost[[#This Row],[Withdrawn QTY]],"")</f>
        <v>0</v>
      </c>
      <c r="W545" s="21">
        <f>IFERROR(Cost[[#This Row],[Remaining QTY]]*Cost[[#This Row],[Unit Price MM60]],"")</f>
        <v>72.8</v>
      </c>
      <c r="X545" s="10">
        <v>0</v>
      </c>
      <c r="Y545" s="10">
        <f>SUMIF('MB52 in transit'!A:A,WSheet!G:G,'MB52 in transit'!E:E)</f>
        <v>0</v>
      </c>
      <c r="Z545" s="10">
        <f>SUMIF('MB52 2001'!A:A,WSheet!G:G,'MB52 2001'!C:C)</f>
        <v>0</v>
      </c>
      <c r="AA545" s="10">
        <f>Cost[[#This Row],[AB50 SOH 5001 ]]-Cost[[#This Row],[Remaining QTY]]</f>
        <v>-2</v>
      </c>
      <c r="AB545" s="10">
        <f>SUMIF(G:G,G:G,O:O)</f>
        <v>16</v>
      </c>
      <c r="AC545" s="10">
        <f>Cost[[#This Row],[AB50 SOH 5001 ]]-Cost[[#This Row],[All Work Order Demand]]</f>
        <v>-16</v>
      </c>
      <c r="AD545" s="10" t="str">
        <f>_xlfn.CONCAT(Cost[[#This Row],[Material ]],"5001")</f>
        <v>100603315001</v>
      </c>
      <c r="AE545" s="22">
        <v>5001</v>
      </c>
    </row>
    <row r="546" spans="1:31">
      <c r="A546" s="24" t="s">
        <v>485</v>
      </c>
      <c r="B546" s="24" t="s">
        <v>571</v>
      </c>
      <c r="C546" s="24" t="s">
        <v>611</v>
      </c>
      <c r="D546" s="24" t="s">
        <v>776</v>
      </c>
      <c r="E546" s="24" t="s">
        <v>136</v>
      </c>
      <c r="F546" s="24" t="s">
        <v>147</v>
      </c>
      <c r="G546" s="24" t="s">
        <v>1276</v>
      </c>
      <c r="H546" s="24" t="s">
        <v>1277</v>
      </c>
      <c r="I546" s="24" t="s">
        <v>1436</v>
      </c>
      <c r="J546" s="24" t="s">
        <v>1686</v>
      </c>
      <c r="K546" s="24">
        <v>18</v>
      </c>
      <c r="L546" s="24" t="s">
        <v>1726</v>
      </c>
      <c r="M546" s="24">
        <v>2</v>
      </c>
      <c r="N546" s="24">
        <v>0</v>
      </c>
      <c r="O546" s="24">
        <v>2</v>
      </c>
      <c r="P546" s="24">
        <v>0</v>
      </c>
      <c r="Q546" s="24" t="str">
        <f t="shared" si="11"/>
        <v>10060331200188392</v>
      </c>
      <c r="R546" s="22" t="e">
        <f>IFERROR(_xlfn.XLOOKUP(Cost[[#This Row],[Unique]],'MB51'!U:U,'MB51'!I:I),"")*-1</f>
        <v>#VALUE!</v>
      </c>
      <c r="S546" s="18" t="str">
        <f>IFERROR(_xlfn.XLOOKUP(Cost[[#This Row],[Unique]],'MB51'!U:U,'MB51'!L:L),"")</f>
        <v/>
      </c>
      <c r="T546" s="18">
        <f>_xlfn.XLOOKUP(Cost[[#This Row],[Material ]],'mm60'!A:A,'mm60'!N:N)</f>
        <v>36.4</v>
      </c>
      <c r="U546" s="19">
        <f>IFERROR(Cost[[#This Row],[Unit Price MM60]]*Cost[[#This Row],[ Requirement QTY]],"")</f>
        <v>72.8</v>
      </c>
      <c r="V546" s="20">
        <f>IFERROR(Cost[[#This Row],[Unit Price MM60]]*Cost[[#This Row],[Withdrawn QTY]],"")</f>
        <v>0</v>
      </c>
      <c r="W546" s="21">
        <f>IFERROR(Cost[[#This Row],[Remaining QTY]]*Cost[[#This Row],[Unit Price MM60]],"")</f>
        <v>72.8</v>
      </c>
      <c r="X546" s="10">
        <v>0</v>
      </c>
      <c r="Y546" s="10">
        <f>SUMIF('MB52 in transit'!A:A,WSheet!G:G,'MB52 in transit'!E:E)</f>
        <v>0</v>
      </c>
      <c r="Z546" s="10">
        <f>SUMIF('MB52 2001'!A:A,WSheet!G:G,'MB52 2001'!C:C)</f>
        <v>0</v>
      </c>
      <c r="AA546" s="10">
        <f>Cost[[#This Row],[AB50 SOH 5001 ]]-Cost[[#This Row],[Remaining QTY]]</f>
        <v>-2</v>
      </c>
      <c r="AB546" s="10">
        <f>SUMIF(G:G,G:G,O:O)</f>
        <v>16</v>
      </c>
      <c r="AC546" s="10">
        <f>Cost[[#This Row],[AB50 SOH 5001 ]]-Cost[[#This Row],[All Work Order Demand]]</f>
        <v>-16</v>
      </c>
      <c r="AD546" s="10" t="str">
        <f>_xlfn.CONCAT(Cost[[#This Row],[Material ]],"5001")</f>
        <v>100603315001</v>
      </c>
      <c r="AE546" s="22">
        <v>5001</v>
      </c>
    </row>
    <row r="547" spans="1:31">
      <c r="A547" s="24" t="s">
        <v>485</v>
      </c>
      <c r="B547" s="24" t="s">
        <v>569</v>
      </c>
      <c r="C547" s="24" t="s">
        <v>668</v>
      </c>
      <c r="D547" s="24" t="s">
        <v>831</v>
      </c>
      <c r="E547" s="24" t="s">
        <v>43</v>
      </c>
      <c r="F547" s="24" t="s">
        <v>47</v>
      </c>
      <c r="G547" s="24" t="s">
        <v>1300</v>
      </c>
      <c r="H547" s="24" t="s">
        <v>1301</v>
      </c>
      <c r="I547" s="24" t="s">
        <v>1529</v>
      </c>
      <c r="J547" s="24" t="s">
        <v>1686</v>
      </c>
      <c r="K547" s="24">
        <v>5</v>
      </c>
      <c r="L547" s="24" t="s">
        <v>1783</v>
      </c>
      <c r="M547" s="24">
        <v>1</v>
      </c>
      <c r="N547" s="24">
        <v>0</v>
      </c>
      <c r="O547" s="24">
        <v>1</v>
      </c>
      <c r="P547" s="24">
        <v>0</v>
      </c>
      <c r="Q547" s="24" t="str">
        <f t="shared" si="11"/>
        <v>10479110200177790</v>
      </c>
      <c r="R547" s="22" t="e">
        <f>IFERROR(_xlfn.XLOOKUP(Cost[[#This Row],[Unique]],'MB51'!U:U,'MB51'!I:I),"")*-1</f>
        <v>#VALUE!</v>
      </c>
      <c r="S547" s="18" t="str">
        <f>IFERROR(_xlfn.XLOOKUP(Cost[[#This Row],[Unique]],'MB51'!U:U,'MB51'!L:L),"")</f>
        <v/>
      </c>
      <c r="T547" s="18">
        <f>_xlfn.XLOOKUP(Cost[[#This Row],[Material ]],'mm60'!A:A,'mm60'!N:N)</f>
        <v>1</v>
      </c>
      <c r="U547" s="19">
        <f>IFERROR(Cost[[#This Row],[Unit Price MM60]]*Cost[[#This Row],[ Requirement QTY]],"")</f>
        <v>1</v>
      </c>
      <c r="V547" s="20">
        <f>IFERROR(Cost[[#This Row],[Unit Price MM60]]*Cost[[#This Row],[Withdrawn QTY]],"")</f>
        <v>0</v>
      </c>
      <c r="W547" s="21">
        <f>IFERROR(Cost[[#This Row],[Remaining QTY]]*Cost[[#This Row],[Unit Price MM60]],"")</f>
        <v>1</v>
      </c>
      <c r="X547" s="10">
        <v>0</v>
      </c>
      <c r="Y547" s="10">
        <f>SUMIF('MB52 in transit'!A:A,WSheet!G:G,'MB52 in transit'!E:E)</f>
        <v>0</v>
      </c>
      <c r="Z547" s="10">
        <f>SUMIF('MB52 2001'!A:A,WSheet!G:G,'MB52 2001'!C:C)</f>
        <v>0</v>
      </c>
      <c r="AA547" s="10">
        <f>Cost[[#This Row],[AB50 SOH 5001 ]]-Cost[[#This Row],[Remaining QTY]]</f>
        <v>-1</v>
      </c>
      <c r="AB547" s="10">
        <f>SUMIF(G:G,G:G,O:O)</f>
        <v>2</v>
      </c>
      <c r="AC547" s="10">
        <f>Cost[[#This Row],[AB50 SOH 5001 ]]-Cost[[#This Row],[All Work Order Demand]]</f>
        <v>-2</v>
      </c>
      <c r="AD547" s="10" t="str">
        <f>_xlfn.CONCAT(Cost[[#This Row],[Material ]],"5001")</f>
        <v>104791105001</v>
      </c>
      <c r="AE547" s="22">
        <v>5001</v>
      </c>
    </row>
    <row r="548" spans="1:31">
      <c r="A548" s="24" t="s">
        <v>485</v>
      </c>
      <c r="B548" s="24" t="s">
        <v>569</v>
      </c>
      <c r="C548" s="24" t="s">
        <v>588</v>
      </c>
      <c r="D548" s="24" t="s">
        <v>747</v>
      </c>
      <c r="E548" s="24" t="s">
        <v>43</v>
      </c>
      <c r="F548" s="24" t="s">
        <v>764</v>
      </c>
      <c r="G548" s="24" t="s">
        <v>914</v>
      </c>
      <c r="H548" s="24" t="s">
        <v>915</v>
      </c>
      <c r="I548" s="24" t="s">
        <v>1530</v>
      </c>
      <c r="J548" s="24" t="s">
        <v>1686</v>
      </c>
      <c r="K548" s="24">
        <v>11</v>
      </c>
      <c r="L548" s="24" t="s">
        <v>1703</v>
      </c>
      <c r="M548" s="24">
        <v>1</v>
      </c>
      <c r="N548" s="24">
        <v>0</v>
      </c>
      <c r="O548" s="24">
        <v>1</v>
      </c>
      <c r="P548" s="24">
        <v>0</v>
      </c>
      <c r="Q548" s="24" t="str">
        <f t="shared" si="11"/>
        <v>10225590100039980</v>
      </c>
      <c r="R548" s="22">
        <f>IFERROR(_xlfn.XLOOKUP(Cost[[#This Row],[Unique]],'MB51'!U:U,'MB51'!I:I),"")*-1</f>
        <v>1</v>
      </c>
      <c r="S548" s="18">
        <f>IFERROR(_xlfn.XLOOKUP(Cost[[#This Row],[Unique]],'MB51'!U:U,'MB51'!L:L),"")</f>
        <v>-1</v>
      </c>
      <c r="T548" s="18">
        <f>_xlfn.XLOOKUP(Cost[[#This Row],[Material ]],'mm60'!A:A,'mm60'!N:N)</f>
        <v>1</v>
      </c>
      <c r="U548" s="19">
        <f>IFERROR(Cost[[#This Row],[Unit Price MM60]]*Cost[[#This Row],[ Requirement QTY]],"")</f>
        <v>1</v>
      </c>
      <c r="V548" s="20">
        <f>IFERROR(Cost[[#This Row],[Unit Price MM60]]*Cost[[#This Row],[Withdrawn QTY]],"")</f>
        <v>0</v>
      </c>
      <c r="W548" s="21">
        <f>IFERROR(Cost[[#This Row],[Remaining QTY]]*Cost[[#This Row],[Unit Price MM60]],"")</f>
        <v>1</v>
      </c>
      <c r="X548" s="10">
        <v>0</v>
      </c>
      <c r="Y548" s="10">
        <f>SUMIF('MB52 in transit'!A:A,WSheet!G:G,'MB52 in transit'!E:E)</f>
        <v>0</v>
      </c>
      <c r="Z548" s="10">
        <f>SUMIF('MB52 2001'!A:A,WSheet!G:G,'MB52 2001'!C:C)</f>
        <v>0</v>
      </c>
      <c r="AA548" s="10">
        <f>Cost[[#This Row],[AB50 SOH 5001 ]]-Cost[[#This Row],[Remaining QTY]]</f>
        <v>-1</v>
      </c>
      <c r="AB548" s="10">
        <f>SUMIF(G:G,G:G,O:O)</f>
        <v>1</v>
      </c>
      <c r="AC548" s="10">
        <f>Cost[[#This Row],[AB50 SOH 5001 ]]-Cost[[#This Row],[All Work Order Demand]]</f>
        <v>-1</v>
      </c>
      <c r="AD548" s="10" t="str">
        <f>_xlfn.CONCAT(Cost[[#This Row],[Material ]],"5001")</f>
        <v>102255905001</v>
      </c>
      <c r="AE548" s="22">
        <v>5001</v>
      </c>
    </row>
    <row r="549" spans="1:31">
      <c r="A549" s="24" t="s">
        <v>485</v>
      </c>
      <c r="B549" s="24" t="s">
        <v>569</v>
      </c>
      <c r="C549" s="24" t="s">
        <v>711</v>
      </c>
      <c r="D549" s="24" t="s">
        <v>867</v>
      </c>
      <c r="E549" s="24" t="s">
        <v>43</v>
      </c>
      <c r="F549" s="24" t="s">
        <v>43</v>
      </c>
      <c r="G549" s="24" t="s">
        <v>1531</v>
      </c>
      <c r="H549" s="24" t="s">
        <v>1532</v>
      </c>
      <c r="I549" s="24" t="s">
        <v>1533</v>
      </c>
      <c r="J549" s="24" t="s">
        <v>1686</v>
      </c>
      <c r="K549" s="24">
        <v>2</v>
      </c>
      <c r="L549" s="24" t="s">
        <v>1826</v>
      </c>
      <c r="M549" s="24">
        <v>2</v>
      </c>
      <c r="N549" s="24">
        <v>1</v>
      </c>
      <c r="O549" s="24">
        <v>1</v>
      </c>
      <c r="P549" s="24">
        <v>0</v>
      </c>
      <c r="Q549" s="24" t="str">
        <f t="shared" si="11"/>
        <v>70010320600001833</v>
      </c>
      <c r="R549" s="22" t="e">
        <f>IFERROR(_xlfn.XLOOKUP(Cost[[#This Row],[Unique]],'MB51'!U:U,'MB51'!I:I),"")*-1</f>
        <v>#VALUE!</v>
      </c>
      <c r="S549" s="18" t="str">
        <f>IFERROR(_xlfn.XLOOKUP(Cost[[#This Row],[Unique]],'MB51'!U:U,'MB51'!L:L),"")</f>
        <v/>
      </c>
      <c r="T549" s="18">
        <f>_xlfn.XLOOKUP(Cost[[#This Row],[Material ]],'mm60'!A:A,'mm60'!N:N)</f>
        <v>32943</v>
      </c>
      <c r="U549" s="19">
        <f>IFERROR(Cost[[#This Row],[Unit Price MM60]]*Cost[[#This Row],[ Requirement QTY]],"")</f>
        <v>65886</v>
      </c>
      <c r="V549" s="20">
        <f>IFERROR(Cost[[#This Row],[Unit Price MM60]]*Cost[[#This Row],[Withdrawn QTY]],"")</f>
        <v>0</v>
      </c>
      <c r="W549" s="21">
        <f>IFERROR(Cost[[#This Row],[Remaining QTY]]*Cost[[#This Row],[Unit Price MM60]],"")</f>
        <v>32943</v>
      </c>
      <c r="X549" s="10">
        <v>0</v>
      </c>
      <c r="Y549" s="10">
        <f>SUMIF('MB52 in transit'!A:A,WSheet!G:G,'MB52 in transit'!E:E)</f>
        <v>1</v>
      </c>
      <c r="Z549" s="10">
        <f>SUMIF('MB52 2001'!A:A,WSheet!G:G,'MB52 2001'!C:C)</f>
        <v>0</v>
      </c>
      <c r="AA549" s="10">
        <f>Cost[[#This Row],[AB50 SOH 5001 ]]-Cost[[#This Row],[Remaining QTY]]</f>
        <v>-1</v>
      </c>
      <c r="AB549" s="10">
        <f>SUMIF(G:G,G:G,O:O)</f>
        <v>1</v>
      </c>
      <c r="AC549" s="10">
        <f>Cost[[#This Row],[AB50 SOH 5001 ]]-Cost[[#This Row],[All Work Order Demand]]</f>
        <v>-1</v>
      </c>
      <c r="AD549" s="10" t="str">
        <f>_xlfn.CONCAT(Cost[[#This Row],[Material ]],"5001")</f>
        <v>700103205001</v>
      </c>
      <c r="AE549" s="22">
        <v>5001</v>
      </c>
    </row>
    <row r="550" spans="1:31">
      <c r="A550" s="24" t="s">
        <v>485</v>
      </c>
      <c r="B550" s="24" t="s">
        <v>569</v>
      </c>
      <c r="C550" s="24" t="s">
        <v>711</v>
      </c>
      <c r="D550" s="24" t="s">
        <v>867</v>
      </c>
      <c r="E550" s="24" t="s">
        <v>43</v>
      </c>
      <c r="F550" s="24" t="s">
        <v>47</v>
      </c>
      <c r="G550" s="24" t="s">
        <v>1534</v>
      </c>
      <c r="H550" s="24" t="s">
        <v>1535</v>
      </c>
      <c r="I550" s="24" t="s">
        <v>1536</v>
      </c>
      <c r="J550" s="24" t="s">
        <v>1686</v>
      </c>
      <c r="K550" s="24">
        <v>4</v>
      </c>
      <c r="L550" s="24" t="s">
        <v>1826</v>
      </c>
      <c r="M550" s="24">
        <v>2</v>
      </c>
      <c r="N550" s="24">
        <v>1</v>
      </c>
      <c r="O550" s="24">
        <v>1</v>
      </c>
      <c r="P550" s="24">
        <v>0</v>
      </c>
      <c r="Q550" s="24" t="str">
        <f t="shared" si="11"/>
        <v>70010322600001833</v>
      </c>
      <c r="R550" s="22" t="e">
        <f>IFERROR(_xlfn.XLOOKUP(Cost[[#This Row],[Unique]],'MB51'!U:U,'MB51'!I:I),"")*-1</f>
        <v>#VALUE!</v>
      </c>
      <c r="S550" s="18" t="str">
        <f>IFERROR(_xlfn.XLOOKUP(Cost[[#This Row],[Unique]],'MB51'!U:U,'MB51'!L:L),"")</f>
        <v/>
      </c>
      <c r="T550" s="18">
        <f>_xlfn.XLOOKUP(Cost[[#This Row],[Material ]],'mm60'!A:A,'mm60'!N:N)</f>
        <v>8032</v>
      </c>
      <c r="U550" s="19">
        <f>IFERROR(Cost[[#This Row],[Unit Price MM60]]*Cost[[#This Row],[ Requirement QTY]],"")</f>
        <v>16064</v>
      </c>
      <c r="V550" s="20">
        <f>IFERROR(Cost[[#This Row],[Unit Price MM60]]*Cost[[#This Row],[Withdrawn QTY]],"")</f>
        <v>0</v>
      </c>
      <c r="W550" s="21">
        <f>IFERROR(Cost[[#This Row],[Remaining QTY]]*Cost[[#This Row],[Unit Price MM60]],"")</f>
        <v>8032</v>
      </c>
      <c r="X550" s="10">
        <v>0</v>
      </c>
      <c r="Y550" s="10">
        <f>SUMIF('MB52 in transit'!A:A,WSheet!G:G,'MB52 in transit'!E:E)</f>
        <v>1</v>
      </c>
      <c r="Z550" s="10">
        <f>SUMIF('MB52 2001'!A:A,WSheet!G:G,'MB52 2001'!C:C)</f>
        <v>0</v>
      </c>
      <c r="AA550" s="10">
        <f>Cost[[#This Row],[AB50 SOH 5001 ]]-Cost[[#This Row],[Remaining QTY]]</f>
        <v>-1</v>
      </c>
      <c r="AB550" s="10">
        <f>SUMIF(G:G,G:G,O:O)</f>
        <v>1</v>
      </c>
      <c r="AC550" s="10">
        <f>Cost[[#This Row],[AB50 SOH 5001 ]]-Cost[[#This Row],[All Work Order Demand]]</f>
        <v>-1</v>
      </c>
      <c r="AD550" s="10" t="str">
        <f>_xlfn.CONCAT(Cost[[#This Row],[Material ]],"5001")</f>
        <v>700103225001</v>
      </c>
      <c r="AE550" s="22">
        <v>5001</v>
      </c>
    </row>
    <row r="551" spans="1:31">
      <c r="A551" s="24" t="s">
        <v>485</v>
      </c>
      <c r="B551" s="24" t="s">
        <v>569</v>
      </c>
      <c r="C551" s="24" t="s">
        <v>711</v>
      </c>
      <c r="D551" s="24" t="s">
        <v>867</v>
      </c>
      <c r="E551" s="24" t="s">
        <v>43</v>
      </c>
      <c r="F551" s="24" t="s">
        <v>56</v>
      </c>
      <c r="G551" s="24" t="s">
        <v>1537</v>
      </c>
      <c r="H551" s="24" t="s">
        <v>1538</v>
      </c>
      <c r="I551" s="24" t="s">
        <v>1539</v>
      </c>
      <c r="J551" s="24" t="s">
        <v>1686</v>
      </c>
      <c r="K551" s="24">
        <v>6</v>
      </c>
      <c r="L551" s="24" t="s">
        <v>1826</v>
      </c>
      <c r="M551" s="24">
        <v>1</v>
      </c>
      <c r="N551" s="24">
        <v>1</v>
      </c>
      <c r="O551" s="24">
        <v>0</v>
      </c>
      <c r="P551" s="24">
        <v>0</v>
      </c>
      <c r="Q551" s="24" t="str">
        <f t="shared" si="11"/>
        <v>70010323600001833</v>
      </c>
      <c r="R551" s="22" t="e">
        <f>IFERROR(_xlfn.XLOOKUP(Cost[[#This Row],[Unique]],'MB51'!U:U,'MB51'!I:I),"")*-1</f>
        <v>#VALUE!</v>
      </c>
      <c r="S551" s="18" t="str">
        <f>IFERROR(_xlfn.XLOOKUP(Cost[[#This Row],[Unique]],'MB51'!U:U,'MB51'!L:L),"")</f>
        <v/>
      </c>
      <c r="T551" s="18">
        <f>_xlfn.XLOOKUP(Cost[[#This Row],[Material ]],'mm60'!A:A,'mm60'!N:N)</f>
        <v>1295</v>
      </c>
      <c r="U551" s="19">
        <f>IFERROR(Cost[[#This Row],[Unit Price MM60]]*Cost[[#This Row],[ Requirement QTY]],"")</f>
        <v>1295</v>
      </c>
      <c r="V551" s="20">
        <f>IFERROR(Cost[[#This Row],[Unit Price MM60]]*Cost[[#This Row],[Withdrawn QTY]],"")</f>
        <v>0</v>
      </c>
      <c r="W551" s="21">
        <f>IFERROR(Cost[[#This Row],[Remaining QTY]]*Cost[[#This Row],[Unit Price MM60]],"")</f>
        <v>0</v>
      </c>
      <c r="X551" s="10">
        <v>0</v>
      </c>
      <c r="Y551" s="10">
        <f>SUMIF('MB52 in transit'!A:A,WSheet!G:G,'MB52 in transit'!E:E)</f>
        <v>1</v>
      </c>
      <c r="Z551" s="10">
        <f>SUMIF('MB52 2001'!A:A,WSheet!G:G,'MB52 2001'!C:C)</f>
        <v>0</v>
      </c>
      <c r="AA551" s="10">
        <f>Cost[[#This Row],[AB50 SOH 5001 ]]-Cost[[#This Row],[Remaining QTY]]</f>
        <v>0</v>
      </c>
      <c r="AB551" s="10">
        <f>SUMIF(G:G,G:G,O:O)</f>
        <v>0</v>
      </c>
      <c r="AC551" s="10">
        <f>Cost[[#This Row],[AB50 SOH 5001 ]]-Cost[[#This Row],[All Work Order Demand]]</f>
        <v>0</v>
      </c>
      <c r="AD551" s="10" t="str">
        <f>_xlfn.CONCAT(Cost[[#This Row],[Material ]],"5001")</f>
        <v>700103235001</v>
      </c>
      <c r="AE551" s="22">
        <v>5001</v>
      </c>
    </row>
    <row r="552" spans="1:31">
      <c r="A552" s="24" t="s">
        <v>485</v>
      </c>
      <c r="B552" s="24" t="s">
        <v>569</v>
      </c>
      <c r="C552" s="24" t="s">
        <v>711</v>
      </c>
      <c r="D552" s="24" t="s">
        <v>867</v>
      </c>
      <c r="E552" s="24" t="s">
        <v>43</v>
      </c>
      <c r="F552" s="24" t="s">
        <v>60</v>
      </c>
      <c r="G552" s="24" t="s">
        <v>1540</v>
      </c>
      <c r="H552" s="24" t="s">
        <v>1541</v>
      </c>
      <c r="I552" s="24" t="s">
        <v>1539</v>
      </c>
      <c r="J552" s="24" t="s">
        <v>1686</v>
      </c>
      <c r="K552" s="24">
        <v>8</v>
      </c>
      <c r="L552" s="24" t="s">
        <v>1826</v>
      </c>
      <c r="M552" s="24">
        <v>1</v>
      </c>
      <c r="N552" s="24">
        <v>1</v>
      </c>
      <c r="O552" s="24">
        <v>0</v>
      </c>
      <c r="P552" s="24">
        <v>0</v>
      </c>
      <c r="Q552" s="24" t="str">
        <f t="shared" si="11"/>
        <v>70010324600001833</v>
      </c>
      <c r="R552" s="22" t="e">
        <f>IFERROR(_xlfn.XLOOKUP(Cost[[#This Row],[Unique]],'MB51'!U:U,'MB51'!I:I),"")*-1</f>
        <v>#VALUE!</v>
      </c>
      <c r="S552" s="18" t="str">
        <f>IFERROR(_xlfn.XLOOKUP(Cost[[#This Row],[Unique]],'MB51'!U:U,'MB51'!L:L),"")</f>
        <v/>
      </c>
      <c r="T552" s="18">
        <f>_xlfn.XLOOKUP(Cost[[#This Row],[Material ]],'mm60'!A:A,'mm60'!N:N)</f>
        <v>5934</v>
      </c>
      <c r="U552" s="19">
        <f>IFERROR(Cost[[#This Row],[Unit Price MM60]]*Cost[[#This Row],[ Requirement QTY]],"")</f>
        <v>5934</v>
      </c>
      <c r="V552" s="20">
        <f>IFERROR(Cost[[#This Row],[Unit Price MM60]]*Cost[[#This Row],[Withdrawn QTY]],"")</f>
        <v>0</v>
      </c>
      <c r="W552" s="21">
        <f>IFERROR(Cost[[#This Row],[Remaining QTY]]*Cost[[#This Row],[Unit Price MM60]],"")</f>
        <v>0</v>
      </c>
      <c r="X552" s="10">
        <v>0</v>
      </c>
      <c r="Y552" s="10">
        <f>SUMIF('MB52 in transit'!A:A,WSheet!G:G,'MB52 in transit'!E:E)</f>
        <v>1</v>
      </c>
      <c r="Z552" s="10">
        <f>SUMIF('MB52 2001'!A:A,WSheet!G:G,'MB52 2001'!C:C)</f>
        <v>0</v>
      </c>
      <c r="AA552" s="10">
        <f>Cost[[#This Row],[AB50 SOH 5001 ]]-Cost[[#This Row],[Remaining QTY]]</f>
        <v>0</v>
      </c>
      <c r="AB552" s="10">
        <f>SUMIF(G:G,G:G,O:O)</f>
        <v>0</v>
      </c>
      <c r="AC552" s="10">
        <f>Cost[[#This Row],[AB50 SOH 5001 ]]-Cost[[#This Row],[All Work Order Demand]]</f>
        <v>0</v>
      </c>
      <c r="AD552" s="10" t="str">
        <f>_xlfn.CONCAT(Cost[[#This Row],[Material ]],"5001")</f>
        <v>700103245001</v>
      </c>
      <c r="AE552" s="22">
        <v>5001</v>
      </c>
    </row>
    <row r="553" spans="1:31">
      <c r="A553" s="24" t="s">
        <v>485</v>
      </c>
      <c r="B553" s="24" t="s">
        <v>569</v>
      </c>
      <c r="C553" s="24" t="s">
        <v>698</v>
      </c>
      <c r="D553" s="24" t="s">
        <v>832</v>
      </c>
      <c r="E553" s="24" t="s">
        <v>56</v>
      </c>
      <c r="F553" s="24" t="s">
        <v>43</v>
      </c>
      <c r="G553" s="24" t="s">
        <v>1542</v>
      </c>
      <c r="H553" s="24" t="s">
        <v>1543</v>
      </c>
      <c r="I553" s="24" t="s">
        <v>1544</v>
      </c>
      <c r="J553" s="24" t="s">
        <v>1686</v>
      </c>
      <c r="K553" s="24">
        <v>1</v>
      </c>
      <c r="L553" s="24" t="s">
        <v>1813</v>
      </c>
      <c r="M553" s="24">
        <v>1</v>
      </c>
      <c r="N553" s="24">
        <v>0</v>
      </c>
      <c r="O553" s="24">
        <v>1</v>
      </c>
      <c r="P553" s="24">
        <v>0</v>
      </c>
      <c r="Q553" s="24" t="str">
        <f t="shared" si="11"/>
        <v>10449081100072716</v>
      </c>
      <c r="R553" s="22" t="e">
        <f>IFERROR(_xlfn.XLOOKUP(Cost[[#This Row],[Unique]],'MB51'!U:U,'MB51'!I:I),"")*-1</f>
        <v>#VALUE!</v>
      </c>
      <c r="S553" s="18" t="str">
        <f>IFERROR(_xlfn.XLOOKUP(Cost[[#This Row],[Unique]],'MB51'!U:U,'MB51'!L:L),"")</f>
        <v/>
      </c>
      <c r="T553" s="18">
        <f>_xlfn.XLOOKUP(Cost[[#This Row],[Material ]],'mm60'!A:A,'mm60'!N:N)</f>
        <v>8259.6</v>
      </c>
      <c r="U553" s="19">
        <f>IFERROR(Cost[[#This Row],[Unit Price MM60]]*Cost[[#This Row],[ Requirement QTY]],"")</f>
        <v>8259.6</v>
      </c>
      <c r="V553" s="20">
        <f>IFERROR(Cost[[#This Row],[Unit Price MM60]]*Cost[[#This Row],[Withdrawn QTY]],"")</f>
        <v>0</v>
      </c>
      <c r="W553" s="21">
        <f>IFERROR(Cost[[#This Row],[Remaining QTY]]*Cost[[#This Row],[Unit Price MM60]],"")</f>
        <v>8259.6</v>
      </c>
      <c r="X553" s="10">
        <v>0</v>
      </c>
      <c r="Y553" s="10">
        <f>SUMIF('MB52 in transit'!A:A,WSheet!G:G,'MB52 in transit'!E:E)</f>
        <v>0</v>
      </c>
      <c r="Z553" s="10">
        <f>SUMIF('MB52 2001'!A:A,WSheet!G:G,'MB52 2001'!C:C)</f>
        <v>0</v>
      </c>
      <c r="AA553" s="10">
        <f>Cost[[#This Row],[AB50 SOH 5001 ]]-Cost[[#This Row],[Remaining QTY]]</f>
        <v>-1</v>
      </c>
      <c r="AB553" s="10">
        <f>SUMIF(G:G,G:G,O:O)</f>
        <v>1</v>
      </c>
      <c r="AC553" s="10">
        <f>Cost[[#This Row],[AB50 SOH 5001 ]]-Cost[[#This Row],[All Work Order Demand]]</f>
        <v>-1</v>
      </c>
      <c r="AD553" s="10" t="str">
        <f>_xlfn.CONCAT(Cost[[#This Row],[Material ]],"5001")</f>
        <v>104490815001</v>
      </c>
      <c r="AE553" s="22">
        <v>5001</v>
      </c>
    </row>
    <row r="554" spans="1:31">
      <c r="A554" s="24" t="s">
        <v>485</v>
      </c>
      <c r="B554" s="24" t="s">
        <v>569</v>
      </c>
      <c r="C554" s="24" t="s">
        <v>669</v>
      </c>
      <c r="D554" s="24" t="s">
        <v>832</v>
      </c>
      <c r="E554" s="24" t="s">
        <v>56</v>
      </c>
      <c r="F554" s="24" t="s">
        <v>43</v>
      </c>
      <c r="G554" s="24" t="s">
        <v>1545</v>
      </c>
      <c r="H554" s="24" t="s">
        <v>1546</v>
      </c>
      <c r="I554" s="24" t="s">
        <v>1544</v>
      </c>
      <c r="J554" s="24" t="s">
        <v>1686</v>
      </c>
      <c r="K554" s="24">
        <v>1</v>
      </c>
      <c r="L554" s="24" t="s">
        <v>1784</v>
      </c>
      <c r="M554" s="24">
        <v>1</v>
      </c>
      <c r="N554" s="24">
        <v>0</v>
      </c>
      <c r="O554" s="24">
        <v>1</v>
      </c>
      <c r="P554" s="24">
        <v>0</v>
      </c>
      <c r="Q554" s="24" t="str">
        <f t="shared" si="11"/>
        <v>10449059100072717</v>
      </c>
      <c r="R554" s="22" t="e">
        <f>IFERROR(_xlfn.XLOOKUP(Cost[[#This Row],[Unique]],'MB51'!U:U,'MB51'!I:I),"")*-1</f>
        <v>#VALUE!</v>
      </c>
      <c r="S554" s="18" t="str">
        <f>IFERROR(_xlfn.XLOOKUP(Cost[[#This Row],[Unique]],'MB51'!U:U,'MB51'!L:L),"")</f>
        <v/>
      </c>
      <c r="T554" s="18">
        <f>_xlfn.XLOOKUP(Cost[[#This Row],[Material ]],'mm60'!A:A,'mm60'!N:N)</f>
        <v>6180.93</v>
      </c>
      <c r="U554" s="19">
        <f>IFERROR(Cost[[#This Row],[Unit Price MM60]]*Cost[[#This Row],[ Requirement QTY]],"")</f>
        <v>6180.93</v>
      </c>
      <c r="V554" s="20">
        <f>IFERROR(Cost[[#This Row],[Unit Price MM60]]*Cost[[#This Row],[Withdrawn QTY]],"")</f>
        <v>0</v>
      </c>
      <c r="W554" s="21">
        <f>IFERROR(Cost[[#This Row],[Remaining QTY]]*Cost[[#This Row],[Unit Price MM60]],"")</f>
        <v>6180.93</v>
      </c>
      <c r="X554" s="10">
        <v>0</v>
      </c>
      <c r="Y554" s="10">
        <f>SUMIF('MB52 in transit'!A:A,WSheet!G:G,'MB52 in transit'!E:E)</f>
        <v>0</v>
      </c>
      <c r="Z554" s="10">
        <f>SUMIF('MB52 2001'!A:A,WSheet!G:G,'MB52 2001'!C:C)</f>
        <v>0</v>
      </c>
      <c r="AA554" s="10">
        <f>Cost[[#This Row],[AB50 SOH 5001 ]]-Cost[[#This Row],[Remaining QTY]]</f>
        <v>-1</v>
      </c>
      <c r="AB554" s="10">
        <f>SUMIF(G:G,G:G,O:O)</f>
        <v>1</v>
      </c>
      <c r="AC554" s="10">
        <f>Cost[[#This Row],[AB50 SOH 5001 ]]-Cost[[#This Row],[All Work Order Demand]]</f>
        <v>-1</v>
      </c>
      <c r="AD554" s="10" t="str">
        <f>_xlfn.CONCAT(Cost[[#This Row],[Material ]],"5001")</f>
        <v>104490595001</v>
      </c>
      <c r="AE554" s="22">
        <v>5001</v>
      </c>
    </row>
    <row r="555" spans="1:31">
      <c r="A555" s="24" t="s">
        <v>485</v>
      </c>
      <c r="B555" s="24" t="s">
        <v>569</v>
      </c>
      <c r="C555" s="24" t="s">
        <v>575</v>
      </c>
      <c r="D555" s="24" t="s">
        <v>729</v>
      </c>
      <c r="E555" s="24" t="s">
        <v>43</v>
      </c>
      <c r="F555" s="24" t="s">
        <v>732</v>
      </c>
      <c r="G555" s="24" t="s">
        <v>1445</v>
      </c>
      <c r="H555" s="24" t="s">
        <v>1446</v>
      </c>
      <c r="I555" s="24" t="s">
        <v>891</v>
      </c>
      <c r="J555" s="24" t="s">
        <v>1686</v>
      </c>
      <c r="K555" s="24">
        <v>2</v>
      </c>
      <c r="L555" s="24" t="s">
        <v>1690</v>
      </c>
      <c r="M555" s="24">
        <v>2</v>
      </c>
      <c r="N555" s="24">
        <v>2</v>
      </c>
      <c r="O555" s="24">
        <v>0</v>
      </c>
      <c r="P555" s="24">
        <v>0</v>
      </c>
      <c r="Q555" s="24" t="str">
        <f t="shared" si="11"/>
        <v>10245447100039936</v>
      </c>
      <c r="R555" s="22" t="e">
        <f>IFERROR(_xlfn.XLOOKUP(Cost[[#This Row],[Unique]],'MB51'!U:U,'MB51'!I:I),"")*-1</f>
        <v>#VALUE!</v>
      </c>
      <c r="S555" s="18" t="str">
        <f>IFERROR(_xlfn.XLOOKUP(Cost[[#This Row],[Unique]],'MB51'!U:U,'MB51'!L:L),"")</f>
        <v/>
      </c>
      <c r="T555" s="18">
        <f>_xlfn.XLOOKUP(Cost[[#This Row],[Material ]],'mm60'!A:A,'mm60'!N:N)</f>
        <v>23.89</v>
      </c>
      <c r="U555" s="19">
        <f>IFERROR(Cost[[#This Row],[Unit Price MM60]]*Cost[[#This Row],[ Requirement QTY]],"")</f>
        <v>47.78</v>
      </c>
      <c r="V555" s="20">
        <f>IFERROR(Cost[[#This Row],[Unit Price MM60]]*Cost[[#This Row],[Withdrawn QTY]],"")</f>
        <v>0</v>
      </c>
      <c r="W555" s="21">
        <f>IFERROR(Cost[[#This Row],[Remaining QTY]]*Cost[[#This Row],[Unit Price MM60]],"")</f>
        <v>0</v>
      </c>
      <c r="X555" s="10">
        <v>0</v>
      </c>
      <c r="Y555" s="10">
        <f>SUMIF('MB52 in transit'!A:A,WSheet!G:G,'MB52 in transit'!E:E)</f>
        <v>0</v>
      </c>
      <c r="Z555" s="10">
        <f>SUMIF('MB52 2001'!A:A,WSheet!G:G,'MB52 2001'!C:C)</f>
        <v>2</v>
      </c>
      <c r="AA555" s="10">
        <f>Cost[[#This Row],[AB50 SOH 5001 ]]-Cost[[#This Row],[Remaining QTY]]</f>
        <v>0</v>
      </c>
      <c r="AB555" s="10">
        <f>SUMIF(G:G,G:G,O:O)</f>
        <v>2</v>
      </c>
      <c r="AC555" s="10">
        <f>Cost[[#This Row],[AB50 SOH 5001 ]]-Cost[[#This Row],[All Work Order Demand]]</f>
        <v>-2</v>
      </c>
      <c r="AD555" s="10" t="str">
        <f>_xlfn.CONCAT(Cost[[#This Row],[Material ]],"5001")</f>
        <v>102454475001</v>
      </c>
      <c r="AE555" s="22">
        <v>5001</v>
      </c>
    </row>
    <row r="556" spans="1:31">
      <c r="A556" s="24" t="s">
        <v>485</v>
      </c>
      <c r="B556" s="24" t="s">
        <v>569</v>
      </c>
      <c r="C556" s="24" t="s">
        <v>621</v>
      </c>
      <c r="D556" s="24" t="s">
        <v>786</v>
      </c>
      <c r="E556" s="24" t="s">
        <v>47</v>
      </c>
      <c r="F556" s="24" t="s">
        <v>56</v>
      </c>
      <c r="G556" s="24" t="s">
        <v>1547</v>
      </c>
      <c r="H556" s="24" t="s">
        <v>1548</v>
      </c>
      <c r="I556" s="24" t="s">
        <v>897</v>
      </c>
      <c r="J556" s="24" t="s">
        <v>1686</v>
      </c>
      <c r="K556" s="24">
        <v>2</v>
      </c>
      <c r="L556" s="24" t="s">
        <v>1736</v>
      </c>
      <c r="M556" s="24">
        <v>32</v>
      </c>
      <c r="N556" s="24">
        <v>32</v>
      </c>
      <c r="O556" s="24">
        <v>0</v>
      </c>
      <c r="P556" s="24">
        <v>0</v>
      </c>
      <c r="Q556" s="24" t="str">
        <f t="shared" si="11"/>
        <v>10204509100041707</v>
      </c>
      <c r="R556" s="22" t="e">
        <f>IFERROR(_xlfn.XLOOKUP(Cost[[#This Row],[Unique]],'MB51'!U:U,'MB51'!I:I),"")*-1</f>
        <v>#VALUE!</v>
      </c>
      <c r="S556" s="18" t="str">
        <f>IFERROR(_xlfn.XLOOKUP(Cost[[#This Row],[Unique]],'MB51'!U:U,'MB51'!L:L),"")</f>
        <v/>
      </c>
      <c r="T556" s="18">
        <f>_xlfn.XLOOKUP(Cost[[#This Row],[Material ]],'mm60'!A:A,'mm60'!N:N)</f>
        <v>1.25</v>
      </c>
      <c r="U556" s="19">
        <f>IFERROR(Cost[[#This Row],[Unit Price MM60]]*Cost[[#This Row],[ Requirement QTY]],"")</f>
        <v>40</v>
      </c>
      <c r="V556" s="20">
        <f>IFERROR(Cost[[#This Row],[Unit Price MM60]]*Cost[[#This Row],[Withdrawn QTY]],"")</f>
        <v>0</v>
      </c>
      <c r="W556" s="21">
        <f>IFERROR(Cost[[#This Row],[Remaining QTY]]*Cost[[#This Row],[Unit Price MM60]],"")</f>
        <v>0</v>
      </c>
      <c r="X556" s="10">
        <v>0</v>
      </c>
      <c r="Y556" s="10">
        <f>SUMIF('MB52 in transit'!A:A,WSheet!G:G,'MB52 in transit'!E:E)</f>
        <v>12</v>
      </c>
      <c r="Z556" s="10">
        <f>SUMIF('MB52 2001'!A:A,WSheet!G:G,'MB52 2001'!C:C)</f>
        <v>8</v>
      </c>
      <c r="AA556" s="10">
        <f>Cost[[#This Row],[AB50 SOH 5001 ]]-Cost[[#This Row],[Remaining QTY]]</f>
        <v>0</v>
      </c>
      <c r="AB556" s="10">
        <f>SUMIF(G:G,G:G,O:O)</f>
        <v>0</v>
      </c>
      <c r="AC556" s="10">
        <f>Cost[[#This Row],[AB50 SOH 5001 ]]-Cost[[#This Row],[All Work Order Demand]]</f>
        <v>0</v>
      </c>
      <c r="AD556" s="10" t="str">
        <f>_xlfn.CONCAT(Cost[[#This Row],[Material ]],"5001")</f>
        <v>102045095001</v>
      </c>
      <c r="AE556" s="22">
        <v>5001</v>
      </c>
    </row>
    <row r="557" spans="1:31">
      <c r="A557" s="24" t="s">
        <v>485</v>
      </c>
      <c r="B557" s="24" t="s">
        <v>570</v>
      </c>
      <c r="C557" s="24" t="s">
        <v>656</v>
      </c>
      <c r="D557" s="24" t="s">
        <v>820</v>
      </c>
      <c r="E557" s="24" t="s">
        <v>735</v>
      </c>
      <c r="F557" s="24" t="s">
        <v>732</v>
      </c>
      <c r="G557" s="24" t="s">
        <v>1549</v>
      </c>
      <c r="H557" s="24" t="s">
        <v>1550</v>
      </c>
      <c r="I557" s="24" t="s">
        <v>1524</v>
      </c>
      <c r="J557" s="24" t="s">
        <v>1686</v>
      </c>
      <c r="K557" s="24">
        <v>3</v>
      </c>
      <c r="L557" s="24" t="s">
        <v>1771</v>
      </c>
      <c r="M557" s="24">
        <v>1</v>
      </c>
      <c r="N557" s="24">
        <v>1</v>
      </c>
      <c r="O557" s="24">
        <v>0</v>
      </c>
      <c r="P557" s="24">
        <v>0</v>
      </c>
      <c r="Q557" s="24" t="str">
        <f t="shared" si="11"/>
        <v>10470683100039366</v>
      </c>
      <c r="R557" s="22" t="e">
        <f>IFERROR(_xlfn.XLOOKUP(Cost[[#This Row],[Unique]],'MB51'!U:U,'MB51'!I:I),"")*-1</f>
        <v>#VALUE!</v>
      </c>
      <c r="S557" s="18" t="str">
        <f>IFERROR(_xlfn.XLOOKUP(Cost[[#This Row],[Unique]],'MB51'!U:U,'MB51'!L:L),"")</f>
        <v/>
      </c>
      <c r="T557" s="18">
        <f>_xlfn.XLOOKUP(Cost[[#This Row],[Material ]],'mm60'!A:A,'mm60'!N:N)</f>
        <v>0.01</v>
      </c>
      <c r="U557" s="19">
        <f>IFERROR(Cost[[#This Row],[Unit Price MM60]]*Cost[[#This Row],[ Requirement QTY]],"")</f>
        <v>0.01</v>
      </c>
      <c r="V557" s="20">
        <f>IFERROR(Cost[[#This Row],[Unit Price MM60]]*Cost[[#This Row],[Withdrawn QTY]],"")</f>
        <v>0</v>
      </c>
      <c r="W557" s="21">
        <f>IFERROR(Cost[[#This Row],[Remaining QTY]]*Cost[[#This Row],[Unit Price MM60]],"")</f>
        <v>0</v>
      </c>
      <c r="X557" s="10">
        <v>0</v>
      </c>
      <c r="Y557" s="10">
        <f>SUMIF('MB52 in transit'!A:A,WSheet!G:G,'MB52 in transit'!E:E)</f>
        <v>0</v>
      </c>
      <c r="Z557" s="10">
        <f>SUMIF('MB52 2001'!A:A,WSheet!G:G,'MB52 2001'!C:C)</f>
        <v>0</v>
      </c>
      <c r="AA557" s="10">
        <f>Cost[[#This Row],[AB50 SOH 5001 ]]-Cost[[#This Row],[Remaining QTY]]</f>
        <v>0</v>
      </c>
      <c r="AB557" s="10">
        <f>SUMIF(G:G,G:G,O:O)</f>
        <v>0</v>
      </c>
      <c r="AC557" s="10">
        <f>Cost[[#This Row],[AB50 SOH 5001 ]]-Cost[[#This Row],[All Work Order Demand]]</f>
        <v>0</v>
      </c>
      <c r="AD557" s="10" t="str">
        <f>_xlfn.CONCAT(Cost[[#This Row],[Material ]],"5001")</f>
        <v>104706835001</v>
      </c>
      <c r="AE557" s="22">
        <v>5001</v>
      </c>
    </row>
    <row r="558" spans="1:31">
      <c r="A558" s="24" t="s">
        <v>26</v>
      </c>
      <c r="B558" s="24" t="s">
        <v>569</v>
      </c>
      <c r="C558" s="24" t="s">
        <v>712</v>
      </c>
      <c r="D558" s="24" t="s">
        <v>868</v>
      </c>
      <c r="E558" s="24" t="s">
        <v>56</v>
      </c>
      <c r="F558" s="24" t="s">
        <v>43</v>
      </c>
      <c r="G558" s="24" t="s">
        <v>1551</v>
      </c>
      <c r="H558" s="24" t="s">
        <v>1552</v>
      </c>
      <c r="I558" s="24" t="s">
        <v>1553</v>
      </c>
      <c r="J558" s="24" t="s">
        <v>1686</v>
      </c>
      <c r="K558" s="24">
        <v>1</v>
      </c>
      <c r="L558" s="24" t="s">
        <v>1827</v>
      </c>
      <c r="M558" s="24">
        <v>1</v>
      </c>
      <c r="N558" s="24">
        <v>0</v>
      </c>
      <c r="O558" s="24">
        <v>1</v>
      </c>
      <c r="P558" s="24">
        <v>0</v>
      </c>
      <c r="Q558" s="24" t="str">
        <f t="shared" si="11"/>
        <v>10562667200149876</v>
      </c>
      <c r="R558" s="22" t="e">
        <f>IFERROR(_xlfn.XLOOKUP(Cost[[#This Row],[Unique]],'MB51'!U:U,'MB51'!I:I),"")*-1</f>
        <v>#VALUE!</v>
      </c>
      <c r="S558" s="18" t="str">
        <f>IFERROR(_xlfn.XLOOKUP(Cost[[#This Row],[Unique]],'MB51'!U:U,'MB51'!L:L),"")</f>
        <v/>
      </c>
      <c r="T558" s="18">
        <f>_xlfn.XLOOKUP(Cost[[#This Row],[Material ]],'mm60'!A:A,'mm60'!N:N)</f>
        <v>364.26</v>
      </c>
      <c r="U558" s="19">
        <f>IFERROR(Cost[[#This Row],[Unit Price MM60]]*Cost[[#This Row],[ Requirement QTY]],"")</f>
        <v>364.26</v>
      </c>
      <c r="V558" s="20">
        <f>IFERROR(Cost[[#This Row],[Unit Price MM60]]*Cost[[#This Row],[Withdrawn QTY]],"")</f>
        <v>0</v>
      </c>
      <c r="W558" s="21">
        <f>IFERROR(Cost[[#This Row],[Remaining QTY]]*Cost[[#This Row],[Unit Price MM60]],"")</f>
        <v>364.26</v>
      </c>
      <c r="X558" s="10">
        <v>0</v>
      </c>
      <c r="Y558" s="10">
        <f>SUMIF('MB52 in transit'!A:A,WSheet!G:G,'MB52 in transit'!E:E)</f>
        <v>0</v>
      </c>
      <c r="Z558" s="10">
        <f>SUMIF('MB52 2001'!A:A,WSheet!G:G,'MB52 2001'!C:C)</f>
        <v>0</v>
      </c>
      <c r="AA558" s="10">
        <f>Cost[[#This Row],[AB50 SOH 5001 ]]-Cost[[#This Row],[Remaining QTY]]</f>
        <v>-1</v>
      </c>
      <c r="AB558" s="10">
        <f>SUMIF(G:G,G:G,O:O)</f>
        <v>1</v>
      </c>
      <c r="AC558" s="10">
        <f>Cost[[#This Row],[AB50 SOH 5001 ]]-Cost[[#This Row],[All Work Order Demand]]</f>
        <v>-1</v>
      </c>
      <c r="AD558" s="10" t="str">
        <f>_xlfn.CONCAT(Cost[[#This Row],[Material ]],"5001")</f>
        <v>105626675001</v>
      </c>
      <c r="AE558" s="22">
        <v>5001</v>
      </c>
    </row>
    <row r="559" spans="1:31">
      <c r="A559" s="24" t="s">
        <v>26</v>
      </c>
      <c r="B559" s="24" t="s">
        <v>569</v>
      </c>
      <c r="C559" s="24" t="s">
        <v>712</v>
      </c>
      <c r="D559" s="24" t="s">
        <v>868</v>
      </c>
      <c r="E559" s="24" t="s">
        <v>56</v>
      </c>
      <c r="F559" s="24" t="s">
        <v>47</v>
      </c>
      <c r="G559" s="24" t="s">
        <v>1554</v>
      </c>
      <c r="H559" s="24" t="s">
        <v>1555</v>
      </c>
      <c r="I559" s="24" t="s">
        <v>1556</v>
      </c>
      <c r="J559" s="24" t="s">
        <v>1686</v>
      </c>
      <c r="K559" s="24">
        <v>2</v>
      </c>
      <c r="L559" s="24" t="s">
        <v>1827</v>
      </c>
      <c r="M559" s="24">
        <v>1</v>
      </c>
      <c r="N559" s="24">
        <v>0</v>
      </c>
      <c r="O559" s="24">
        <v>1</v>
      </c>
      <c r="P559" s="24">
        <v>0</v>
      </c>
      <c r="Q559" s="24" t="str">
        <f t="shared" si="11"/>
        <v>10562669200149876</v>
      </c>
      <c r="R559" s="22" t="e">
        <f>IFERROR(_xlfn.XLOOKUP(Cost[[#This Row],[Unique]],'MB51'!U:U,'MB51'!I:I),"")*-1</f>
        <v>#VALUE!</v>
      </c>
      <c r="S559" s="18" t="str">
        <f>IFERROR(_xlfn.XLOOKUP(Cost[[#This Row],[Unique]],'MB51'!U:U,'MB51'!L:L),"")</f>
        <v/>
      </c>
      <c r="T559" s="18">
        <f>_xlfn.XLOOKUP(Cost[[#This Row],[Material ]],'mm60'!A:A,'mm60'!N:N)</f>
        <v>372.63</v>
      </c>
      <c r="U559" s="19">
        <f>IFERROR(Cost[[#This Row],[Unit Price MM60]]*Cost[[#This Row],[ Requirement QTY]],"")</f>
        <v>372.63</v>
      </c>
      <c r="V559" s="20">
        <f>IFERROR(Cost[[#This Row],[Unit Price MM60]]*Cost[[#This Row],[Withdrawn QTY]],"")</f>
        <v>0</v>
      </c>
      <c r="W559" s="21">
        <f>IFERROR(Cost[[#This Row],[Remaining QTY]]*Cost[[#This Row],[Unit Price MM60]],"")</f>
        <v>372.63</v>
      </c>
      <c r="X559" s="10">
        <v>0</v>
      </c>
      <c r="Y559" s="10">
        <f>SUMIF('MB52 in transit'!A:A,WSheet!G:G,'MB52 in transit'!E:E)</f>
        <v>0</v>
      </c>
      <c r="Z559" s="10">
        <f>SUMIF('MB52 2001'!A:A,WSheet!G:G,'MB52 2001'!C:C)</f>
        <v>0</v>
      </c>
      <c r="AA559" s="10">
        <f>Cost[[#This Row],[AB50 SOH 5001 ]]-Cost[[#This Row],[Remaining QTY]]</f>
        <v>-1</v>
      </c>
      <c r="AB559" s="10">
        <f>SUMIF(G:G,G:G,O:O)</f>
        <v>1</v>
      </c>
      <c r="AC559" s="10">
        <f>Cost[[#This Row],[AB50 SOH 5001 ]]-Cost[[#This Row],[All Work Order Demand]]</f>
        <v>-1</v>
      </c>
      <c r="AD559" s="10" t="str">
        <f>_xlfn.CONCAT(Cost[[#This Row],[Material ]],"5001")</f>
        <v>105626695001</v>
      </c>
      <c r="AE559" s="22">
        <v>5001</v>
      </c>
    </row>
    <row r="560" spans="1:31">
      <c r="A560" s="24" t="s">
        <v>26</v>
      </c>
      <c r="B560" s="24" t="s">
        <v>569</v>
      </c>
      <c r="C560" s="24" t="s">
        <v>666</v>
      </c>
      <c r="D560" s="24" t="s">
        <v>830</v>
      </c>
      <c r="E560" s="24" t="s">
        <v>43</v>
      </c>
      <c r="F560" s="24" t="s">
        <v>43</v>
      </c>
      <c r="G560" s="24" t="s">
        <v>1298</v>
      </c>
      <c r="H560" s="24" t="s">
        <v>1299</v>
      </c>
      <c r="I560" s="24" t="s">
        <v>54</v>
      </c>
      <c r="J560" s="24" t="s">
        <v>1686</v>
      </c>
      <c r="K560" s="24">
        <v>1</v>
      </c>
      <c r="L560" s="24" t="s">
        <v>1781</v>
      </c>
      <c r="M560" s="24">
        <v>1</v>
      </c>
      <c r="N560" s="24">
        <v>0</v>
      </c>
      <c r="O560" s="24">
        <v>1</v>
      </c>
      <c r="P560" s="24">
        <v>0</v>
      </c>
      <c r="Q560" s="24" t="str">
        <f t="shared" si="11"/>
        <v>10447821200177767</v>
      </c>
      <c r="R560" s="22" t="e">
        <f>IFERROR(_xlfn.XLOOKUP(Cost[[#This Row],[Unique]],'MB51'!U:U,'MB51'!I:I),"")*-1</f>
        <v>#VALUE!</v>
      </c>
      <c r="S560" s="18" t="str">
        <f>IFERROR(_xlfn.XLOOKUP(Cost[[#This Row],[Unique]],'MB51'!U:U,'MB51'!L:L),"")</f>
        <v/>
      </c>
      <c r="T560" s="18">
        <f>_xlfn.XLOOKUP(Cost[[#This Row],[Material ]],'mm60'!A:A,'mm60'!N:N)</f>
        <v>4810</v>
      </c>
      <c r="U560" s="19">
        <f>IFERROR(Cost[[#This Row],[Unit Price MM60]]*Cost[[#This Row],[ Requirement QTY]],"")</f>
        <v>4810</v>
      </c>
      <c r="V560" s="20">
        <f>IFERROR(Cost[[#This Row],[Unit Price MM60]]*Cost[[#This Row],[Withdrawn QTY]],"")</f>
        <v>0</v>
      </c>
      <c r="W560" s="21">
        <f>IFERROR(Cost[[#This Row],[Remaining QTY]]*Cost[[#This Row],[Unit Price MM60]],"")</f>
        <v>4810</v>
      </c>
      <c r="X560" s="10">
        <v>0</v>
      </c>
      <c r="Y560" s="10">
        <f>SUMIF('MB52 in transit'!A:A,WSheet!G:G,'MB52 in transit'!E:E)</f>
        <v>0</v>
      </c>
      <c r="Z560" s="10">
        <f>SUMIF('MB52 2001'!A:A,WSheet!G:G,'MB52 2001'!C:C)</f>
        <v>0</v>
      </c>
      <c r="AA560" s="10">
        <f>Cost[[#This Row],[AB50 SOH 5001 ]]-Cost[[#This Row],[Remaining QTY]]</f>
        <v>-1</v>
      </c>
      <c r="AB560" s="10">
        <f>SUMIF(G:G,G:G,O:O)</f>
        <v>4</v>
      </c>
      <c r="AC560" s="10">
        <f>Cost[[#This Row],[AB50 SOH 5001 ]]-Cost[[#This Row],[All Work Order Demand]]</f>
        <v>-4</v>
      </c>
      <c r="AD560" s="10" t="str">
        <f>_xlfn.CONCAT(Cost[[#This Row],[Material ]],"5001")</f>
        <v>104478215001</v>
      </c>
      <c r="AE560" s="22">
        <v>5001</v>
      </c>
    </row>
    <row r="561" spans="1:31">
      <c r="A561" s="24" t="s">
        <v>26</v>
      </c>
      <c r="B561" s="24" t="s">
        <v>569</v>
      </c>
      <c r="C561" s="24" t="s">
        <v>667</v>
      </c>
      <c r="D561" s="24" t="s">
        <v>830</v>
      </c>
      <c r="E561" s="24" t="s">
        <v>43</v>
      </c>
      <c r="F561" s="24" t="s">
        <v>43</v>
      </c>
      <c r="G561" s="24" t="s">
        <v>1298</v>
      </c>
      <c r="H561" s="24" t="s">
        <v>1299</v>
      </c>
      <c r="I561" s="24" t="s">
        <v>54</v>
      </c>
      <c r="J561" s="24" t="s">
        <v>1686</v>
      </c>
      <c r="K561" s="24">
        <v>1</v>
      </c>
      <c r="L561" s="24" t="s">
        <v>1782</v>
      </c>
      <c r="M561" s="24">
        <v>1</v>
      </c>
      <c r="N561" s="24">
        <v>0</v>
      </c>
      <c r="O561" s="24">
        <v>1</v>
      </c>
      <c r="P561" s="24">
        <v>0</v>
      </c>
      <c r="Q561" s="24" t="str">
        <f t="shared" si="11"/>
        <v>10447821200177768</v>
      </c>
      <c r="R561" s="22" t="e">
        <f>IFERROR(_xlfn.XLOOKUP(Cost[[#This Row],[Unique]],'MB51'!U:U,'MB51'!I:I),"")*-1</f>
        <v>#VALUE!</v>
      </c>
      <c r="S561" s="18" t="str">
        <f>IFERROR(_xlfn.XLOOKUP(Cost[[#This Row],[Unique]],'MB51'!U:U,'MB51'!L:L),"")</f>
        <v/>
      </c>
      <c r="T561" s="18">
        <f>_xlfn.XLOOKUP(Cost[[#This Row],[Material ]],'mm60'!A:A,'mm60'!N:N)</f>
        <v>4810</v>
      </c>
      <c r="U561" s="19">
        <f>IFERROR(Cost[[#This Row],[Unit Price MM60]]*Cost[[#This Row],[ Requirement QTY]],"")</f>
        <v>4810</v>
      </c>
      <c r="V561" s="20">
        <f>IFERROR(Cost[[#This Row],[Unit Price MM60]]*Cost[[#This Row],[Withdrawn QTY]],"")</f>
        <v>0</v>
      </c>
      <c r="W561" s="21">
        <f>IFERROR(Cost[[#This Row],[Remaining QTY]]*Cost[[#This Row],[Unit Price MM60]],"")</f>
        <v>4810</v>
      </c>
      <c r="X561" s="10">
        <v>0</v>
      </c>
      <c r="Y561" s="10">
        <f>SUMIF('MB52 in transit'!A:A,WSheet!G:G,'MB52 in transit'!E:E)</f>
        <v>0</v>
      </c>
      <c r="Z561" s="10">
        <f>SUMIF('MB52 2001'!A:A,WSheet!G:G,'MB52 2001'!C:C)</f>
        <v>0</v>
      </c>
      <c r="AA561" s="10">
        <f>Cost[[#This Row],[AB50 SOH 5001 ]]-Cost[[#This Row],[Remaining QTY]]</f>
        <v>-1</v>
      </c>
      <c r="AB561" s="10">
        <f>SUMIF(G:G,G:G,O:O)</f>
        <v>4</v>
      </c>
      <c r="AC561" s="10">
        <f>Cost[[#This Row],[AB50 SOH 5001 ]]-Cost[[#This Row],[All Work Order Demand]]</f>
        <v>-4</v>
      </c>
      <c r="AD561" s="10" t="str">
        <f>_xlfn.CONCAT(Cost[[#This Row],[Material ]],"5001")</f>
        <v>104478215001</v>
      </c>
      <c r="AE561" s="22">
        <v>5001</v>
      </c>
    </row>
    <row r="562" spans="1:31">
      <c r="A562" s="24" t="s">
        <v>26</v>
      </c>
      <c r="B562" s="24" t="s">
        <v>569</v>
      </c>
      <c r="C562" s="24" t="s">
        <v>713</v>
      </c>
      <c r="D562" s="24" t="s">
        <v>869</v>
      </c>
      <c r="E562" s="24" t="s">
        <v>43</v>
      </c>
      <c r="F562" s="24" t="s">
        <v>43</v>
      </c>
      <c r="G562" s="24" t="s">
        <v>1557</v>
      </c>
      <c r="H562" s="24" t="s">
        <v>1558</v>
      </c>
      <c r="I562" s="24" t="s">
        <v>54</v>
      </c>
      <c r="J562" s="24" t="s">
        <v>1686</v>
      </c>
      <c r="K562" s="24">
        <v>1</v>
      </c>
      <c r="L562" s="24" t="s">
        <v>1828</v>
      </c>
      <c r="M562" s="24">
        <v>1</v>
      </c>
      <c r="N562" s="24">
        <v>0</v>
      </c>
      <c r="O562" s="24">
        <v>1</v>
      </c>
      <c r="P562" s="24">
        <v>0</v>
      </c>
      <c r="Q562" s="24" t="str">
        <f t="shared" si="11"/>
        <v>10484829200177771</v>
      </c>
      <c r="R562" s="22" t="e">
        <f>IFERROR(_xlfn.XLOOKUP(Cost[[#This Row],[Unique]],'MB51'!U:U,'MB51'!I:I),"")*-1</f>
        <v>#VALUE!</v>
      </c>
      <c r="S562" s="18" t="str">
        <f>IFERROR(_xlfn.XLOOKUP(Cost[[#This Row],[Unique]],'MB51'!U:U,'MB51'!L:L),"")</f>
        <v/>
      </c>
      <c r="T562" s="18">
        <f>_xlfn.XLOOKUP(Cost[[#This Row],[Material ]],'mm60'!A:A,'mm60'!N:N)</f>
        <v>6448.1</v>
      </c>
      <c r="U562" s="19">
        <f>IFERROR(Cost[[#This Row],[Unit Price MM60]]*Cost[[#This Row],[ Requirement QTY]],"")</f>
        <v>6448.1</v>
      </c>
      <c r="V562" s="20">
        <f>IFERROR(Cost[[#This Row],[Unit Price MM60]]*Cost[[#This Row],[Withdrawn QTY]],"")</f>
        <v>0</v>
      </c>
      <c r="W562" s="21">
        <f>IFERROR(Cost[[#This Row],[Remaining QTY]]*Cost[[#This Row],[Unit Price MM60]],"")</f>
        <v>6448.1</v>
      </c>
      <c r="X562" s="10">
        <v>0</v>
      </c>
      <c r="Y562" s="10">
        <f>SUMIF('MB52 in transit'!A:A,WSheet!G:G,'MB52 in transit'!E:E)</f>
        <v>0</v>
      </c>
      <c r="Z562" s="10">
        <f>SUMIF('MB52 2001'!A:A,WSheet!G:G,'MB52 2001'!C:C)</f>
        <v>0</v>
      </c>
      <c r="AA562" s="10">
        <f>Cost[[#This Row],[AB50 SOH 5001 ]]-Cost[[#This Row],[Remaining QTY]]</f>
        <v>-1</v>
      </c>
      <c r="AB562" s="10">
        <f>SUMIF(G:G,G:G,O:O)</f>
        <v>2</v>
      </c>
      <c r="AC562" s="10">
        <f>Cost[[#This Row],[AB50 SOH 5001 ]]-Cost[[#This Row],[All Work Order Demand]]</f>
        <v>-2</v>
      </c>
      <c r="AD562" s="10" t="str">
        <f>_xlfn.CONCAT(Cost[[#This Row],[Material ]],"5001")</f>
        <v>104848295001</v>
      </c>
      <c r="AE562" s="22">
        <v>5001</v>
      </c>
    </row>
    <row r="563" spans="1:31">
      <c r="A563" s="24" t="s">
        <v>26</v>
      </c>
      <c r="B563" s="24" t="s">
        <v>569</v>
      </c>
      <c r="C563" s="24" t="s">
        <v>714</v>
      </c>
      <c r="D563" s="24" t="s">
        <v>869</v>
      </c>
      <c r="E563" s="24" t="s">
        <v>43</v>
      </c>
      <c r="F563" s="24" t="s">
        <v>43</v>
      </c>
      <c r="G563" s="24" t="s">
        <v>1557</v>
      </c>
      <c r="H563" s="24" t="s">
        <v>1558</v>
      </c>
      <c r="I563" s="24" t="s">
        <v>54</v>
      </c>
      <c r="J563" s="24" t="s">
        <v>1686</v>
      </c>
      <c r="K563" s="24">
        <v>1</v>
      </c>
      <c r="L563" s="24" t="s">
        <v>1829</v>
      </c>
      <c r="M563" s="24">
        <v>1</v>
      </c>
      <c r="N563" s="24">
        <v>0</v>
      </c>
      <c r="O563" s="24">
        <v>1</v>
      </c>
      <c r="P563" s="24">
        <v>0</v>
      </c>
      <c r="Q563" s="24" t="str">
        <f t="shared" si="11"/>
        <v>10484829200177772</v>
      </c>
      <c r="R563" s="22" t="e">
        <f>IFERROR(_xlfn.XLOOKUP(Cost[[#This Row],[Unique]],'MB51'!U:U,'MB51'!I:I),"")*-1</f>
        <v>#VALUE!</v>
      </c>
      <c r="S563" s="18" t="str">
        <f>IFERROR(_xlfn.XLOOKUP(Cost[[#This Row],[Unique]],'MB51'!U:U,'MB51'!L:L),"")</f>
        <v/>
      </c>
      <c r="T563" s="18">
        <f>_xlfn.XLOOKUP(Cost[[#This Row],[Material ]],'mm60'!A:A,'mm60'!N:N)</f>
        <v>6448.1</v>
      </c>
      <c r="U563" s="19">
        <f>IFERROR(Cost[[#This Row],[Unit Price MM60]]*Cost[[#This Row],[ Requirement QTY]],"")</f>
        <v>6448.1</v>
      </c>
      <c r="V563" s="20">
        <f>IFERROR(Cost[[#This Row],[Unit Price MM60]]*Cost[[#This Row],[Withdrawn QTY]],"")</f>
        <v>0</v>
      </c>
      <c r="W563" s="21">
        <f>IFERROR(Cost[[#This Row],[Remaining QTY]]*Cost[[#This Row],[Unit Price MM60]],"")</f>
        <v>6448.1</v>
      </c>
      <c r="X563" s="10">
        <v>0</v>
      </c>
      <c r="Y563" s="10">
        <f>SUMIF('MB52 in transit'!A:A,WSheet!G:G,'MB52 in transit'!E:E)</f>
        <v>0</v>
      </c>
      <c r="Z563" s="10">
        <f>SUMIF('MB52 2001'!A:A,WSheet!G:G,'MB52 2001'!C:C)</f>
        <v>0</v>
      </c>
      <c r="AA563" s="10">
        <f>Cost[[#This Row],[AB50 SOH 5001 ]]-Cost[[#This Row],[Remaining QTY]]</f>
        <v>-1</v>
      </c>
      <c r="AB563" s="10">
        <f>SUMIF(G:G,G:G,O:O)</f>
        <v>2</v>
      </c>
      <c r="AC563" s="10">
        <f>Cost[[#This Row],[AB50 SOH 5001 ]]-Cost[[#This Row],[All Work Order Demand]]</f>
        <v>-2</v>
      </c>
      <c r="AD563" s="10" t="str">
        <f>_xlfn.CONCAT(Cost[[#This Row],[Material ]],"5001")</f>
        <v>104848295001</v>
      </c>
      <c r="AE563" s="22">
        <v>5001</v>
      </c>
    </row>
    <row r="564" spans="1:31">
      <c r="A564" s="24" t="s">
        <v>26</v>
      </c>
      <c r="B564" s="24" t="s">
        <v>569</v>
      </c>
      <c r="C564" s="24" t="s">
        <v>666</v>
      </c>
      <c r="D564" s="24" t="s">
        <v>830</v>
      </c>
      <c r="E564" s="24" t="s">
        <v>47</v>
      </c>
      <c r="F564" s="24" t="s">
        <v>47</v>
      </c>
      <c r="G564" s="24" t="s">
        <v>1138</v>
      </c>
      <c r="H564" s="24" t="s">
        <v>1139</v>
      </c>
      <c r="I564" s="24" t="s">
        <v>54</v>
      </c>
      <c r="J564" s="24" t="s">
        <v>1686</v>
      </c>
      <c r="K564" s="24">
        <v>2</v>
      </c>
      <c r="L564" s="24" t="s">
        <v>1781</v>
      </c>
      <c r="M564" s="24">
        <v>4</v>
      </c>
      <c r="N564" s="24">
        <v>0</v>
      </c>
      <c r="O564" s="24">
        <v>4</v>
      </c>
      <c r="P564" s="24">
        <v>0</v>
      </c>
      <c r="Q564" s="24" t="str">
        <f t="shared" si="11"/>
        <v>10058877200177767</v>
      </c>
      <c r="R564" s="22" t="e">
        <f>IFERROR(_xlfn.XLOOKUP(Cost[[#This Row],[Unique]],'MB51'!U:U,'MB51'!I:I),"")*-1</f>
        <v>#VALUE!</v>
      </c>
      <c r="S564" s="18" t="str">
        <f>IFERROR(_xlfn.XLOOKUP(Cost[[#This Row],[Unique]],'MB51'!U:U,'MB51'!L:L),"")</f>
        <v/>
      </c>
      <c r="T564" s="18">
        <f>_xlfn.XLOOKUP(Cost[[#This Row],[Material ]],'mm60'!A:A,'mm60'!N:N)</f>
        <v>6.35</v>
      </c>
      <c r="U564" s="19">
        <f>IFERROR(Cost[[#This Row],[Unit Price MM60]]*Cost[[#This Row],[ Requirement QTY]],"")</f>
        <v>25.4</v>
      </c>
      <c r="V564" s="20">
        <f>IFERROR(Cost[[#This Row],[Unit Price MM60]]*Cost[[#This Row],[Withdrawn QTY]],"")</f>
        <v>0</v>
      </c>
      <c r="W564" s="21">
        <f>IFERROR(Cost[[#This Row],[Remaining QTY]]*Cost[[#This Row],[Unit Price MM60]],"")</f>
        <v>25.4</v>
      </c>
      <c r="X564" s="10">
        <v>0</v>
      </c>
      <c r="Y564" s="10">
        <f>SUMIF('MB52 in transit'!A:A,WSheet!G:G,'MB52 in transit'!E:E)</f>
        <v>0</v>
      </c>
      <c r="Z564" s="10">
        <f>SUMIF('MB52 2001'!A:A,WSheet!G:G,'MB52 2001'!C:C)</f>
        <v>0</v>
      </c>
      <c r="AA564" s="10">
        <f>Cost[[#This Row],[AB50 SOH 5001 ]]-Cost[[#This Row],[Remaining QTY]]</f>
        <v>-4</v>
      </c>
      <c r="AB564" s="10">
        <f>SUMIF(G:G,G:G,O:O)</f>
        <v>28</v>
      </c>
      <c r="AC564" s="10">
        <f>Cost[[#This Row],[AB50 SOH 5001 ]]-Cost[[#This Row],[All Work Order Demand]]</f>
        <v>-28</v>
      </c>
      <c r="AD564" s="10" t="str">
        <f>_xlfn.CONCAT(Cost[[#This Row],[Material ]],"5001")</f>
        <v>100588775001</v>
      </c>
      <c r="AE564" s="22">
        <v>5001</v>
      </c>
    </row>
    <row r="565" spans="1:31">
      <c r="A565" s="24" t="s">
        <v>26</v>
      </c>
      <c r="B565" s="24" t="s">
        <v>569</v>
      </c>
      <c r="C565" s="24" t="s">
        <v>666</v>
      </c>
      <c r="D565" s="24" t="s">
        <v>830</v>
      </c>
      <c r="E565" s="24" t="s">
        <v>47</v>
      </c>
      <c r="F565" s="24" t="s">
        <v>56</v>
      </c>
      <c r="G565" s="24" t="s">
        <v>1342</v>
      </c>
      <c r="H565" s="24" t="s">
        <v>1343</v>
      </c>
      <c r="I565" s="24" t="s">
        <v>54</v>
      </c>
      <c r="J565" s="24" t="s">
        <v>1686</v>
      </c>
      <c r="K565" s="24">
        <v>3</v>
      </c>
      <c r="L565" s="24" t="s">
        <v>1781</v>
      </c>
      <c r="M565" s="24">
        <v>1</v>
      </c>
      <c r="N565" s="24">
        <v>0</v>
      </c>
      <c r="O565" s="24">
        <v>1</v>
      </c>
      <c r="P565" s="24">
        <v>0</v>
      </c>
      <c r="Q565" s="24" t="str">
        <f t="shared" si="11"/>
        <v>10060884200177767</v>
      </c>
      <c r="R565" s="22" t="e">
        <f>IFERROR(_xlfn.XLOOKUP(Cost[[#This Row],[Unique]],'MB51'!U:U,'MB51'!I:I),"")*-1</f>
        <v>#VALUE!</v>
      </c>
      <c r="S565" s="18" t="str">
        <f>IFERROR(_xlfn.XLOOKUP(Cost[[#This Row],[Unique]],'MB51'!U:U,'MB51'!L:L),"")</f>
        <v/>
      </c>
      <c r="T565" s="18">
        <f>_xlfn.XLOOKUP(Cost[[#This Row],[Material ]],'mm60'!A:A,'mm60'!N:N)</f>
        <v>3.53</v>
      </c>
      <c r="U565" s="19">
        <f>IFERROR(Cost[[#This Row],[Unit Price MM60]]*Cost[[#This Row],[ Requirement QTY]],"")</f>
        <v>3.53</v>
      </c>
      <c r="V565" s="20">
        <f>IFERROR(Cost[[#This Row],[Unit Price MM60]]*Cost[[#This Row],[Withdrawn QTY]],"")</f>
        <v>0</v>
      </c>
      <c r="W565" s="21">
        <f>IFERROR(Cost[[#This Row],[Remaining QTY]]*Cost[[#This Row],[Unit Price MM60]],"")</f>
        <v>3.53</v>
      </c>
      <c r="X565" s="10">
        <v>0</v>
      </c>
      <c r="Y565" s="10">
        <f>SUMIF('MB52 in transit'!A:A,WSheet!G:G,'MB52 in transit'!E:E)</f>
        <v>0</v>
      </c>
      <c r="Z565" s="10">
        <f>SUMIF('MB52 2001'!A:A,WSheet!G:G,'MB52 2001'!C:C)</f>
        <v>0</v>
      </c>
      <c r="AA565" s="10">
        <f>Cost[[#This Row],[AB50 SOH 5001 ]]-Cost[[#This Row],[Remaining QTY]]</f>
        <v>-1</v>
      </c>
      <c r="AB565" s="10">
        <f>SUMIF(G:G,G:G,O:O)</f>
        <v>26</v>
      </c>
      <c r="AC565" s="10">
        <f>Cost[[#This Row],[AB50 SOH 5001 ]]-Cost[[#This Row],[All Work Order Demand]]</f>
        <v>-26</v>
      </c>
      <c r="AD565" s="10" t="str">
        <f>_xlfn.CONCAT(Cost[[#This Row],[Material ]],"5001")</f>
        <v>100608845001</v>
      </c>
      <c r="AE565" s="22">
        <v>5001</v>
      </c>
    </row>
    <row r="566" spans="1:31">
      <c r="A566" s="24" t="s">
        <v>26</v>
      </c>
      <c r="B566" s="24" t="s">
        <v>569</v>
      </c>
      <c r="C566" s="24" t="s">
        <v>666</v>
      </c>
      <c r="D566" s="24" t="s">
        <v>830</v>
      </c>
      <c r="E566" s="24" t="s">
        <v>47</v>
      </c>
      <c r="F566" s="24" t="s">
        <v>60</v>
      </c>
      <c r="G566" s="24" t="s">
        <v>154</v>
      </c>
      <c r="H566" s="24" t="s">
        <v>1309</v>
      </c>
      <c r="I566" s="24" t="s">
        <v>54</v>
      </c>
      <c r="J566" s="24" t="s">
        <v>1686</v>
      </c>
      <c r="K566" s="24">
        <v>4</v>
      </c>
      <c r="L566" s="24" t="s">
        <v>1781</v>
      </c>
      <c r="M566" s="24">
        <v>1</v>
      </c>
      <c r="N566" s="24">
        <v>0</v>
      </c>
      <c r="O566" s="24">
        <v>1</v>
      </c>
      <c r="P566" s="24">
        <v>0</v>
      </c>
      <c r="Q566" s="24" t="str">
        <f t="shared" si="11"/>
        <v>10060885200177767</v>
      </c>
      <c r="R566" s="22" t="e">
        <f>IFERROR(_xlfn.XLOOKUP(Cost[[#This Row],[Unique]],'MB51'!U:U,'MB51'!I:I),"")*-1</f>
        <v>#VALUE!</v>
      </c>
      <c r="S566" s="18" t="str">
        <f>IFERROR(_xlfn.XLOOKUP(Cost[[#This Row],[Unique]],'MB51'!U:U,'MB51'!L:L),"")</f>
        <v/>
      </c>
      <c r="T566" s="18">
        <f>_xlfn.XLOOKUP(Cost[[#This Row],[Material ]],'mm60'!A:A,'mm60'!N:N)</f>
        <v>4.78</v>
      </c>
      <c r="U566" s="19">
        <f>IFERROR(Cost[[#This Row],[Unit Price MM60]]*Cost[[#This Row],[ Requirement QTY]],"")</f>
        <v>4.78</v>
      </c>
      <c r="V566" s="20">
        <f>IFERROR(Cost[[#This Row],[Unit Price MM60]]*Cost[[#This Row],[Withdrawn QTY]],"")</f>
        <v>0</v>
      </c>
      <c r="W566" s="21">
        <f>IFERROR(Cost[[#This Row],[Remaining QTY]]*Cost[[#This Row],[Unit Price MM60]],"")</f>
        <v>4.78</v>
      </c>
      <c r="X566" s="10">
        <v>0</v>
      </c>
      <c r="Y566" s="10">
        <f>SUMIF('MB52 in transit'!A:A,WSheet!G:G,'MB52 in transit'!E:E)</f>
        <v>0</v>
      </c>
      <c r="Z566" s="10">
        <f>SUMIF('MB52 2001'!A:A,WSheet!G:G,'MB52 2001'!C:C)</f>
        <v>0</v>
      </c>
      <c r="AA566" s="10">
        <f>Cost[[#This Row],[AB50 SOH 5001 ]]-Cost[[#This Row],[Remaining QTY]]</f>
        <v>-1</v>
      </c>
      <c r="AB566" s="10">
        <f>SUMIF(G:G,G:G,O:O)</f>
        <v>29</v>
      </c>
      <c r="AC566" s="10">
        <f>Cost[[#This Row],[AB50 SOH 5001 ]]-Cost[[#This Row],[All Work Order Demand]]</f>
        <v>-29</v>
      </c>
      <c r="AD566" s="10" t="str">
        <f>_xlfn.CONCAT(Cost[[#This Row],[Material ]],"5001")</f>
        <v>100608855001</v>
      </c>
      <c r="AE566" s="22">
        <v>5001</v>
      </c>
    </row>
    <row r="567" spans="1:31">
      <c r="A567" s="24" t="s">
        <v>26</v>
      </c>
      <c r="B567" s="24" t="s">
        <v>569</v>
      </c>
      <c r="C567" s="24" t="s">
        <v>666</v>
      </c>
      <c r="D567" s="24" t="s">
        <v>830</v>
      </c>
      <c r="E567" s="24" t="s">
        <v>47</v>
      </c>
      <c r="F567" s="24" t="s">
        <v>64</v>
      </c>
      <c r="G567" s="24" t="s">
        <v>1559</v>
      </c>
      <c r="H567" s="24" t="s">
        <v>1560</v>
      </c>
      <c r="I567" s="24" t="s">
        <v>54</v>
      </c>
      <c r="J567" s="24" t="s">
        <v>1686</v>
      </c>
      <c r="K567" s="24">
        <v>5</v>
      </c>
      <c r="L567" s="24" t="s">
        <v>1781</v>
      </c>
      <c r="M567" s="24">
        <v>4</v>
      </c>
      <c r="N567" s="24">
        <v>0</v>
      </c>
      <c r="O567" s="24">
        <v>4</v>
      </c>
      <c r="P567" s="24">
        <v>0</v>
      </c>
      <c r="Q567" s="24" t="str">
        <f t="shared" si="11"/>
        <v>10225177200177767</v>
      </c>
      <c r="R567" s="22" t="e">
        <f>IFERROR(_xlfn.XLOOKUP(Cost[[#This Row],[Unique]],'MB51'!U:U,'MB51'!I:I),"")*-1</f>
        <v>#VALUE!</v>
      </c>
      <c r="S567" s="18" t="str">
        <f>IFERROR(_xlfn.XLOOKUP(Cost[[#This Row],[Unique]],'MB51'!U:U,'MB51'!L:L),"")</f>
        <v/>
      </c>
      <c r="T567" s="18">
        <f>_xlfn.XLOOKUP(Cost[[#This Row],[Material ]],'mm60'!A:A,'mm60'!N:N)</f>
        <v>10.3</v>
      </c>
      <c r="U567" s="19">
        <f>IFERROR(Cost[[#This Row],[Unit Price MM60]]*Cost[[#This Row],[ Requirement QTY]],"")</f>
        <v>41.2</v>
      </c>
      <c r="V567" s="20">
        <f>IFERROR(Cost[[#This Row],[Unit Price MM60]]*Cost[[#This Row],[Withdrawn QTY]],"")</f>
        <v>0</v>
      </c>
      <c r="W567" s="21">
        <f>IFERROR(Cost[[#This Row],[Remaining QTY]]*Cost[[#This Row],[Unit Price MM60]],"")</f>
        <v>41.2</v>
      </c>
      <c r="X567" s="10">
        <v>0</v>
      </c>
      <c r="Y567" s="10">
        <f>SUMIF('MB52 in transit'!A:A,WSheet!G:G,'MB52 in transit'!E:E)</f>
        <v>0</v>
      </c>
      <c r="Z567" s="10">
        <f>SUMIF('MB52 2001'!A:A,WSheet!G:G,'MB52 2001'!C:C)</f>
        <v>0</v>
      </c>
      <c r="AA567" s="10">
        <f>Cost[[#This Row],[AB50 SOH 5001 ]]-Cost[[#This Row],[Remaining QTY]]</f>
        <v>-4</v>
      </c>
      <c r="AB567" s="10">
        <f>SUMIF(G:G,G:G,O:O)</f>
        <v>8</v>
      </c>
      <c r="AC567" s="10">
        <f>Cost[[#This Row],[AB50 SOH 5001 ]]-Cost[[#This Row],[All Work Order Demand]]</f>
        <v>-8</v>
      </c>
      <c r="AD567" s="10" t="str">
        <f>_xlfn.CONCAT(Cost[[#This Row],[Material ]],"5001")</f>
        <v>102251775001</v>
      </c>
      <c r="AE567" s="22">
        <v>5001</v>
      </c>
    </row>
    <row r="568" spans="1:31">
      <c r="A568" s="24" t="s">
        <v>26</v>
      </c>
      <c r="B568" s="24" t="s">
        <v>569</v>
      </c>
      <c r="C568" s="24" t="s">
        <v>667</v>
      </c>
      <c r="D568" s="24" t="s">
        <v>830</v>
      </c>
      <c r="E568" s="24" t="s">
        <v>47</v>
      </c>
      <c r="F568" s="24" t="s">
        <v>47</v>
      </c>
      <c r="G568" s="24" t="s">
        <v>1138</v>
      </c>
      <c r="H568" s="24" t="s">
        <v>1139</v>
      </c>
      <c r="I568" s="24" t="s">
        <v>54</v>
      </c>
      <c r="J568" s="24" t="s">
        <v>1686</v>
      </c>
      <c r="K568" s="24">
        <v>2</v>
      </c>
      <c r="L568" s="24" t="s">
        <v>1782</v>
      </c>
      <c r="M568" s="24">
        <v>4</v>
      </c>
      <c r="N568" s="24">
        <v>0</v>
      </c>
      <c r="O568" s="24">
        <v>4</v>
      </c>
      <c r="P568" s="24">
        <v>0</v>
      </c>
      <c r="Q568" s="24" t="str">
        <f t="shared" si="11"/>
        <v>10058877200177768</v>
      </c>
      <c r="R568" s="22" t="e">
        <f>IFERROR(_xlfn.XLOOKUP(Cost[[#This Row],[Unique]],'MB51'!U:U,'MB51'!I:I),"")*-1</f>
        <v>#VALUE!</v>
      </c>
      <c r="S568" s="18" t="str">
        <f>IFERROR(_xlfn.XLOOKUP(Cost[[#This Row],[Unique]],'MB51'!U:U,'MB51'!L:L),"")</f>
        <v/>
      </c>
      <c r="T568" s="18">
        <f>_xlfn.XLOOKUP(Cost[[#This Row],[Material ]],'mm60'!A:A,'mm60'!N:N)</f>
        <v>6.35</v>
      </c>
      <c r="U568" s="19">
        <f>IFERROR(Cost[[#This Row],[Unit Price MM60]]*Cost[[#This Row],[ Requirement QTY]],"")</f>
        <v>25.4</v>
      </c>
      <c r="V568" s="20">
        <f>IFERROR(Cost[[#This Row],[Unit Price MM60]]*Cost[[#This Row],[Withdrawn QTY]],"")</f>
        <v>0</v>
      </c>
      <c r="W568" s="21">
        <f>IFERROR(Cost[[#This Row],[Remaining QTY]]*Cost[[#This Row],[Unit Price MM60]],"")</f>
        <v>25.4</v>
      </c>
      <c r="X568" s="10">
        <v>0</v>
      </c>
      <c r="Y568" s="10">
        <f>SUMIF('MB52 in transit'!A:A,WSheet!G:G,'MB52 in transit'!E:E)</f>
        <v>0</v>
      </c>
      <c r="Z568" s="10">
        <f>SUMIF('MB52 2001'!A:A,WSheet!G:G,'MB52 2001'!C:C)</f>
        <v>0</v>
      </c>
      <c r="AA568" s="10">
        <f>Cost[[#This Row],[AB50 SOH 5001 ]]-Cost[[#This Row],[Remaining QTY]]</f>
        <v>-4</v>
      </c>
      <c r="AB568" s="10">
        <f>SUMIF(G:G,G:G,O:O)</f>
        <v>28</v>
      </c>
      <c r="AC568" s="10">
        <f>Cost[[#This Row],[AB50 SOH 5001 ]]-Cost[[#This Row],[All Work Order Demand]]</f>
        <v>-28</v>
      </c>
      <c r="AD568" s="10" t="str">
        <f>_xlfn.CONCAT(Cost[[#This Row],[Material ]],"5001")</f>
        <v>100588775001</v>
      </c>
      <c r="AE568" s="22">
        <v>5001</v>
      </c>
    </row>
    <row r="569" spans="1:31">
      <c r="A569" s="24" t="s">
        <v>26</v>
      </c>
      <c r="B569" s="24" t="s">
        <v>569</v>
      </c>
      <c r="C569" s="24" t="s">
        <v>667</v>
      </c>
      <c r="D569" s="24" t="s">
        <v>830</v>
      </c>
      <c r="E569" s="24" t="s">
        <v>47</v>
      </c>
      <c r="F569" s="24" t="s">
        <v>56</v>
      </c>
      <c r="G569" s="24" t="s">
        <v>1342</v>
      </c>
      <c r="H569" s="24" t="s">
        <v>1343</v>
      </c>
      <c r="I569" s="24" t="s">
        <v>54</v>
      </c>
      <c r="J569" s="24" t="s">
        <v>1686</v>
      </c>
      <c r="K569" s="24">
        <v>3</v>
      </c>
      <c r="L569" s="24" t="s">
        <v>1782</v>
      </c>
      <c r="M569" s="24">
        <v>1</v>
      </c>
      <c r="N569" s="24">
        <v>0</v>
      </c>
      <c r="O569" s="24">
        <v>1</v>
      </c>
      <c r="P569" s="24">
        <v>0</v>
      </c>
      <c r="Q569" s="24" t="str">
        <f t="shared" si="11"/>
        <v>10060884200177768</v>
      </c>
      <c r="R569" s="22" t="e">
        <f>IFERROR(_xlfn.XLOOKUP(Cost[[#This Row],[Unique]],'MB51'!U:U,'MB51'!I:I),"")*-1</f>
        <v>#VALUE!</v>
      </c>
      <c r="S569" s="18" t="str">
        <f>IFERROR(_xlfn.XLOOKUP(Cost[[#This Row],[Unique]],'MB51'!U:U,'MB51'!L:L),"")</f>
        <v/>
      </c>
      <c r="T569" s="18">
        <f>_xlfn.XLOOKUP(Cost[[#This Row],[Material ]],'mm60'!A:A,'mm60'!N:N)</f>
        <v>3.53</v>
      </c>
      <c r="U569" s="19">
        <f>IFERROR(Cost[[#This Row],[Unit Price MM60]]*Cost[[#This Row],[ Requirement QTY]],"")</f>
        <v>3.53</v>
      </c>
      <c r="V569" s="20">
        <f>IFERROR(Cost[[#This Row],[Unit Price MM60]]*Cost[[#This Row],[Withdrawn QTY]],"")</f>
        <v>0</v>
      </c>
      <c r="W569" s="21">
        <f>IFERROR(Cost[[#This Row],[Remaining QTY]]*Cost[[#This Row],[Unit Price MM60]],"")</f>
        <v>3.53</v>
      </c>
      <c r="X569" s="10">
        <v>0</v>
      </c>
      <c r="Y569" s="10">
        <f>SUMIF('MB52 in transit'!A:A,WSheet!G:G,'MB52 in transit'!E:E)</f>
        <v>0</v>
      </c>
      <c r="Z569" s="10">
        <f>SUMIF('MB52 2001'!A:A,WSheet!G:G,'MB52 2001'!C:C)</f>
        <v>0</v>
      </c>
      <c r="AA569" s="10">
        <f>Cost[[#This Row],[AB50 SOH 5001 ]]-Cost[[#This Row],[Remaining QTY]]</f>
        <v>-1</v>
      </c>
      <c r="AB569" s="10">
        <f>SUMIF(G:G,G:G,O:O)</f>
        <v>26</v>
      </c>
      <c r="AC569" s="10">
        <f>Cost[[#This Row],[AB50 SOH 5001 ]]-Cost[[#This Row],[All Work Order Demand]]</f>
        <v>-26</v>
      </c>
      <c r="AD569" s="10" t="str">
        <f>_xlfn.CONCAT(Cost[[#This Row],[Material ]],"5001")</f>
        <v>100608845001</v>
      </c>
      <c r="AE569" s="22">
        <v>5001</v>
      </c>
    </row>
    <row r="570" spans="1:31">
      <c r="A570" s="24" t="s">
        <v>26</v>
      </c>
      <c r="B570" s="24" t="s">
        <v>569</v>
      </c>
      <c r="C570" s="24" t="s">
        <v>667</v>
      </c>
      <c r="D570" s="24" t="s">
        <v>830</v>
      </c>
      <c r="E570" s="24" t="s">
        <v>47</v>
      </c>
      <c r="F570" s="24" t="s">
        <v>60</v>
      </c>
      <c r="G570" s="24" t="s">
        <v>154</v>
      </c>
      <c r="H570" s="24" t="s">
        <v>1309</v>
      </c>
      <c r="I570" s="24" t="s">
        <v>54</v>
      </c>
      <c r="J570" s="24" t="s">
        <v>1686</v>
      </c>
      <c r="K570" s="24">
        <v>4</v>
      </c>
      <c r="L570" s="24" t="s">
        <v>1782</v>
      </c>
      <c r="M570" s="24">
        <v>1</v>
      </c>
      <c r="N570" s="24">
        <v>0</v>
      </c>
      <c r="O570" s="24">
        <v>1</v>
      </c>
      <c r="P570" s="24">
        <v>0</v>
      </c>
      <c r="Q570" s="24" t="str">
        <f t="shared" si="11"/>
        <v>10060885200177768</v>
      </c>
      <c r="R570" s="22" t="e">
        <f>IFERROR(_xlfn.XLOOKUP(Cost[[#This Row],[Unique]],'MB51'!U:U,'MB51'!I:I),"")*-1</f>
        <v>#VALUE!</v>
      </c>
      <c r="S570" s="18" t="str">
        <f>IFERROR(_xlfn.XLOOKUP(Cost[[#This Row],[Unique]],'MB51'!U:U,'MB51'!L:L),"")</f>
        <v/>
      </c>
      <c r="T570" s="18">
        <f>_xlfn.XLOOKUP(Cost[[#This Row],[Material ]],'mm60'!A:A,'mm60'!N:N)</f>
        <v>4.78</v>
      </c>
      <c r="U570" s="19">
        <f>IFERROR(Cost[[#This Row],[Unit Price MM60]]*Cost[[#This Row],[ Requirement QTY]],"")</f>
        <v>4.78</v>
      </c>
      <c r="V570" s="20">
        <f>IFERROR(Cost[[#This Row],[Unit Price MM60]]*Cost[[#This Row],[Withdrawn QTY]],"")</f>
        <v>0</v>
      </c>
      <c r="W570" s="21">
        <f>IFERROR(Cost[[#This Row],[Remaining QTY]]*Cost[[#This Row],[Unit Price MM60]],"")</f>
        <v>4.78</v>
      </c>
      <c r="X570" s="10">
        <v>0</v>
      </c>
      <c r="Y570" s="10">
        <f>SUMIF('MB52 in transit'!A:A,WSheet!G:G,'MB52 in transit'!E:E)</f>
        <v>0</v>
      </c>
      <c r="Z570" s="10">
        <f>SUMIF('MB52 2001'!A:A,WSheet!G:G,'MB52 2001'!C:C)</f>
        <v>0</v>
      </c>
      <c r="AA570" s="10">
        <f>Cost[[#This Row],[AB50 SOH 5001 ]]-Cost[[#This Row],[Remaining QTY]]</f>
        <v>-1</v>
      </c>
      <c r="AB570" s="10">
        <f>SUMIF(G:G,G:G,O:O)</f>
        <v>29</v>
      </c>
      <c r="AC570" s="10">
        <f>Cost[[#This Row],[AB50 SOH 5001 ]]-Cost[[#This Row],[All Work Order Demand]]</f>
        <v>-29</v>
      </c>
      <c r="AD570" s="10" t="str">
        <f>_xlfn.CONCAT(Cost[[#This Row],[Material ]],"5001")</f>
        <v>100608855001</v>
      </c>
      <c r="AE570" s="22">
        <v>5001</v>
      </c>
    </row>
    <row r="571" spans="1:31">
      <c r="A571" s="24" t="s">
        <v>26</v>
      </c>
      <c r="B571" s="24" t="s">
        <v>569</v>
      </c>
      <c r="C571" s="24" t="s">
        <v>667</v>
      </c>
      <c r="D571" s="24" t="s">
        <v>830</v>
      </c>
      <c r="E571" s="24" t="s">
        <v>47</v>
      </c>
      <c r="F571" s="24" t="s">
        <v>64</v>
      </c>
      <c r="G571" s="24" t="s">
        <v>1559</v>
      </c>
      <c r="H571" s="24" t="s">
        <v>1560</v>
      </c>
      <c r="I571" s="24" t="s">
        <v>54</v>
      </c>
      <c r="J571" s="24" t="s">
        <v>1686</v>
      </c>
      <c r="K571" s="24">
        <v>5</v>
      </c>
      <c r="L571" s="24" t="s">
        <v>1782</v>
      </c>
      <c r="M571" s="24">
        <v>4</v>
      </c>
      <c r="N571" s="24">
        <v>0</v>
      </c>
      <c r="O571" s="24">
        <v>4</v>
      </c>
      <c r="P571" s="24">
        <v>0</v>
      </c>
      <c r="Q571" s="24" t="str">
        <f t="shared" si="11"/>
        <v>10225177200177768</v>
      </c>
      <c r="R571" s="22" t="e">
        <f>IFERROR(_xlfn.XLOOKUP(Cost[[#This Row],[Unique]],'MB51'!U:U,'MB51'!I:I),"")*-1</f>
        <v>#VALUE!</v>
      </c>
      <c r="S571" s="18" t="str">
        <f>IFERROR(_xlfn.XLOOKUP(Cost[[#This Row],[Unique]],'MB51'!U:U,'MB51'!L:L),"")</f>
        <v/>
      </c>
      <c r="T571" s="18">
        <f>_xlfn.XLOOKUP(Cost[[#This Row],[Material ]],'mm60'!A:A,'mm60'!N:N)</f>
        <v>10.3</v>
      </c>
      <c r="U571" s="19">
        <f>IFERROR(Cost[[#This Row],[Unit Price MM60]]*Cost[[#This Row],[ Requirement QTY]],"")</f>
        <v>41.2</v>
      </c>
      <c r="V571" s="20">
        <f>IFERROR(Cost[[#This Row],[Unit Price MM60]]*Cost[[#This Row],[Withdrawn QTY]],"")</f>
        <v>0</v>
      </c>
      <c r="W571" s="21">
        <f>IFERROR(Cost[[#This Row],[Remaining QTY]]*Cost[[#This Row],[Unit Price MM60]],"")</f>
        <v>41.2</v>
      </c>
      <c r="X571" s="10">
        <v>0</v>
      </c>
      <c r="Y571" s="10">
        <f>SUMIF('MB52 in transit'!A:A,WSheet!G:G,'MB52 in transit'!E:E)</f>
        <v>0</v>
      </c>
      <c r="Z571" s="10">
        <f>SUMIF('MB52 2001'!A:A,WSheet!G:G,'MB52 2001'!C:C)</f>
        <v>0</v>
      </c>
      <c r="AA571" s="10">
        <f>Cost[[#This Row],[AB50 SOH 5001 ]]-Cost[[#This Row],[Remaining QTY]]</f>
        <v>-4</v>
      </c>
      <c r="AB571" s="10">
        <f>SUMIF(G:G,G:G,O:O)</f>
        <v>8</v>
      </c>
      <c r="AC571" s="10">
        <f>Cost[[#This Row],[AB50 SOH 5001 ]]-Cost[[#This Row],[All Work Order Demand]]</f>
        <v>-8</v>
      </c>
      <c r="AD571" s="10" t="str">
        <f>_xlfn.CONCAT(Cost[[#This Row],[Material ]],"5001")</f>
        <v>102251775001</v>
      </c>
      <c r="AE571" s="22">
        <v>5001</v>
      </c>
    </row>
    <row r="572" spans="1:31">
      <c r="A572" s="24" t="s">
        <v>26</v>
      </c>
      <c r="B572" s="24" t="s">
        <v>569</v>
      </c>
      <c r="C572" s="24" t="s">
        <v>713</v>
      </c>
      <c r="D572" s="24" t="s">
        <v>869</v>
      </c>
      <c r="E572" s="24" t="s">
        <v>60</v>
      </c>
      <c r="F572" s="24" t="s">
        <v>47</v>
      </c>
      <c r="G572" s="24" t="s">
        <v>1192</v>
      </c>
      <c r="H572" s="24" t="s">
        <v>1193</v>
      </c>
      <c r="I572" s="24" t="s">
        <v>54</v>
      </c>
      <c r="J572" s="24" t="s">
        <v>1686</v>
      </c>
      <c r="K572" s="24">
        <v>2</v>
      </c>
      <c r="L572" s="24" t="s">
        <v>1828</v>
      </c>
      <c r="M572" s="24">
        <v>4</v>
      </c>
      <c r="N572" s="24">
        <v>0</v>
      </c>
      <c r="O572" s="24">
        <v>4</v>
      </c>
      <c r="P572" s="24">
        <v>0</v>
      </c>
      <c r="Q572" s="24" t="str">
        <f t="shared" si="11"/>
        <v>10058879200177771</v>
      </c>
      <c r="R572" s="22" t="e">
        <f>IFERROR(_xlfn.XLOOKUP(Cost[[#This Row],[Unique]],'MB51'!U:U,'MB51'!I:I),"")*-1</f>
        <v>#VALUE!</v>
      </c>
      <c r="S572" s="18" t="str">
        <f>IFERROR(_xlfn.XLOOKUP(Cost[[#This Row],[Unique]],'MB51'!U:U,'MB51'!L:L),"")</f>
        <v/>
      </c>
      <c r="T572" s="18">
        <f>_xlfn.XLOOKUP(Cost[[#This Row],[Material ]],'mm60'!A:A,'mm60'!N:N)</f>
        <v>2.2400000000000002</v>
      </c>
      <c r="U572" s="19">
        <f>IFERROR(Cost[[#This Row],[Unit Price MM60]]*Cost[[#This Row],[ Requirement QTY]],"")</f>
        <v>8.9600000000000009</v>
      </c>
      <c r="V572" s="20">
        <f>IFERROR(Cost[[#This Row],[Unit Price MM60]]*Cost[[#This Row],[Withdrawn QTY]],"")</f>
        <v>0</v>
      </c>
      <c r="W572" s="21">
        <f>IFERROR(Cost[[#This Row],[Remaining QTY]]*Cost[[#This Row],[Unit Price MM60]],"")</f>
        <v>8.9600000000000009</v>
      </c>
      <c r="X572" s="10">
        <v>0</v>
      </c>
      <c r="Y572" s="10">
        <f>SUMIF('MB52 in transit'!A:A,WSheet!G:G,'MB52 in transit'!E:E)</f>
        <v>0</v>
      </c>
      <c r="Z572" s="10">
        <f>SUMIF('MB52 2001'!A:A,WSheet!G:G,'MB52 2001'!C:C)</f>
        <v>0</v>
      </c>
      <c r="AA572" s="10">
        <f>Cost[[#This Row],[AB50 SOH 5001 ]]-Cost[[#This Row],[Remaining QTY]]</f>
        <v>-4</v>
      </c>
      <c r="AB572" s="10">
        <f>SUMIF(G:G,G:G,O:O)</f>
        <v>76</v>
      </c>
      <c r="AC572" s="10">
        <f>Cost[[#This Row],[AB50 SOH 5001 ]]-Cost[[#This Row],[All Work Order Demand]]</f>
        <v>-76</v>
      </c>
      <c r="AD572" s="10" t="str">
        <f>_xlfn.CONCAT(Cost[[#This Row],[Material ]],"5001")</f>
        <v>100588795001</v>
      </c>
      <c r="AE572" s="22">
        <v>5001</v>
      </c>
    </row>
    <row r="573" spans="1:31">
      <c r="A573" s="24" t="s">
        <v>26</v>
      </c>
      <c r="B573" s="24" t="s">
        <v>569</v>
      </c>
      <c r="C573" s="24" t="s">
        <v>713</v>
      </c>
      <c r="D573" s="24" t="s">
        <v>869</v>
      </c>
      <c r="E573" s="24" t="s">
        <v>60</v>
      </c>
      <c r="F573" s="24" t="s">
        <v>56</v>
      </c>
      <c r="G573" s="24" t="s">
        <v>1354</v>
      </c>
      <c r="H573" s="24" t="s">
        <v>1355</v>
      </c>
      <c r="I573" s="24" t="s">
        <v>54</v>
      </c>
      <c r="J573" s="24" t="s">
        <v>1686</v>
      </c>
      <c r="K573" s="24">
        <v>3</v>
      </c>
      <c r="L573" s="24" t="s">
        <v>1828</v>
      </c>
      <c r="M573" s="24">
        <v>4</v>
      </c>
      <c r="N573" s="24">
        <v>0</v>
      </c>
      <c r="O573" s="24">
        <v>4</v>
      </c>
      <c r="P573" s="24">
        <v>0</v>
      </c>
      <c r="Q573" s="24" t="str">
        <f t="shared" si="11"/>
        <v>10058880200177771</v>
      </c>
      <c r="R573" s="22" t="e">
        <f>IFERROR(_xlfn.XLOOKUP(Cost[[#This Row],[Unique]],'MB51'!U:U,'MB51'!I:I),"")*-1</f>
        <v>#VALUE!</v>
      </c>
      <c r="S573" s="18" t="str">
        <f>IFERROR(_xlfn.XLOOKUP(Cost[[#This Row],[Unique]],'MB51'!U:U,'MB51'!L:L),"")</f>
        <v/>
      </c>
      <c r="T573" s="18">
        <f>_xlfn.XLOOKUP(Cost[[#This Row],[Material ]],'mm60'!A:A,'mm60'!N:N)</f>
        <v>2.59</v>
      </c>
      <c r="U573" s="19">
        <f>IFERROR(Cost[[#This Row],[Unit Price MM60]]*Cost[[#This Row],[ Requirement QTY]],"")</f>
        <v>10.36</v>
      </c>
      <c r="V573" s="20">
        <f>IFERROR(Cost[[#This Row],[Unit Price MM60]]*Cost[[#This Row],[Withdrawn QTY]],"")</f>
        <v>0</v>
      </c>
      <c r="W573" s="21">
        <f>IFERROR(Cost[[#This Row],[Remaining QTY]]*Cost[[#This Row],[Unit Price MM60]],"")</f>
        <v>10.36</v>
      </c>
      <c r="X573" s="10">
        <v>0</v>
      </c>
      <c r="Y573" s="10">
        <f>SUMIF('MB52 in transit'!A:A,WSheet!G:G,'MB52 in transit'!E:E)</f>
        <v>0</v>
      </c>
      <c r="Z573" s="10">
        <f>SUMIF('MB52 2001'!A:A,WSheet!G:G,'MB52 2001'!C:C)</f>
        <v>0</v>
      </c>
      <c r="AA573" s="10">
        <f>Cost[[#This Row],[AB50 SOH 5001 ]]-Cost[[#This Row],[Remaining QTY]]</f>
        <v>-4</v>
      </c>
      <c r="AB573" s="10">
        <f>SUMIF(G:G,G:G,O:O)</f>
        <v>16</v>
      </c>
      <c r="AC573" s="10">
        <f>Cost[[#This Row],[AB50 SOH 5001 ]]-Cost[[#This Row],[All Work Order Demand]]</f>
        <v>-16</v>
      </c>
      <c r="AD573" s="10" t="str">
        <f>_xlfn.CONCAT(Cost[[#This Row],[Material ]],"5001")</f>
        <v>100588805001</v>
      </c>
      <c r="AE573" s="22">
        <v>5001</v>
      </c>
    </row>
    <row r="574" spans="1:31">
      <c r="A574" s="24" t="s">
        <v>26</v>
      </c>
      <c r="B574" s="24" t="s">
        <v>569</v>
      </c>
      <c r="C574" s="24" t="s">
        <v>713</v>
      </c>
      <c r="D574" s="24" t="s">
        <v>869</v>
      </c>
      <c r="E574" s="24" t="s">
        <v>60</v>
      </c>
      <c r="F574" s="24" t="s">
        <v>60</v>
      </c>
      <c r="G574" s="24" t="s">
        <v>154</v>
      </c>
      <c r="H574" s="24" t="s">
        <v>1309</v>
      </c>
      <c r="I574" s="24" t="s">
        <v>54</v>
      </c>
      <c r="J574" s="24" t="s">
        <v>1686</v>
      </c>
      <c r="K574" s="24">
        <v>4</v>
      </c>
      <c r="L574" s="24" t="s">
        <v>1828</v>
      </c>
      <c r="M574" s="24">
        <v>1</v>
      </c>
      <c r="N574" s="24">
        <v>0</v>
      </c>
      <c r="O574" s="24">
        <v>1</v>
      </c>
      <c r="P574" s="24">
        <v>0</v>
      </c>
      <c r="Q574" s="24" t="str">
        <f t="shared" si="11"/>
        <v>10060885200177771</v>
      </c>
      <c r="R574" s="22" t="e">
        <f>IFERROR(_xlfn.XLOOKUP(Cost[[#This Row],[Unique]],'MB51'!U:U,'MB51'!I:I),"")*-1</f>
        <v>#VALUE!</v>
      </c>
      <c r="S574" s="18" t="str">
        <f>IFERROR(_xlfn.XLOOKUP(Cost[[#This Row],[Unique]],'MB51'!U:U,'MB51'!L:L),"")</f>
        <v/>
      </c>
      <c r="T574" s="18">
        <f>_xlfn.XLOOKUP(Cost[[#This Row],[Material ]],'mm60'!A:A,'mm60'!N:N)</f>
        <v>4.78</v>
      </c>
      <c r="U574" s="19">
        <f>IFERROR(Cost[[#This Row],[Unit Price MM60]]*Cost[[#This Row],[ Requirement QTY]],"")</f>
        <v>4.78</v>
      </c>
      <c r="V574" s="20">
        <f>IFERROR(Cost[[#This Row],[Unit Price MM60]]*Cost[[#This Row],[Withdrawn QTY]],"")</f>
        <v>0</v>
      </c>
      <c r="W574" s="21">
        <f>IFERROR(Cost[[#This Row],[Remaining QTY]]*Cost[[#This Row],[Unit Price MM60]],"")</f>
        <v>4.78</v>
      </c>
      <c r="X574" s="10">
        <v>0</v>
      </c>
      <c r="Y574" s="10">
        <f>SUMIF('MB52 in transit'!A:A,WSheet!G:G,'MB52 in transit'!E:E)</f>
        <v>0</v>
      </c>
      <c r="Z574" s="10">
        <f>SUMIF('MB52 2001'!A:A,WSheet!G:G,'MB52 2001'!C:C)</f>
        <v>0</v>
      </c>
      <c r="AA574" s="10">
        <f>Cost[[#This Row],[AB50 SOH 5001 ]]-Cost[[#This Row],[Remaining QTY]]</f>
        <v>-1</v>
      </c>
      <c r="AB574" s="10">
        <f>SUMIF(G:G,G:G,O:O)</f>
        <v>29</v>
      </c>
      <c r="AC574" s="10">
        <f>Cost[[#This Row],[AB50 SOH 5001 ]]-Cost[[#This Row],[All Work Order Demand]]</f>
        <v>-29</v>
      </c>
      <c r="AD574" s="10" t="str">
        <f>_xlfn.CONCAT(Cost[[#This Row],[Material ]],"5001")</f>
        <v>100608855001</v>
      </c>
      <c r="AE574" s="22">
        <v>5001</v>
      </c>
    </row>
    <row r="575" spans="1:31">
      <c r="A575" s="24" t="s">
        <v>26</v>
      </c>
      <c r="B575" s="24" t="s">
        <v>569</v>
      </c>
      <c r="C575" s="24" t="s">
        <v>713</v>
      </c>
      <c r="D575" s="24" t="s">
        <v>869</v>
      </c>
      <c r="E575" s="24" t="s">
        <v>60</v>
      </c>
      <c r="F575" s="24" t="s">
        <v>64</v>
      </c>
      <c r="G575" s="24" t="s">
        <v>158</v>
      </c>
      <c r="H575" s="24" t="s">
        <v>1318</v>
      </c>
      <c r="I575" s="24" t="s">
        <v>54</v>
      </c>
      <c r="J575" s="24" t="s">
        <v>1686</v>
      </c>
      <c r="K575" s="24">
        <v>5</v>
      </c>
      <c r="L575" s="24" t="s">
        <v>1828</v>
      </c>
      <c r="M575" s="24">
        <v>1</v>
      </c>
      <c r="N575" s="24">
        <v>0</v>
      </c>
      <c r="O575" s="24">
        <v>1</v>
      </c>
      <c r="P575" s="24">
        <v>0</v>
      </c>
      <c r="Q575" s="24" t="str">
        <f t="shared" si="11"/>
        <v>10060886200177771</v>
      </c>
      <c r="R575" s="22" t="e">
        <f>IFERROR(_xlfn.XLOOKUP(Cost[[#This Row],[Unique]],'MB51'!U:U,'MB51'!I:I),"")*-1</f>
        <v>#VALUE!</v>
      </c>
      <c r="S575" s="18" t="str">
        <f>IFERROR(_xlfn.XLOOKUP(Cost[[#This Row],[Unique]],'MB51'!U:U,'MB51'!L:L),"")</f>
        <v/>
      </c>
      <c r="T575" s="18">
        <f>_xlfn.XLOOKUP(Cost[[#This Row],[Material ]],'mm60'!A:A,'mm60'!N:N)</f>
        <v>7.03</v>
      </c>
      <c r="U575" s="19">
        <f>IFERROR(Cost[[#This Row],[Unit Price MM60]]*Cost[[#This Row],[ Requirement QTY]],"")</f>
        <v>7.03</v>
      </c>
      <c r="V575" s="20">
        <f>IFERROR(Cost[[#This Row],[Unit Price MM60]]*Cost[[#This Row],[Withdrawn QTY]],"")</f>
        <v>0</v>
      </c>
      <c r="W575" s="21">
        <f>IFERROR(Cost[[#This Row],[Remaining QTY]]*Cost[[#This Row],[Unit Price MM60]],"")</f>
        <v>7.03</v>
      </c>
      <c r="X575" s="10">
        <v>0</v>
      </c>
      <c r="Y575" s="10">
        <f>SUMIF('MB52 in transit'!A:A,WSheet!G:G,'MB52 in transit'!E:E)</f>
        <v>0</v>
      </c>
      <c r="Z575" s="10">
        <f>SUMIF('MB52 2001'!A:A,WSheet!G:G,'MB52 2001'!C:C)</f>
        <v>0</v>
      </c>
      <c r="AA575" s="10">
        <f>Cost[[#This Row],[AB50 SOH 5001 ]]-Cost[[#This Row],[Remaining QTY]]</f>
        <v>-1</v>
      </c>
      <c r="AB575" s="10">
        <f>SUMIF(G:G,G:G,O:O)</f>
        <v>18</v>
      </c>
      <c r="AC575" s="10">
        <f>Cost[[#This Row],[AB50 SOH 5001 ]]-Cost[[#This Row],[All Work Order Demand]]</f>
        <v>-18</v>
      </c>
      <c r="AD575" s="10" t="str">
        <f>_xlfn.CONCAT(Cost[[#This Row],[Material ]],"5001")</f>
        <v>100608865001</v>
      </c>
      <c r="AE575" s="22">
        <v>5001</v>
      </c>
    </row>
    <row r="576" spans="1:31">
      <c r="A576" s="24" t="s">
        <v>26</v>
      </c>
      <c r="B576" s="24" t="s">
        <v>569</v>
      </c>
      <c r="C576" s="24" t="s">
        <v>714</v>
      </c>
      <c r="D576" s="24" t="s">
        <v>869</v>
      </c>
      <c r="E576" s="24" t="s">
        <v>60</v>
      </c>
      <c r="F576" s="24" t="s">
        <v>47</v>
      </c>
      <c r="G576" s="24" t="s">
        <v>1192</v>
      </c>
      <c r="H576" s="24" t="s">
        <v>1193</v>
      </c>
      <c r="I576" s="24" t="s">
        <v>54</v>
      </c>
      <c r="J576" s="24" t="s">
        <v>1686</v>
      </c>
      <c r="K576" s="24">
        <v>2</v>
      </c>
      <c r="L576" s="24" t="s">
        <v>1829</v>
      </c>
      <c r="M576" s="24">
        <v>4</v>
      </c>
      <c r="N576" s="24">
        <v>0</v>
      </c>
      <c r="O576" s="24">
        <v>4</v>
      </c>
      <c r="P576" s="24">
        <v>0</v>
      </c>
      <c r="Q576" s="24" t="str">
        <f t="shared" si="11"/>
        <v>10058879200177772</v>
      </c>
      <c r="R576" s="22" t="e">
        <f>IFERROR(_xlfn.XLOOKUP(Cost[[#This Row],[Unique]],'MB51'!U:U,'MB51'!I:I),"")*-1</f>
        <v>#VALUE!</v>
      </c>
      <c r="S576" s="18" t="str">
        <f>IFERROR(_xlfn.XLOOKUP(Cost[[#This Row],[Unique]],'MB51'!U:U,'MB51'!L:L),"")</f>
        <v/>
      </c>
      <c r="T576" s="18">
        <f>_xlfn.XLOOKUP(Cost[[#This Row],[Material ]],'mm60'!A:A,'mm60'!N:N)</f>
        <v>2.2400000000000002</v>
      </c>
      <c r="U576" s="19">
        <f>IFERROR(Cost[[#This Row],[Unit Price MM60]]*Cost[[#This Row],[ Requirement QTY]],"")</f>
        <v>8.9600000000000009</v>
      </c>
      <c r="V576" s="20">
        <f>IFERROR(Cost[[#This Row],[Unit Price MM60]]*Cost[[#This Row],[Withdrawn QTY]],"")</f>
        <v>0</v>
      </c>
      <c r="W576" s="21">
        <f>IFERROR(Cost[[#This Row],[Remaining QTY]]*Cost[[#This Row],[Unit Price MM60]],"")</f>
        <v>8.9600000000000009</v>
      </c>
      <c r="X576" s="10">
        <v>0</v>
      </c>
      <c r="Y576" s="10">
        <f>SUMIF('MB52 in transit'!A:A,WSheet!G:G,'MB52 in transit'!E:E)</f>
        <v>0</v>
      </c>
      <c r="Z576" s="10">
        <f>SUMIF('MB52 2001'!A:A,WSheet!G:G,'MB52 2001'!C:C)</f>
        <v>0</v>
      </c>
      <c r="AA576" s="10">
        <f>Cost[[#This Row],[AB50 SOH 5001 ]]-Cost[[#This Row],[Remaining QTY]]</f>
        <v>-4</v>
      </c>
      <c r="AB576" s="10">
        <f>SUMIF(G:G,G:G,O:O)</f>
        <v>76</v>
      </c>
      <c r="AC576" s="10">
        <f>Cost[[#This Row],[AB50 SOH 5001 ]]-Cost[[#This Row],[All Work Order Demand]]</f>
        <v>-76</v>
      </c>
      <c r="AD576" s="10" t="str">
        <f>_xlfn.CONCAT(Cost[[#This Row],[Material ]],"5001")</f>
        <v>100588795001</v>
      </c>
      <c r="AE576" s="22">
        <v>5001</v>
      </c>
    </row>
    <row r="577" spans="1:31">
      <c r="A577" s="24" t="s">
        <v>26</v>
      </c>
      <c r="B577" s="24" t="s">
        <v>569</v>
      </c>
      <c r="C577" s="24" t="s">
        <v>714</v>
      </c>
      <c r="D577" s="24" t="s">
        <v>869</v>
      </c>
      <c r="E577" s="24" t="s">
        <v>60</v>
      </c>
      <c r="F577" s="24" t="s">
        <v>56</v>
      </c>
      <c r="G577" s="24" t="s">
        <v>1354</v>
      </c>
      <c r="H577" s="24" t="s">
        <v>1355</v>
      </c>
      <c r="I577" s="24" t="s">
        <v>54</v>
      </c>
      <c r="J577" s="24" t="s">
        <v>1686</v>
      </c>
      <c r="K577" s="24">
        <v>3</v>
      </c>
      <c r="L577" s="24" t="s">
        <v>1829</v>
      </c>
      <c r="M577" s="24">
        <v>4</v>
      </c>
      <c r="N577" s="24">
        <v>0</v>
      </c>
      <c r="O577" s="24">
        <v>4</v>
      </c>
      <c r="P577" s="24">
        <v>0</v>
      </c>
      <c r="Q577" s="24" t="str">
        <f t="shared" si="11"/>
        <v>10058880200177772</v>
      </c>
      <c r="R577" s="22" t="e">
        <f>IFERROR(_xlfn.XLOOKUP(Cost[[#This Row],[Unique]],'MB51'!U:U,'MB51'!I:I),"")*-1</f>
        <v>#VALUE!</v>
      </c>
      <c r="S577" s="18" t="str">
        <f>IFERROR(_xlfn.XLOOKUP(Cost[[#This Row],[Unique]],'MB51'!U:U,'MB51'!L:L),"")</f>
        <v/>
      </c>
      <c r="T577" s="18">
        <f>_xlfn.XLOOKUP(Cost[[#This Row],[Material ]],'mm60'!A:A,'mm60'!N:N)</f>
        <v>2.59</v>
      </c>
      <c r="U577" s="19">
        <f>IFERROR(Cost[[#This Row],[Unit Price MM60]]*Cost[[#This Row],[ Requirement QTY]],"")</f>
        <v>10.36</v>
      </c>
      <c r="V577" s="20">
        <f>IFERROR(Cost[[#This Row],[Unit Price MM60]]*Cost[[#This Row],[Withdrawn QTY]],"")</f>
        <v>0</v>
      </c>
      <c r="W577" s="21">
        <f>IFERROR(Cost[[#This Row],[Remaining QTY]]*Cost[[#This Row],[Unit Price MM60]],"")</f>
        <v>10.36</v>
      </c>
      <c r="X577" s="10">
        <v>0</v>
      </c>
      <c r="Y577" s="10">
        <f>SUMIF('MB52 in transit'!A:A,WSheet!G:G,'MB52 in transit'!E:E)</f>
        <v>0</v>
      </c>
      <c r="Z577" s="10">
        <f>SUMIF('MB52 2001'!A:A,WSheet!G:G,'MB52 2001'!C:C)</f>
        <v>0</v>
      </c>
      <c r="AA577" s="10">
        <f>Cost[[#This Row],[AB50 SOH 5001 ]]-Cost[[#This Row],[Remaining QTY]]</f>
        <v>-4</v>
      </c>
      <c r="AB577" s="10">
        <f>SUMIF(G:G,G:G,O:O)</f>
        <v>16</v>
      </c>
      <c r="AC577" s="10">
        <f>Cost[[#This Row],[AB50 SOH 5001 ]]-Cost[[#This Row],[All Work Order Demand]]</f>
        <v>-16</v>
      </c>
      <c r="AD577" s="10" t="str">
        <f>_xlfn.CONCAT(Cost[[#This Row],[Material ]],"5001")</f>
        <v>100588805001</v>
      </c>
      <c r="AE577" s="22">
        <v>5001</v>
      </c>
    </row>
    <row r="578" spans="1:31">
      <c r="A578" s="24" t="s">
        <v>26</v>
      </c>
      <c r="B578" s="24" t="s">
        <v>569</v>
      </c>
      <c r="C578" s="24" t="s">
        <v>714</v>
      </c>
      <c r="D578" s="24" t="s">
        <v>869</v>
      </c>
      <c r="E578" s="24" t="s">
        <v>60</v>
      </c>
      <c r="F578" s="24" t="s">
        <v>60</v>
      </c>
      <c r="G578" s="24" t="s">
        <v>154</v>
      </c>
      <c r="H578" s="24" t="s">
        <v>1309</v>
      </c>
      <c r="I578" s="24" t="s">
        <v>54</v>
      </c>
      <c r="J578" s="24" t="s">
        <v>1686</v>
      </c>
      <c r="K578" s="24">
        <v>4</v>
      </c>
      <c r="L578" s="24" t="s">
        <v>1829</v>
      </c>
      <c r="M578" s="24">
        <v>1</v>
      </c>
      <c r="N578" s="24">
        <v>0</v>
      </c>
      <c r="O578" s="24">
        <v>1</v>
      </c>
      <c r="P578" s="24">
        <v>0</v>
      </c>
      <c r="Q578" s="24" t="str">
        <f t="shared" si="11"/>
        <v>10060885200177772</v>
      </c>
      <c r="R578" s="22" t="e">
        <f>IFERROR(_xlfn.XLOOKUP(Cost[[#This Row],[Unique]],'MB51'!U:U,'MB51'!I:I),"")*-1</f>
        <v>#VALUE!</v>
      </c>
      <c r="S578" s="18" t="str">
        <f>IFERROR(_xlfn.XLOOKUP(Cost[[#This Row],[Unique]],'MB51'!U:U,'MB51'!L:L),"")</f>
        <v/>
      </c>
      <c r="T578" s="18">
        <f>_xlfn.XLOOKUP(Cost[[#This Row],[Material ]],'mm60'!A:A,'mm60'!N:N)</f>
        <v>4.78</v>
      </c>
      <c r="U578" s="19">
        <f>IFERROR(Cost[[#This Row],[Unit Price MM60]]*Cost[[#This Row],[ Requirement QTY]],"")</f>
        <v>4.78</v>
      </c>
      <c r="V578" s="20">
        <f>IFERROR(Cost[[#This Row],[Unit Price MM60]]*Cost[[#This Row],[Withdrawn QTY]],"")</f>
        <v>0</v>
      </c>
      <c r="W578" s="21">
        <f>IFERROR(Cost[[#This Row],[Remaining QTY]]*Cost[[#This Row],[Unit Price MM60]],"")</f>
        <v>4.78</v>
      </c>
      <c r="X578" s="10">
        <v>0</v>
      </c>
      <c r="Y578" s="10">
        <f>SUMIF('MB52 in transit'!A:A,WSheet!G:G,'MB52 in transit'!E:E)</f>
        <v>0</v>
      </c>
      <c r="Z578" s="10">
        <f>SUMIF('MB52 2001'!A:A,WSheet!G:G,'MB52 2001'!C:C)</f>
        <v>0</v>
      </c>
      <c r="AA578" s="10">
        <f>Cost[[#This Row],[AB50 SOH 5001 ]]-Cost[[#This Row],[Remaining QTY]]</f>
        <v>-1</v>
      </c>
      <c r="AB578" s="10">
        <f>SUMIF(G:G,G:G,O:O)</f>
        <v>29</v>
      </c>
      <c r="AC578" s="10">
        <f>Cost[[#This Row],[AB50 SOH 5001 ]]-Cost[[#This Row],[All Work Order Demand]]</f>
        <v>-29</v>
      </c>
      <c r="AD578" s="10" t="str">
        <f>_xlfn.CONCAT(Cost[[#This Row],[Material ]],"5001")</f>
        <v>100608855001</v>
      </c>
      <c r="AE578" s="22">
        <v>5001</v>
      </c>
    </row>
    <row r="579" spans="1:31">
      <c r="A579" s="24" t="s">
        <v>26</v>
      </c>
      <c r="B579" s="24" t="s">
        <v>569</v>
      </c>
      <c r="C579" s="24" t="s">
        <v>714</v>
      </c>
      <c r="D579" s="24" t="s">
        <v>869</v>
      </c>
      <c r="E579" s="24" t="s">
        <v>60</v>
      </c>
      <c r="F579" s="24" t="s">
        <v>64</v>
      </c>
      <c r="G579" s="24" t="s">
        <v>158</v>
      </c>
      <c r="H579" s="24" t="s">
        <v>1318</v>
      </c>
      <c r="I579" s="24" t="s">
        <v>54</v>
      </c>
      <c r="J579" s="24" t="s">
        <v>1686</v>
      </c>
      <c r="K579" s="24">
        <v>5</v>
      </c>
      <c r="L579" s="24" t="s">
        <v>1829</v>
      </c>
      <c r="M579" s="24">
        <v>1</v>
      </c>
      <c r="N579" s="24">
        <v>0</v>
      </c>
      <c r="O579" s="24">
        <v>1</v>
      </c>
      <c r="P579" s="24">
        <v>0</v>
      </c>
      <c r="Q579" s="24" t="str">
        <f t="shared" si="11"/>
        <v>10060886200177772</v>
      </c>
      <c r="R579" s="22" t="e">
        <f>IFERROR(_xlfn.XLOOKUP(Cost[[#This Row],[Unique]],'MB51'!U:U,'MB51'!I:I),"")*-1</f>
        <v>#VALUE!</v>
      </c>
      <c r="S579" s="18" t="str">
        <f>IFERROR(_xlfn.XLOOKUP(Cost[[#This Row],[Unique]],'MB51'!U:U,'MB51'!L:L),"")</f>
        <v/>
      </c>
      <c r="T579" s="18">
        <f>_xlfn.XLOOKUP(Cost[[#This Row],[Material ]],'mm60'!A:A,'mm60'!N:N)</f>
        <v>7.03</v>
      </c>
      <c r="U579" s="19">
        <f>IFERROR(Cost[[#This Row],[Unit Price MM60]]*Cost[[#This Row],[ Requirement QTY]],"")</f>
        <v>7.03</v>
      </c>
      <c r="V579" s="20">
        <f>IFERROR(Cost[[#This Row],[Unit Price MM60]]*Cost[[#This Row],[Withdrawn QTY]],"")</f>
        <v>0</v>
      </c>
      <c r="W579" s="21">
        <f>IFERROR(Cost[[#This Row],[Remaining QTY]]*Cost[[#This Row],[Unit Price MM60]],"")</f>
        <v>7.03</v>
      </c>
      <c r="X579" s="10">
        <v>0</v>
      </c>
      <c r="Y579" s="10">
        <f>SUMIF('MB52 in transit'!A:A,WSheet!G:G,'MB52 in transit'!E:E)</f>
        <v>0</v>
      </c>
      <c r="Z579" s="10">
        <f>SUMIF('MB52 2001'!A:A,WSheet!G:G,'MB52 2001'!C:C)</f>
        <v>0</v>
      </c>
      <c r="AA579" s="10">
        <f>Cost[[#This Row],[AB50 SOH 5001 ]]-Cost[[#This Row],[Remaining QTY]]</f>
        <v>-1</v>
      </c>
      <c r="AB579" s="10">
        <f>SUMIF(G:G,G:G,O:O)</f>
        <v>18</v>
      </c>
      <c r="AC579" s="10">
        <f>Cost[[#This Row],[AB50 SOH 5001 ]]-Cost[[#This Row],[All Work Order Demand]]</f>
        <v>-18</v>
      </c>
      <c r="AD579" s="10" t="str">
        <f>_xlfn.CONCAT(Cost[[#This Row],[Material ]],"5001")</f>
        <v>100608865001</v>
      </c>
      <c r="AE579" s="22">
        <v>5001</v>
      </c>
    </row>
    <row r="580" spans="1:31">
      <c r="A580" s="24" t="s">
        <v>26</v>
      </c>
      <c r="B580" s="24" t="s">
        <v>569</v>
      </c>
      <c r="C580" s="24" t="s">
        <v>715</v>
      </c>
      <c r="D580" s="24" t="s">
        <v>870</v>
      </c>
      <c r="E580" s="24" t="s">
        <v>64</v>
      </c>
      <c r="F580" s="24" t="s">
        <v>43</v>
      </c>
      <c r="G580" s="24" t="s">
        <v>1561</v>
      </c>
      <c r="H580" s="24" t="s">
        <v>1562</v>
      </c>
      <c r="I580" s="24" t="s">
        <v>54</v>
      </c>
      <c r="J580" s="24" t="s">
        <v>1686</v>
      </c>
      <c r="K580" s="24">
        <v>1</v>
      </c>
      <c r="L580" s="24" t="s">
        <v>1830</v>
      </c>
      <c r="M580" s="24">
        <v>2</v>
      </c>
      <c r="N580" s="24">
        <v>0</v>
      </c>
      <c r="O580" s="24">
        <v>2</v>
      </c>
      <c r="P580" s="24">
        <v>0</v>
      </c>
      <c r="Q580" s="24" t="str">
        <f t="shared" si="11"/>
        <v>10427401200177579</v>
      </c>
      <c r="R580" s="22" t="e">
        <f>IFERROR(_xlfn.XLOOKUP(Cost[[#This Row],[Unique]],'MB51'!U:U,'MB51'!I:I),"")*-1</f>
        <v>#VALUE!</v>
      </c>
      <c r="S580" s="18" t="str">
        <f>IFERROR(_xlfn.XLOOKUP(Cost[[#This Row],[Unique]],'MB51'!U:U,'MB51'!L:L),"")</f>
        <v/>
      </c>
      <c r="T580" s="18">
        <f>_xlfn.XLOOKUP(Cost[[#This Row],[Material ]],'mm60'!A:A,'mm60'!N:N)</f>
        <v>1</v>
      </c>
      <c r="U580" s="19">
        <f>IFERROR(Cost[[#This Row],[Unit Price MM60]]*Cost[[#This Row],[ Requirement QTY]],"")</f>
        <v>2</v>
      </c>
      <c r="V580" s="20">
        <f>IFERROR(Cost[[#This Row],[Unit Price MM60]]*Cost[[#This Row],[Withdrawn QTY]],"")</f>
        <v>0</v>
      </c>
      <c r="W580" s="21">
        <f>IFERROR(Cost[[#This Row],[Remaining QTY]]*Cost[[#This Row],[Unit Price MM60]],"")</f>
        <v>2</v>
      </c>
      <c r="X580" s="10">
        <v>0</v>
      </c>
      <c r="Y580" s="10">
        <f>SUMIF('MB52 in transit'!A:A,WSheet!G:G,'MB52 in transit'!E:E)</f>
        <v>0</v>
      </c>
      <c r="Z580" s="10">
        <f>SUMIF('MB52 2001'!A:A,WSheet!G:G,'MB52 2001'!C:C)</f>
        <v>0</v>
      </c>
      <c r="AA580" s="10">
        <f>Cost[[#This Row],[AB50 SOH 5001 ]]-Cost[[#This Row],[Remaining QTY]]</f>
        <v>-2</v>
      </c>
      <c r="AB580" s="10">
        <f>SUMIF(G:G,G:G,O:O)</f>
        <v>4</v>
      </c>
      <c r="AC580" s="10">
        <f>Cost[[#This Row],[AB50 SOH 5001 ]]-Cost[[#This Row],[All Work Order Demand]]</f>
        <v>-4</v>
      </c>
      <c r="AD580" s="10" t="str">
        <f>_xlfn.CONCAT(Cost[[#This Row],[Material ]],"5001")</f>
        <v>104274015001</v>
      </c>
      <c r="AE580" s="22">
        <v>5001</v>
      </c>
    </row>
    <row r="581" spans="1:31">
      <c r="A581" s="24" t="s">
        <v>26</v>
      </c>
      <c r="B581" s="24" t="s">
        <v>569</v>
      </c>
      <c r="C581" s="24" t="s">
        <v>716</v>
      </c>
      <c r="D581" s="24" t="s">
        <v>871</v>
      </c>
      <c r="E581" s="24" t="s">
        <v>64</v>
      </c>
      <c r="F581" s="24" t="s">
        <v>43</v>
      </c>
      <c r="G581" s="24" t="s">
        <v>1561</v>
      </c>
      <c r="H581" s="24" t="s">
        <v>1562</v>
      </c>
      <c r="I581" s="24" t="s">
        <v>54</v>
      </c>
      <c r="J581" s="24" t="s">
        <v>1686</v>
      </c>
      <c r="K581" s="24">
        <v>1</v>
      </c>
      <c r="L581" s="24" t="s">
        <v>1831</v>
      </c>
      <c r="M581" s="24">
        <v>2</v>
      </c>
      <c r="N581" s="24">
        <v>0</v>
      </c>
      <c r="O581" s="24">
        <v>2</v>
      </c>
      <c r="P581" s="24">
        <v>0</v>
      </c>
      <c r="Q581" s="24" t="str">
        <f t="shared" si="11"/>
        <v>10427401200177783</v>
      </c>
      <c r="R581" s="22" t="e">
        <f>IFERROR(_xlfn.XLOOKUP(Cost[[#This Row],[Unique]],'MB51'!U:U,'MB51'!I:I),"")*-1</f>
        <v>#VALUE!</v>
      </c>
      <c r="S581" s="18" t="str">
        <f>IFERROR(_xlfn.XLOOKUP(Cost[[#This Row],[Unique]],'MB51'!U:U,'MB51'!L:L),"")</f>
        <v/>
      </c>
      <c r="T581" s="18">
        <f>_xlfn.XLOOKUP(Cost[[#This Row],[Material ]],'mm60'!A:A,'mm60'!N:N)</f>
        <v>1</v>
      </c>
      <c r="U581" s="19">
        <f>IFERROR(Cost[[#This Row],[Unit Price MM60]]*Cost[[#This Row],[ Requirement QTY]],"")</f>
        <v>2</v>
      </c>
      <c r="V581" s="20">
        <f>IFERROR(Cost[[#This Row],[Unit Price MM60]]*Cost[[#This Row],[Withdrawn QTY]],"")</f>
        <v>0</v>
      </c>
      <c r="W581" s="21">
        <f>IFERROR(Cost[[#This Row],[Remaining QTY]]*Cost[[#This Row],[Unit Price MM60]],"")</f>
        <v>2</v>
      </c>
      <c r="X581" s="10">
        <v>0</v>
      </c>
      <c r="Y581" s="10">
        <f>SUMIF('MB52 in transit'!A:A,WSheet!G:G,'MB52 in transit'!E:E)</f>
        <v>0</v>
      </c>
      <c r="Z581" s="10">
        <f>SUMIF('MB52 2001'!A:A,WSheet!G:G,'MB52 2001'!C:C)</f>
        <v>0</v>
      </c>
      <c r="AA581" s="10">
        <f>Cost[[#This Row],[AB50 SOH 5001 ]]-Cost[[#This Row],[Remaining QTY]]</f>
        <v>-2</v>
      </c>
      <c r="AB581" s="10">
        <f>SUMIF(G:G,G:G,O:O)</f>
        <v>4</v>
      </c>
      <c r="AC581" s="10">
        <f>Cost[[#This Row],[AB50 SOH 5001 ]]-Cost[[#This Row],[All Work Order Demand]]</f>
        <v>-4</v>
      </c>
      <c r="AD581" s="10" t="str">
        <f>_xlfn.CONCAT(Cost[[#This Row],[Material ]],"5001")</f>
        <v>104274015001</v>
      </c>
      <c r="AE581" s="22">
        <v>5001</v>
      </c>
    </row>
    <row r="582" spans="1:31">
      <c r="A582" s="24" t="s">
        <v>26</v>
      </c>
      <c r="B582" s="24" t="s">
        <v>569</v>
      </c>
      <c r="C582" s="24" t="s">
        <v>717</v>
      </c>
      <c r="D582" s="24" t="s">
        <v>872</v>
      </c>
      <c r="E582" s="24" t="s">
        <v>56</v>
      </c>
      <c r="F582" s="24" t="s">
        <v>43</v>
      </c>
      <c r="G582" s="24" t="s">
        <v>1279</v>
      </c>
      <c r="H582" s="24" t="s">
        <v>1280</v>
      </c>
      <c r="I582" s="24" t="s">
        <v>54</v>
      </c>
      <c r="J582" s="24" t="s">
        <v>1686</v>
      </c>
      <c r="K582" s="24">
        <v>1</v>
      </c>
      <c r="L582" s="24" t="s">
        <v>1832</v>
      </c>
      <c r="M582" s="24">
        <v>20</v>
      </c>
      <c r="N582" s="24">
        <v>0</v>
      </c>
      <c r="O582" s="24">
        <v>20</v>
      </c>
      <c r="P582" s="24">
        <v>0</v>
      </c>
      <c r="Q582" s="24" t="str">
        <f t="shared" si="11"/>
        <v>10058921100033873</v>
      </c>
      <c r="R582" s="22" t="e">
        <f>IFERROR(_xlfn.XLOOKUP(Cost[[#This Row],[Unique]],'MB51'!U:U,'MB51'!I:I),"")*-1</f>
        <v>#VALUE!</v>
      </c>
      <c r="S582" s="18" t="str">
        <f>IFERROR(_xlfn.XLOOKUP(Cost[[#This Row],[Unique]],'MB51'!U:U,'MB51'!L:L),"")</f>
        <v/>
      </c>
      <c r="T582" s="18">
        <f>_xlfn.XLOOKUP(Cost[[#This Row],[Material ]],'mm60'!A:A,'mm60'!N:N)</f>
        <v>12.8</v>
      </c>
      <c r="U582" s="19">
        <f>IFERROR(Cost[[#This Row],[Unit Price MM60]]*Cost[[#This Row],[ Requirement QTY]],"")</f>
        <v>256</v>
      </c>
      <c r="V582" s="20">
        <f>IFERROR(Cost[[#This Row],[Unit Price MM60]]*Cost[[#This Row],[Withdrawn QTY]],"")</f>
        <v>0</v>
      </c>
      <c r="W582" s="21">
        <f>IFERROR(Cost[[#This Row],[Remaining QTY]]*Cost[[#This Row],[Unit Price MM60]],"")</f>
        <v>256</v>
      </c>
      <c r="X582" s="10">
        <v>0</v>
      </c>
      <c r="Y582" s="10">
        <f>SUMIF('MB52 in transit'!A:A,WSheet!G:G,'MB52 in transit'!E:E)</f>
        <v>0</v>
      </c>
      <c r="Z582" s="10">
        <f>SUMIF('MB52 2001'!A:A,WSheet!G:G,'MB52 2001'!C:C)</f>
        <v>20</v>
      </c>
      <c r="AA582" s="10">
        <f>Cost[[#This Row],[AB50 SOH 5001 ]]-Cost[[#This Row],[Remaining QTY]]</f>
        <v>-20</v>
      </c>
      <c r="AB582" s="10">
        <f>SUMIF(G:G,G:G,O:O)</f>
        <v>40</v>
      </c>
      <c r="AC582" s="10">
        <f>Cost[[#This Row],[AB50 SOH 5001 ]]-Cost[[#This Row],[All Work Order Demand]]</f>
        <v>-40</v>
      </c>
      <c r="AD582" s="10" t="str">
        <f>_xlfn.CONCAT(Cost[[#This Row],[Material ]],"5001")</f>
        <v>100589215001</v>
      </c>
      <c r="AE582" s="22">
        <v>5001</v>
      </c>
    </row>
    <row r="583" spans="1:31">
      <c r="A583" s="24" t="s">
        <v>26</v>
      </c>
      <c r="B583" s="24" t="s">
        <v>569</v>
      </c>
      <c r="C583" s="24" t="s">
        <v>717</v>
      </c>
      <c r="D583" s="24" t="s">
        <v>872</v>
      </c>
      <c r="E583" s="24" t="s">
        <v>56</v>
      </c>
      <c r="F583" s="24" t="s">
        <v>56</v>
      </c>
      <c r="G583" s="24" t="s">
        <v>1563</v>
      </c>
      <c r="H583" s="24" t="s">
        <v>1564</v>
      </c>
      <c r="I583" s="24" t="s">
        <v>54</v>
      </c>
      <c r="J583" s="24" t="s">
        <v>1686</v>
      </c>
      <c r="K583" s="24">
        <v>3</v>
      </c>
      <c r="L583" s="24" t="s">
        <v>1832</v>
      </c>
      <c r="M583" s="24">
        <v>3</v>
      </c>
      <c r="N583" s="24">
        <v>0</v>
      </c>
      <c r="O583" s="24">
        <v>3</v>
      </c>
      <c r="P583" s="24">
        <v>0</v>
      </c>
      <c r="Q583" s="24" t="str">
        <f t="shared" ref="Q583:Q646" si="12">_xlfn.CONCAT(G583,C583)</f>
        <v>10511644100033873</v>
      </c>
      <c r="R583" s="22" t="e">
        <f>IFERROR(_xlfn.XLOOKUP(Cost[[#This Row],[Unique]],'MB51'!U:U,'MB51'!I:I),"")*-1</f>
        <v>#VALUE!</v>
      </c>
      <c r="S583" s="18" t="str">
        <f>IFERROR(_xlfn.XLOOKUP(Cost[[#This Row],[Unique]],'MB51'!U:U,'MB51'!L:L),"")</f>
        <v/>
      </c>
      <c r="T583" s="18">
        <f>_xlfn.XLOOKUP(Cost[[#This Row],[Material ]],'mm60'!A:A,'mm60'!N:N)</f>
        <v>107.36</v>
      </c>
      <c r="U583" s="19">
        <f>IFERROR(Cost[[#This Row],[Unit Price MM60]]*Cost[[#This Row],[ Requirement QTY]],"")</f>
        <v>322.08</v>
      </c>
      <c r="V583" s="20">
        <f>IFERROR(Cost[[#This Row],[Unit Price MM60]]*Cost[[#This Row],[Withdrawn QTY]],"")</f>
        <v>0</v>
      </c>
      <c r="W583" s="21">
        <f>IFERROR(Cost[[#This Row],[Remaining QTY]]*Cost[[#This Row],[Unit Price MM60]],"")</f>
        <v>322.08</v>
      </c>
      <c r="X583" s="10">
        <v>0</v>
      </c>
      <c r="Y583" s="10">
        <f>SUMIF('MB52 in transit'!A:A,WSheet!G:G,'MB52 in transit'!E:E)</f>
        <v>0</v>
      </c>
      <c r="Z583" s="10">
        <f>SUMIF('MB52 2001'!A:A,WSheet!G:G,'MB52 2001'!C:C)</f>
        <v>0</v>
      </c>
      <c r="AA583" s="10">
        <f>Cost[[#This Row],[AB50 SOH 5001 ]]-Cost[[#This Row],[Remaining QTY]]</f>
        <v>-3</v>
      </c>
      <c r="AB583" s="10">
        <f>SUMIF(G:G,G:G,O:O)</f>
        <v>3</v>
      </c>
      <c r="AC583" s="10">
        <f>Cost[[#This Row],[AB50 SOH 5001 ]]-Cost[[#This Row],[All Work Order Demand]]</f>
        <v>-3</v>
      </c>
      <c r="AD583" s="10" t="str">
        <f>_xlfn.CONCAT(Cost[[#This Row],[Material ]],"5001")</f>
        <v>105116445001</v>
      </c>
      <c r="AE583" s="22">
        <v>5001</v>
      </c>
    </row>
    <row r="584" spans="1:31">
      <c r="A584" s="24" t="s">
        <v>26</v>
      </c>
      <c r="B584" s="24" t="s">
        <v>569</v>
      </c>
      <c r="C584" s="24" t="s">
        <v>717</v>
      </c>
      <c r="D584" s="24" t="s">
        <v>872</v>
      </c>
      <c r="E584" s="24" t="s">
        <v>56</v>
      </c>
      <c r="F584" s="24" t="s">
        <v>60</v>
      </c>
      <c r="G584" s="24" t="s">
        <v>1565</v>
      </c>
      <c r="H584" s="24" t="s">
        <v>1566</v>
      </c>
      <c r="I584" s="24" t="s">
        <v>54</v>
      </c>
      <c r="J584" s="24" t="s">
        <v>1686</v>
      </c>
      <c r="K584" s="24">
        <v>7</v>
      </c>
      <c r="L584" s="24" t="s">
        <v>1832</v>
      </c>
      <c r="M584" s="24">
        <v>20</v>
      </c>
      <c r="N584" s="24">
        <v>0</v>
      </c>
      <c r="O584" s="24">
        <v>20</v>
      </c>
      <c r="P584" s="24">
        <v>0</v>
      </c>
      <c r="Q584" s="24" t="str">
        <f t="shared" si="12"/>
        <v>70024562100033873</v>
      </c>
      <c r="R584" s="22" t="e">
        <f>IFERROR(_xlfn.XLOOKUP(Cost[[#This Row],[Unique]],'MB51'!U:U,'MB51'!I:I),"")*-1</f>
        <v>#VALUE!</v>
      </c>
      <c r="S584" s="18" t="str">
        <f>IFERROR(_xlfn.XLOOKUP(Cost[[#This Row],[Unique]],'MB51'!U:U,'MB51'!L:L),"")</f>
        <v/>
      </c>
      <c r="T584" s="18">
        <f>_xlfn.XLOOKUP(Cost[[#This Row],[Material ]],'mm60'!A:A,'mm60'!N:N)</f>
        <v>72.05</v>
      </c>
      <c r="U584" s="19">
        <f>IFERROR(Cost[[#This Row],[Unit Price MM60]]*Cost[[#This Row],[ Requirement QTY]],"")</f>
        <v>1441</v>
      </c>
      <c r="V584" s="20">
        <f>IFERROR(Cost[[#This Row],[Unit Price MM60]]*Cost[[#This Row],[Withdrawn QTY]],"")</f>
        <v>0</v>
      </c>
      <c r="W584" s="21">
        <f>IFERROR(Cost[[#This Row],[Remaining QTY]]*Cost[[#This Row],[Unit Price MM60]],"")</f>
        <v>1441</v>
      </c>
      <c r="X584" s="10">
        <v>0</v>
      </c>
      <c r="Y584" s="10">
        <f>SUMIF('MB52 in transit'!A:A,WSheet!G:G,'MB52 in transit'!E:E)</f>
        <v>0</v>
      </c>
      <c r="Z584" s="10">
        <f>SUMIF('MB52 2001'!A:A,WSheet!G:G,'MB52 2001'!C:C)</f>
        <v>0</v>
      </c>
      <c r="AA584" s="10">
        <f>Cost[[#This Row],[AB50 SOH 5001 ]]-Cost[[#This Row],[Remaining QTY]]</f>
        <v>-20</v>
      </c>
      <c r="AB584" s="10">
        <f>SUMIF(G:G,G:G,O:O)</f>
        <v>20</v>
      </c>
      <c r="AC584" s="10">
        <f>Cost[[#This Row],[AB50 SOH 5001 ]]-Cost[[#This Row],[All Work Order Demand]]</f>
        <v>-20</v>
      </c>
      <c r="AD584" s="10" t="str">
        <f>_xlfn.CONCAT(Cost[[#This Row],[Material ]],"5001")</f>
        <v>700245625001</v>
      </c>
      <c r="AE584" s="22">
        <v>5001</v>
      </c>
    </row>
    <row r="585" spans="1:31">
      <c r="A585" s="24" t="s">
        <v>26</v>
      </c>
      <c r="B585" s="24" t="s">
        <v>569</v>
      </c>
      <c r="C585" s="24" t="s">
        <v>717</v>
      </c>
      <c r="D585" s="24" t="s">
        <v>872</v>
      </c>
      <c r="E585" s="24" t="s">
        <v>56</v>
      </c>
      <c r="F585" s="24" t="s">
        <v>64</v>
      </c>
      <c r="G585" s="24" t="s">
        <v>1567</v>
      </c>
      <c r="H585" s="24" t="s">
        <v>1280</v>
      </c>
      <c r="I585" s="24" t="s">
        <v>54</v>
      </c>
      <c r="J585" s="24" t="s">
        <v>1686</v>
      </c>
      <c r="K585" s="24">
        <v>8</v>
      </c>
      <c r="L585" s="24" t="s">
        <v>1832</v>
      </c>
      <c r="M585" s="24">
        <v>20</v>
      </c>
      <c r="N585" s="24">
        <v>0</v>
      </c>
      <c r="O585" s="24">
        <v>20</v>
      </c>
      <c r="P585" s="24">
        <v>0</v>
      </c>
      <c r="Q585" s="24" t="str">
        <f t="shared" si="12"/>
        <v>70024563100033873</v>
      </c>
      <c r="R585" s="22" t="e">
        <f>IFERROR(_xlfn.XLOOKUP(Cost[[#This Row],[Unique]],'MB51'!U:U,'MB51'!I:I),"")*-1</f>
        <v>#VALUE!</v>
      </c>
      <c r="S585" s="18" t="str">
        <f>IFERROR(_xlfn.XLOOKUP(Cost[[#This Row],[Unique]],'MB51'!U:U,'MB51'!L:L),"")</f>
        <v/>
      </c>
      <c r="T585" s="18">
        <f>_xlfn.XLOOKUP(Cost[[#This Row],[Material ]],'mm60'!A:A,'mm60'!N:N)</f>
        <v>50.65</v>
      </c>
      <c r="U585" s="19">
        <f>IFERROR(Cost[[#This Row],[Unit Price MM60]]*Cost[[#This Row],[ Requirement QTY]],"")</f>
        <v>1013</v>
      </c>
      <c r="V585" s="20">
        <f>IFERROR(Cost[[#This Row],[Unit Price MM60]]*Cost[[#This Row],[Withdrawn QTY]],"")</f>
        <v>0</v>
      </c>
      <c r="W585" s="21">
        <f>IFERROR(Cost[[#This Row],[Remaining QTY]]*Cost[[#This Row],[Unit Price MM60]],"")</f>
        <v>1013</v>
      </c>
      <c r="X585" s="10">
        <v>0</v>
      </c>
      <c r="Y585" s="10">
        <f>SUMIF('MB52 in transit'!A:A,WSheet!G:G,'MB52 in transit'!E:E)</f>
        <v>0</v>
      </c>
      <c r="Z585" s="10">
        <f>SUMIF('MB52 2001'!A:A,WSheet!G:G,'MB52 2001'!C:C)</f>
        <v>0</v>
      </c>
      <c r="AA585" s="10">
        <f>Cost[[#This Row],[AB50 SOH 5001 ]]-Cost[[#This Row],[Remaining QTY]]</f>
        <v>-20</v>
      </c>
      <c r="AB585" s="10">
        <f>SUMIF(G:G,G:G,O:O)</f>
        <v>20</v>
      </c>
      <c r="AC585" s="10">
        <f>Cost[[#This Row],[AB50 SOH 5001 ]]-Cost[[#This Row],[All Work Order Demand]]</f>
        <v>-20</v>
      </c>
      <c r="AD585" s="10" t="str">
        <f>_xlfn.CONCAT(Cost[[#This Row],[Material ]],"5001")</f>
        <v>700245635001</v>
      </c>
      <c r="AE585" s="22">
        <v>5001</v>
      </c>
    </row>
    <row r="586" spans="1:31">
      <c r="A586" s="24" t="s">
        <v>26</v>
      </c>
      <c r="B586" s="24" t="s">
        <v>569</v>
      </c>
      <c r="C586" s="24" t="s">
        <v>717</v>
      </c>
      <c r="D586" s="24" t="s">
        <v>872</v>
      </c>
      <c r="E586" s="24" t="s">
        <v>56</v>
      </c>
      <c r="F586" s="24" t="s">
        <v>68</v>
      </c>
      <c r="G586" s="24" t="s">
        <v>1568</v>
      </c>
      <c r="H586" s="24" t="s">
        <v>1569</v>
      </c>
      <c r="I586" s="24" t="s">
        <v>54</v>
      </c>
      <c r="J586" s="24" t="s">
        <v>1686</v>
      </c>
      <c r="K586" s="24">
        <v>9</v>
      </c>
      <c r="L586" s="24" t="s">
        <v>1832</v>
      </c>
      <c r="M586" s="24">
        <v>20</v>
      </c>
      <c r="N586" s="24">
        <v>0</v>
      </c>
      <c r="O586" s="24">
        <v>20</v>
      </c>
      <c r="P586" s="24">
        <v>0</v>
      </c>
      <c r="Q586" s="24" t="str">
        <f t="shared" si="12"/>
        <v>70024564100033873</v>
      </c>
      <c r="R586" s="22" t="e">
        <f>IFERROR(_xlfn.XLOOKUP(Cost[[#This Row],[Unique]],'MB51'!U:U,'MB51'!I:I),"")*-1</f>
        <v>#VALUE!</v>
      </c>
      <c r="S586" s="18" t="str">
        <f>IFERROR(_xlfn.XLOOKUP(Cost[[#This Row],[Unique]],'MB51'!U:U,'MB51'!L:L),"")</f>
        <v/>
      </c>
      <c r="T586" s="18">
        <f>_xlfn.XLOOKUP(Cost[[#This Row],[Material ]],'mm60'!A:A,'mm60'!N:N)</f>
        <v>56.9</v>
      </c>
      <c r="U586" s="19">
        <f>IFERROR(Cost[[#This Row],[Unit Price MM60]]*Cost[[#This Row],[ Requirement QTY]],"")</f>
        <v>1138</v>
      </c>
      <c r="V586" s="20">
        <f>IFERROR(Cost[[#This Row],[Unit Price MM60]]*Cost[[#This Row],[Withdrawn QTY]],"")</f>
        <v>0</v>
      </c>
      <c r="W586" s="21">
        <f>IFERROR(Cost[[#This Row],[Remaining QTY]]*Cost[[#This Row],[Unit Price MM60]],"")</f>
        <v>1138</v>
      </c>
      <c r="X586" s="10">
        <v>0</v>
      </c>
      <c r="Y586" s="10">
        <f>SUMIF('MB52 in transit'!A:A,WSheet!G:G,'MB52 in transit'!E:E)</f>
        <v>0</v>
      </c>
      <c r="Z586" s="10">
        <f>SUMIF('MB52 2001'!A:A,WSheet!G:G,'MB52 2001'!C:C)</f>
        <v>0</v>
      </c>
      <c r="AA586" s="10">
        <f>Cost[[#This Row],[AB50 SOH 5001 ]]-Cost[[#This Row],[Remaining QTY]]</f>
        <v>-20</v>
      </c>
      <c r="AB586" s="10">
        <f>SUMIF(G:G,G:G,O:O)</f>
        <v>20</v>
      </c>
      <c r="AC586" s="10">
        <f>Cost[[#This Row],[AB50 SOH 5001 ]]-Cost[[#This Row],[All Work Order Demand]]</f>
        <v>-20</v>
      </c>
      <c r="AD586" s="10" t="str">
        <f>_xlfn.CONCAT(Cost[[#This Row],[Material ]],"5001")</f>
        <v>700245645001</v>
      </c>
      <c r="AE586" s="22">
        <v>5001</v>
      </c>
    </row>
    <row r="587" spans="1:31">
      <c r="A587" s="24" t="s">
        <v>26</v>
      </c>
      <c r="B587" s="24" t="s">
        <v>569</v>
      </c>
      <c r="C587" s="24" t="s">
        <v>717</v>
      </c>
      <c r="D587" s="24" t="s">
        <v>872</v>
      </c>
      <c r="E587" s="24" t="s">
        <v>56</v>
      </c>
      <c r="F587" s="24" t="s">
        <v>28</v>
      </c>
      <c r="G587" s="24" t="s">
        <v>1570</v>
      </c>
      <c r="H587" s="24" t="s">
        <v>1571</v>
      </c>
      <c r="I587" s="24" t="s">
        <v>54</v>
      </c>
      <c r="J587" s="24" t="s">
        <v>1686</v>
      </c>
      <c r="K587" s="24">
        <v>10</v>
      </c>
      <c r="L587" s="24" t="s">
        <v>1832</v>
      </c>
      <c r="M587" s="24">
        <v>3</v>
      </c>
      <c r="N587" s="24">
        <v>0</v>
      </c>
      <c r="O587" s="24">
        <v>3</v>
      </c>
      <c r="P587" s="24">
        <v>0</v>
      </c>
      <c r="Q587" s="24" t="str">
        <f t="shared" si="12"/>
        <v>11416771100033873</v>
      </c>
      <c r="R587" s="22" t="e">
        <f>IFERROR(_xlfn.XLOOKUP(Cost[[#This Row],[Unique]],'MB51'!U:U,'MB51'!I:I),"")*-1</f>
        <v>#VALUE!</v>
      </c>
      <c r="S587" s="18" t="str">
        <f>IFERROR(_xlfn.XLOOKUP(Cost[[#This Row],[Unique]],'MB51'!U:U,'MB51'!L:L),"")</f>
        <v/>
      </c>
      <c r="T587" s="18">
        <f>_xlfn.XLOOKUP(Cost[[#This Row],[Material ]],'mm60'!A:A,'mm60'!N:N)</f>
        <v>91.82</v>
      </c>
      <c r="U587" s="19">
        <f>IFERROR(Cost[[#This Row],[Unit Price MM60]]*Cost[[#This Row],[ Requirement QTY]],"")</f>
        <v>275.45999999999998</v>
      </c>
      <c r="V587" s="20">
        <f>IFERROR(Cost[[#This Row],[Unit Price MM60]]*Cost[[#This Row],[Withdrawn QTY]],"")</f>
        <v>0</v>
      </c>
      <c r="W587" s="21">
        <f>IFERROR(Cost[[#This Row],[Remaining QTY]]*Cost[[#This Row],[Unit Price MM60]],"")</f>
        <v>275.45999999999998</v>
      </c>
      <c r="X587" s="10">
        <v>0</v>
      </c>
      <c r="Y587" s="10">
        <f>SUMIF('MB52 in transit'!A:A,WSheet!G:G,'MB52 in transit'!E:E)</f>
        <v>0</v>
      </c>
      <c r="Z587" s="10">
        <f>SUMIF('MB52 2001'!A:A,WSheet!G:G,'MB52 2001'!C:C)</f>
        <v>0</v>
      </c>
      <c r="AA587" s="10">
        <f>Cost[[#This Row],[AB50 SOH 5001 ]]-Cost[[#This Row],[Remaining QTY]]</f>
        <v>-3</v>
      </c>
      <c r="AB587" s="10">
        <f>SUMIF(G:G,G:G,O:O)</f>
        <v>3</v>
      </c>
      <c r="AC587" s="10">
        <f>Cost[[#This Row],[AB50 SOH 5001 ]]-Cost[[#This Row],[All Work Order Demand]]</f>
        <v>-3</v>
      </c>
      <c r="AD587" s="10" t="str">
        <f>_xlfn.CONCAT(Cost[[#This Row],[Material ]],"5001")</f>
        <v>114167715001</v>
      </c>
      <c r="AE587" s="22">
        <v>5001</v>
      </c>
    </row>
    <row r="588" spans="1:31">
      <c r="A588" s="24" t="s">
        <v>485</v>
      </c>
      <c r="B588" s="24" t="s">
        <v>569</v>
      </c>
      <c r="C588" s="24" t="s">
        <v>661</v>
      </c>
      <c r="D588" s="24" t="s">
        <v>825</v>
      </c>
      <c r="E588" s="24" t="s">
        <v>47</v>
      </c>
      <c r="F588" s="24" t="s">
        <v>47</v>
      </c>
      <c r="G588" s="24" t="s">
        <v>144</v>
      </c>
      <c r="H588" s="24" t="s">
        <v>1572</v>
      </c>
      <c r="I588" s="24" t="s">
        <v>54</v>
      </c>
      <c r="J588" s="24" t="s">
        <v>1686</v>
      </c>
      <c r="K588" s="24">
        <v>2</v>
      </c>
      <c r="L588" s="24" t="s">
        <v>1776</v>
      </c>
      <c r="M588" s="24">
        <v>1</v>
      </c>
      <c r="N588" s="24">
        <v>1</v>
      </c>
      <c r="O588" s="24">
        <v>0</v>
      </c>
      <c r="P588" s="24">
        <v>0</v>
      </c>
      <c r="Q588" s="24" t="str">
        <f t="shared" si="12"/>
        <v>10059968100073238</v>
      </c>
      <c r="R588" s="22" t="e">
        <f>IFERROR(_xlfn.XLOOKUP(Cost[[#This Row],[Unique]],'MB51'!U:U,'MB51'!I:I),"")*-1</f>
        <v>#VALUE!</v>
      </c>
      <c r="S588" s="18" t="str">
        <f>IFERROR(_xlfn.XLOOKUP(Cost[[#This Row],[Unique]],'MB51'!U:U,'MB51'!L:L),"")</f>
        <v/>
      </c>
      <c r="T588" s="18">
        <f>_xlfn.XLOOKUP(Cost[[#This Row],[Material ]],'mm60'!A:A,'mm60'!N:N)</f>
        <v>4.17</v>
      </c>
      <c r="U588" s="19">
        <f>IFERROR(Cost[[#This Row],[Unit Price MM60]]*Cost[[#This Row],[ Requirement QTY]],"")</f>
        <v>4.17</v>
      </c>
      <c r="V588" s="20">
        <f>IFERROR(Cost[[#This Row],[Unit Price MM60]]*Cost[[#This Row],[Withdrawn QTY]],"")</f>
        <v>0</v>
      </c>
      <c r="W588" s="21">
        <f>IFERROR(Cost[[#This Row],[Remaining QTY]]*Cost[[#This Row],[Unit Price MM60]],"")</f>
        <v>0</v>
      </c>
      <c r="X588" s="10">
        <v>0</v>
      </c>
      <c r="Y588" s="10">
        <f>SUMIF('MB52 in transit'!A:A,WSheet!G:G,'MB52 in transit'!E:E)</f>
        <v>0</v>
      </c>
      <c r="Z588" s="10">
        <f>SUMIF('MB52 2001'!A:A,WSheet!G:G,'MB52 2001'!C:C)</f>
        <v>1</v>
      </c>
      <c r="AA588" s="10">
        <f>Cost[[#This Row],[AB50 SOH 5001 ]]-Cost[[#This Row],[Remaining QTY]]</f>
        <v>0</v>
      </c>
      <c r="AB588" s="10">
        <f>SUMIF(G:G,G:G,O:O)</f>
        <v>0</v>
      </c>
      <c r="AC588" s="10">
        <f>Cost[[#This Row],[AB50 SOH 5001 ]]-Cost[[#This Row],[All Work Order Demand]]</f>
        <v>0</v>
      </c>
      <c r="AD588" s="10" t="str">
        <f>_xlfn.CONCAT(Cost[[#This Row],[Material ]],"5001")</f>
        <v>100599685001</v>
      </c>
      <c r="AE588" s="22">
        <v>5001</v>
      </c>
    </row>
    <row r="589" spans="1:31">
      <c r="A589" s="24" t="s">
        <v>485</v>
      </c>
      <c r="B589" s="24" t="s">
        <v>569</v>
      </c>
      <c r="C589" s="24" t="s">
        <v>625</v>
      </c>
      <c r="D589" s="24" t="s">
        <v>790</v>
      </c>
      <c r="E589" s="24" t="s">
        <v>43</v>
      </c>
      <c r="F589" s="24" t="s">
        <v>47</v>
      </c>
      <c r="G589" s="24" t="s">
        <v>880</v>
      </c>
      <c r="H589" s="24" t="s">
        <v>881</v>
      </c>
      <c r="I589" s="24" t="s">
        <v>54</v>
      </c>
      <c r="J589" s="24" t="s">
        <v>1686</v>
      </c>
      <c r="K589" s="24">
        <v>2</v>
      </c>
      <c r="L589" s="24" t="s">
        <v>1740</v>
      </c>
      <c r="M589" s="24">
        <v>1</v>
      </c>
      <c r="N589" s="24">
        <v>1</v>
      </c>
      <c r="O589" s="24">
        <v>0</v>
      </c>
      <c r="P589" s="24">
        <v>0</v>
      </c>
      <c r="Q589" s="24" t="str">
        <f t="shared" si="12"/>
        <v>10417500200167448</v>
      </c>
      <c r="R589" s="22" t="e">
        <f>IFERROR(_xlfn.XLOOKUP(Cost[[#This Row],[Unique]],'MB51'!U:U,'MB51'!I:I),"")*-1</f>
        <v>#VALUE!</v>
      </c>
      <c r="S589" s="18" t="str">
        <f>IFERROR(_xlfn.XLOOKUP(Cost[[#This Row],[Unique]],'MB51'!U:U,'MB51'!L:L),"")</f>
        <v/>
      </c>
      <c r="T589" s="18">
        <f>_xlfn.XLOOKUP(Cost[[#This Row],[Material ]],'mm60'!A:A,'mm60'!N:N)</f>
        <v>25.65</v>
      </c>
      <c r="U589" s="19">
        <f>IFERROR(Cost[[#This Row],[Unit Price MM60]]*Cost[[#This Row],[ Requirement QTY]],"")</f>
        <v>25.65</v>
      </c>
      <c r="V589" s="20">
        <f>IFERROR(Cost[[#This Row],[Unit Price MM60]]*Cost[[#This Row],[Withdrawn QTY]],"")</f>
        <v>0</v>
      </c>
      <c r="W589" s="21">
        <f>IFERROR(Cost[[#This Row],[Remaining QTY]]*Cost[[#This Row],[Unit Price MM60]],"")</f>
        <v>0</v>
      </c>
      <c r="X589" s="10">
        <v>0</v>
      </c>
      <c r="Y589" s="10">
        <f>SUMIF('MB52 in transit'!A:A,WSheet!G:G,'MB52 in transit'!E:E)</f>
        <v>6</v>
      </c>
      <c r="Z589" s="10">
        <f>SUMIF('MB52 2001'!A:A,WSheet!G:G,'MB52 2001'!C:C)</f>
        <v>11</v>
      </c>
      <c r="AA589" s="10">
        <f>Cost[[#This Row],[AB50 SOH 5001 ]]-Cost[[#This Row],[Remaining QTY]]</f>
        <v>0</v>
      </c>
      <c r="AB589" s="10">
        <f>SUMIF(G:G,G:G,O:O)</f>
        <v>0</v>
      </c>
      <c r="AC589" s="10">
        <f>Cost[[#This Row],[AB50 SOH 5001 ]]-Cost[[#This Row],[All Work Order Demand]]</f>
        <v>0</v>
      </c>
      <c r="AD589" s="10" t="str">
        <f>_xlfn.CONCAT(Cost[[#This Row],[Material ]],"5001")</f>
        <v>104175005001</v>
      </c>
      <c r="AE589" s="22">
        <v>5001</v>
      </c>
    </row>
    <row r="590" spans="1:31">
      <c r="A590" s="24" t="s">
        <v>485</v>
      </c>
      <c r="B590" s="24" t="s">
        <v>569</v>
      </c>
      <c r="C590" s="24" t="s">
        <v>628</v>
      </c>
      <c r="D590" s="24" t="s">
        <v>794</v>
      </c>
      <c r="E590" s="24" t="s">
        <v>110</v>
      </c>
      <c r="F590" s="24" t="s">
        <v>128</v>
      </c>
      <c r="G590" s="24" t="s">
        <v>1342</v>
      </c>
      <c r="H590" s="24" t="s">
        <v>1343</v>
      </c>
      <c r="I590" s="24" t="s">
        <v>1573</v>
      </c>
      <c r="J590" s="24" t="s">
        <v>1686</v>
      </c>
      <c r="K590" s="24">
        <v>17</v>
      </c>
      <c r="L590" s="24" t="s">
        <v>1743</v>
      </c>
      <c r="M590" s="24">
        <v>2</v>
      </c>
      <c r="N590" s="24">
        <v>0</v>
      </c>
      <c r="O590" s="24">
        <v>2</v>
      </c>
      <c r="P590" s="24">
        <v>0</v>
      </c>
      <c r="Q590" s="24" t="str">
        <f t="shared" si="12"/>
        <v>10060884200091179</v>
      </c>
      <c r="R590" s="22" t="e">
        <f>IFERROR(_xlfn.XLOOKUP(Cost[[#This Row],[Unique]],'MB51'!U:U,'MB51'!I:I),"")*-1</f>
        <v>#VALUE!</v>
      </c>
      <c r="S590" s="18" t="str">
        <f>IFERROR(_xlfn.XLOOKUP(Cost[[#This Row],[Unique]],'MB51'!U:U,'MB51'!L:L),"")</f>
        <v/>
      </c>
      <c r="T590" s="18">
        <f>_xlfn.XLOOKUP(Cost[[#This Row],[Material ]],'mm60'!A:A,'mm60'!N:N)</f>
        <v>3.53</v>
      </c>
      <c r="U590" s="19">
        <f>IFERROR(Cost[[#This Row],[Unit Price MM60]]*Cost[[#This Row],[ Requirement QTY]],"")</f>
        <v>7.06</v>
      </c>
      <c r="V590" s="20">
        <f>IFERROR(Cost[[#This Row],[Unit Price MM60]]*Cost[[#This Row],[Withdrawn QTY]],"")</f>
        <v>0</v>
      </c>
      <c r="W590" s="21">
        <f>IFERROR(Cost[[#This Row],[Remaining QTY]]*Cost[[#This Row],[Unit Price MM60]],"")</f>
        <v>7.06</v>
      </c>
      <c r="X590" s="10">
        <v>0</v>
      </c>
      <c r="Y590" s="10">
        <f>SUMIF('MB52 in transit'!A:A,WSheet!G:G,'MB52 in transit'!E:E)</f>
        <v>0</v>
      </c>
      <c r="Z590" s="10">
        <f>SUMIF('MB52 2001'!A:A,WSheet!G:G,'MB52 2001'!C:C)</f>
        <v>0</v>
      </c>
      <c r="AA590" s="10">
        <f>Cost[[#This Row],[AB50 SOH 5001 ]]-Cost[[#This Row],[Remaining QTY]]</f>
        <v>-2</v>
      </c>
      <c r="AB590" s="10">
        <f>SUMIF(G:G,G:G,O:O)</f>
        <v>26</v>
      </c>
      <c r="AC590" s="10">
        <f>Cost[[#This Row],[AB50 SOH 5001 ]]-Cost[[#This Row],[All Work Order Demand]]</f>
        <v>-26</v>
      </c>
      <c r="AD590" s="10" t="str">
        <f>_xlfn.CONCAT(Cost[[#This Row],[Material ]],"5001")</f>
        <v>100608845001</v>
      </c>
      <c r="AE590" s="22">
        <v>5001</v>
      </c>
    </row>
    <row r="591" spans="1:31">
      <c r="A591" s="24" t="s">
        <v>485</v>
      </c>
      <c r="B591" s="24" t="s">
        <v>569</v>
      </c>
      <c r="C591" s="24" t="s">
        <v>626</v>
      </c>
      <c r="D591" s="24" t="s">
        <v>791</v>
      </c>
      <c r="E591" s="24" t="s">
        <v>106</v>
      </c>
      <c r="F591" s="24" t="s">
        <v>80</v>
      </c>
      <c r="G591" s="24" t="s">
        <v>1342</v>
      </c>
      <c r="H591" s="24" t="s">
        <v>1343</v>
      </c>
      <c r="I591" s="24" t="s">
        <v>1573</v>
      </c>
      <c r="J591" s="24" t="s">
        <v>1686</v>
      </c>
      <c r="K591" s="24">
        <v>14</v>
      </c>
      <c r="L591" s="24" t="s">
        <v>1741</v>
      </c>
      <c r="M591" s="24">
        <v>2</v>
      </c>
      <c r="N591" s="24">
        <v>0</v>
      </c>
      <c r="O591" s="24">
        <v>2</v>
      </c>
      <c r="P591" s="24">
        <v>0</v>
      </c>
      <c r="Q591" s="24" t="str">
        <f t="shared" si="12"/>
        <v>10060884200091178</v>
      </c>
      <c r="R591" s="22" t="e">
        <f>IFERROR(_xlfn.XLOOKUP(Cost[[#This Row],[Unique]],'MB51'!U:U,'MB51'!I:I),"")*-1</f>
        <v>#VALUE!</v>
      </c>
      <c r="S591" s="18" t="str">
        <f>IFERROR(_xlfn.XLOOKUP(Cost[[#This Row],[Unique]],'MB51'!U:U,'MB51'!L:L),"")</f>
        <v/>
      </c>
      <c r="T591" s="18">
        <f>_xlfn.XLOOKUP(Cost[[#This Row],[Material ]],'mm60'!A:A,'mm60'!N:N)</f>
        <v>3.53</v>
      </c>
      <c r="U591" s="19">
        <f>IFERROR(Cost[[#This Row],[Unit Price MM60]]*Cost[[#This Row],[ Requirement QTY]],"")</f>
        <v>7.06</v>
      </c>
      <c r="V591" s="20">
        <f>IFERROR(Cost[[#This Row],[Unit Price MM60]]*Cost[[#This Row],[Withdrawn QTY]],"")</f>
        <v>0</v>
      </c>
      <c r="W591" s="21">
        <f>IFERROR(Cost[[#This Row],[Remaining QTY]]*Cost[[#This Row],[Unit Price MM60]],"")</f>
        <v>7.06</v>
      </c>
      <c r="X591" s="10">
        <v>0</v>
      </c>
      <c r="Y591" s="10">
        <f>SUMIF('MB52 in transit'!A:A,WSheet!G:G,'MB52 in transit'!E:E)</f>
        <v>0</v>
      </c>
      <c r="Z591" s="10">
        <f>SUMIF('MB52 2001'!A:A,WSheet!G:G,'MB52 2001'!C:C)</f>
        <v>0</v>
      </c>
      <c r="AA591" s="10">
        <f>Cost[[#This Row],[AB50 SOH 5001 ]]-Cost[[#This Row],[Remaining QTY]]</f>
        <v>-2</v>
      </c>
      <c r="AB591" s="10">
        <f>SUMIF(G:G,G:G,O:O)</f>
        <v>26</v>
      </c>
      <c r="AC591" s="10">
        <f>Cost[[#This Row],[AB50 SOH 5001 ]]-Cost[[#This Row],[All Work Order Demand]]</f>
        <v>-26</v>
      </c>
      <c r="AD591" s="10" t="str">
        <f>_xlfn.CONCAT(Cost[[#This Row],[Material ]],"5001")</f>
        <v>100608845001</v>
      </c>
      <c r="AE591" s="22">
        <v>5001</v>
      </c>
    </row>
    <row r="592" spans="1:31">
      <c r="A592" s="24" t="s">
        <v>485</v>
      </c>
      <c r="B592" s="24" t="s">
        <v>569</v>
      </c>
      <c r="C592" s="24" t="s">
        <v>658</v>
      </c>
      <c r="D592" s="24" t="s">
        <v>822</v>
      </c>
      <c r="E592" s="24" t="s">
        <v>56</v>
      </c>
      <c r="F592" s="24" t="s">
        <v>64</v>
      </c>
      <c r="G592" s="24" t="s">
        <v>1574</v>
      </c>
      <c r="H592" s="24" t="s">
        <v>1575</v>
      </c>
      <c r="I592" s="24" t="s">
        <v>54</v>
      </c>
      <c r="J592" s="24" t="s">
        <v>1686</v>
      </c>
      <c r="K592" s="24">
        <v>6</v>
      </c>
      <c r="L592" s="24" t="s">
        <v>1773</v>
      </c>
      <c r="M592" s="24">
        <v>1</v>
      </c>
      <c r="N592" s="24">
        <v>1</v>
      </c>
      <c r="O592" s="24">
        <v>0</v>
      </c>
      <c r="P592" s="24">
        <v>0</v>
      </c>
      <c r="Q592" s="24" t="str">
        <f t="shared" si="12"/>
        <v>70003044100043621</v>
      </c>
      <c r="R592" s="22" t="e">
        <f>IFERROR(_xlfn.XLOOKUP(Cost[[#This Row],[Unique]],'MB51'!U:U,'MB51'!I:I),"")*-1</f>
        <v>#VALUE!</v>
      </c>
      <c r="S592" s="18" t="str">
        <f>IFERROR(_xlfn.XLOOKUP(Cost[[#This Row],[Unique]],'MB51'!U:U,'MB51'!L:L),"")</f>
        <v/>
      </c>
      <c r="T592" s="18">
        <f>_xlfn.XLOOKUP(Cost[[#This Row],[Material ]],'mm60'!A:A,'mm60'!N:N)</f>
        <v>17439.86</v>
      </c>
      <c r="U592" s="19">
        <f>IFERROR(Cost[[#This Row],[Unit Price MM60]]*Cost[[#This Row],[ Requirement QTY]],"")</f>
        <v>17439.86</v>
      </c>
      <c r="V592" s="20">
        <f>IFERROR(Cost[[#This Row],[Unit Price MM60]]*Cost[[#This Row],[Withdrawn QTY]],"")</f>
        <v>0</v>
      </c>
      <c r="W592" s="21">
        <f>IFERROR(Cost[[#This Row],[Remaining QTY]]*Cost[[#This Row],[Unit Price MM60]],"")</f>
        <v>0</v>
      </c>
      <c r="X592" s="10">
        <v>0</v>
      </c>
      <c r="Y592" s="10">
        <f>SUMIF('MB52 in transit'!A:A,WSheet!G:G,'MB52 in transit'!E:E)</f>
        <v>0</v>
      </c>
      <c r="Z592" s="10">
        <f>SUMIF('MB52 2001'!A:A,WSheet!G:G,'MB52 2001'!C:C)</f>
        <v>1</v>
      </c>
      <c r="AA592" s="10">
        <f>Cost[[#This Row],[AB50 SOH 5001 ]]-Cost[[#This Row],[Remaining QTY]]</f>
        <v>0</v>
      </c>
      <c r="AB592" s="10">
        <f>SUMIF(G:G,G:G,O:O)</f>
        <v>0</v>
      </c>
      <c r="AC592" s="10">
        <f>Cost[[#This Row],[AB50 SOH 5001 ]]-Cost[[#This Row],[All Work Order Demand]]</f>
        <v>0</v>
      </c>
      <c r="AD592" s="10" t="str">
        <f>_xlfn.CONCAT(Cost[[#This Row],[Material ]],"5001")</f>
        <v>700030445001</v>
      </c>
      <c r="AE592" s="22">
        <v>5001</v>
      </c>
    </row>
    <row r="593" spans="1:31">
      <c r="A593" s="24" t="s">
        <v>485</v>
      </c>
      <c r="B593" s="24" t="s">
        <v>569</v>
      </c>
      <c r="C593" s="24" t="s">
        <v>658</v>
      </c>
      <c r="D593" s="24" t="s">
        <v>822</v>
      </c>
      <c r="E593" s="24" t="s">
        <v>56</v>
      </c>
      <c r="F593" s="24" t="s">
        <v>47</v>
      </c>
      <c r="G593" s="24" t="s">
        <v>1282</v>
      </c>
      <c r="H593" s="24" t="s">
        <v>1283</v>
      </c>
      <c r="I593" s="24" t="s">
        <v>54</v>
      </c>
      <c r="J593" s="24" t="s">
        <v>1686</v>
      </c>
      <c r="K593" s="24">
        <v>2</v>
      </c>
      <c r="L593" s="24" t="s">
        <v>1773</v>
      </c>
      <c r="M593" s="24">
        <v>5</v>
      </c>
      <c r="N593" s="24">
        <v>5</v>
      </c>
      <c r="O593" s="24">
        <v>0</v>
      </c>
      <c r="P593" s="24">
        <v>0</v>
      </c>
      <c r="Q593" s="24" t="str">
        <f t="shared" si="12"/>
        <v>10205671100043621</v>
      </c>
      <c r="R593" s="22" t="e">
        <f>IFERROR(_xlfn.XLOOKUP(Cost[[#This Row],[Unique]],'MB51'!U:U,'MB51'!I:I),"")*-1</f>
        <v>#VALUE!</v>
      </c>
      <c r="S593" s="18" t="str">
        <f>IFERROR(_xlfn.XLOOKUP(Cost[[#This Row],[Unique]],'MB51'!U:U,'MB51'!L:L),"")</f>
        <v/>
      </c>
      <c r="T593" s="18">
        <f>_xlfn.XLOOKUP(Cost[[#This Row],[Material ]],'mm60'!A:A,'mm60'!N:N)</f>
        <v>17.39</v>
      </c>
      <c r="U593" s="19">
        <f>IFERROR(Cost[[#This Row],[Unit Price MM60]]*Cost[[#This Row],[ Requirement QTY]],"")</f>
        <v>86.95</v>
      </c>
      <c r="V593" s="20">
        <f>IFERROR(Cost[[#This Row],[Unit Price MM60]]*Cost[[#This Row],[Withdrawn QTY]],"")</f>
        <v>0</v>
      </c>
      <c r="W593" s="21">
        <f>IFERROR(Cost[[#This Row],[Remaining QTY]]*Cost[[#This Row],[Unit Price MM60]],"")</f>
        <v>0</v>
      </c>
      <c r="X593" s="10">
        <v>0</v>
      </c>
      <c r="Y593" s="10">
        <f>SUMIF('MB52 in transit'!A:A,WSheet!G:G,'MB52 in transit'!E:E)</f>
        <v>0</v>
      </c>
      <c r="Z593" s="10">
        <f>SUMIF('MB52 2001'!A:A,WSheet!G:G,'MB52 2001'!C:C)</f>
        <v>7</v>
      </c>
      <c r="AA593" s="10">
        <f>Cost[[#This Row],[AB50 SOH 5001 ]]-Cost[[#This Row],[Remaining QTY]]</f>
        <v>0</v>
      </c>
      <c r="AB593" s="10">
        <f>SUMIF(G:G,G:G,O:O)</f>
        <v>6</v>
      </c>
      <c r="AC593" s="10">
        <f>Cost[[#This Row],[AB50 SOH 5001 ]]-Cost[[#This Row],[All Work Order Demand]]</f>
        <v>-6</v>
      </c>
      <c r="AD593" s="10" t="str">
        <f>_xlfn.CONCAT(Cost[[#This Row],[Material ]],"5001")</f>
        <v>102056715001</v>
      </c>
      <c r="AE593" s="22">
        <v>5001</v>
      </c>
    </row>
    <row r="594" spans="1:31">
      <c r="A594" s="24" t="s">
        <v>485</v>
      </c>
      <c r="B594" s="24" t="s">
        <v>569</v>
      </c>
      <c r="C594" s="24" t="s">
        <v>658</v>
      </c>
      <c r="D594" s="24" t="s">
        <v>822</v>
      </c>
      <c r="E594" s="24" t="s">
        <v>56</v>
      </c>
      <c r="F594" s="24" t="s">
        <v>60</v>
      </c>
      <c r="G594" s="24" t="s">
        <v>1576</v>
      </c>
      <c r="H594" s="24" t="s">
        <v>1577</v>
      </c>
      <c r="I594" s="24" t="s">
        <v>54</v>
      </c>
      <c r="J594" s="24" t="s">
        <v>1686</v>
      </c>
      <c r="K594" s="24">
        <v>4</v>
      </c>
      <c r="L594" s="24" t="s">
        <v>1773</v>
      </c>
      <c r="M594" s="24">
        <v>12</v>
      </c>
      <c r="N594" s="24">
        <v>12</v>
      </c>
      <c r="O594" s="24">
        <v>0</v>
      </c>
      <c r="P594" s="24">
        <v>0</v>
      </c>
      <c r="Q594" s="24" t="str">
        <f t="shared" si="12"/>
        <v>10058909100043621</v>
      </c>
      <c r="R594" s="22" t="e">
        <f>IFERROR(_xlfn.XLOOKUP(Cost[[#This Row],[Unique]],'MB51'!U:U,'MB51'!I:I),"")*-1</f>
        <v>#VALUE!</v>
      </c>
      <c r="S594" s="18" t="str">
        <f>IFERROR(_xlfn.XLOOKUP(Cost[[#This Row],[Unique]],'MB51'!U:U,'MB51'!L:L),"")</f>
        <v/>
      </c>
      <c r="T594" s="18">
        <f>_xlfn.XLOOKUP(Cost[[#This Row],[Material ]],'mm60'!A:A,'mm60'!N:N)</f>
        <v>6.72</v>
      </c>
      <c r="U594" s="19">
        <f>IFERROR(Cost[[#This Row],[Unit Price MM60]]*Cost[[#This Row],[ Requirement QTY]],"")</f>
        <v>80.64</v>
      </c>
      <c r="V594" s="20">
        <f>IFERROR(Cost[[#This Row],[Unit Price MM60]]*Cost[[#This Row],[Withdrawn QTY]],"")</f>
        <v>0</v>
      </c>
      <c r="W594" s="21">
        <f>IFERROR(Cost[[#This Row],[Remaining QTY]]*Cost[[#This Row],[Unit Price MM60]],"")</f>
        <v>0</v>
      </c>
      <c r="X594" s="10">
        <v>0</v>
      </c>
      <c r="Y594" s="10">
        <f>SUMIF('MB52 in transit'!A:A,WSheet!G:G,'MB52 in transit'!E:E)</f>
        <v>0</v>
      </c>
      <c r="Z594" s="10">
        <f>SUMIF('MB52 2001'!A:A,WSheet!G:G,'MB52 2001'!C:C)</f>
        <v>12</v>
      </c>
      <c r="AA594" s="10">
        <f>Cost[[#This Row],[AB50 SOH 5001 ]]-Cost[[#This Row],[Remaining QTY]]</f>
        <v>0</v>
      </c>
      <c r="AB594" s="10">
        <f>SUMIF(G:G,G:G,O:O)</f>
        <v>0</v>
      </c>
      <c r="AC594" s="10">
        <f>Cost[[#This Row],[AB50 SOH 5001 ]]-Cost[[#This Row],[All Work Order Demand]]</f>
        <v>0</v>
      </c>
      <c r="AD594" s="10" t="str">
        <f>_xlfn.CONCAT(Cost[[#This Row],[Material ]],"5001")</f>
        <v>100589095001</v>
      </c>
      <c r="AE594" s="22">
        <v>5001</v>
      </c>
    </row>
    <row r="595" spans="1:31">
      <c r="A595" s="24" t="s">
        <v>485</v>
      </c>
      <c r="B595" s="24" t="s">
        <v>569</v>
      </c>
      <c r="C595" s="24" t="s">
        <v>704</v>
      </c>
      <c r="D595" s="24" t="s">
        <v>855</v>
      </c>
      <c r="E595" s="24" t="s">
        <v>64</v>
      </c>
      <c r="F595" s="24" t="s">
        <v>47</v>
      </c>
      <c r="G595" s="24" t="s">
        <v>1578</v>
      </c>
      <c r="H595" s="24" t="s">
        <v>1579</v>
      </c>
      <c r="I595" s="24" t="s">
        <v>1580</v>
      </c>
      <c r="J595" s="24" t="s">
        <v>1686</v>
      </c>
      <c r="K595" s="24">
        <v>1</v>
      </c>
      <c r="L595" s="24" t="s">
        <v>1819</v>
      </c>
      <c r="M595" s="24">
        <v>1</v>
      </c>
      <c r="N595" s="24">
        <v>0</v>
      </c>
      <c r="O595" s="24">
        <v>1</v>
      </c>
      <c r="P595" s="24">
        <v>0</v>
      </c>
      <c r="Q595" s="24" t="str">
        <f t="shared" si="12"/>
        <v>10563491100042708</v>
      </c>
      <c r="R595" s="22" t="e">
        <f>IFERROR(_xlfn.XLOOKUP(Cost[[#This Row],[Unique]],'MB51'!U:U,'MB51'!I:I),"")*-1</f>
        <v>#VALUE!</v>
      </c>
      <c r="S595" s="18" t="str">
        <f>IFERROR(_xlfn.XLOOKUP(Cost[[#This Row],[Unique]],'MB51'!U:U,'MB51'!L:L),"")</f>
        <v/>
      </c>
      <c r="T595" s="18">
        <f>_xlfn.XLOOKUP(Cost[[#This Row],[Material ]],'mm60'!A:A,'mm60'!N:N)</f>
        <v>7880.85</v>
      </c>
      <c r="U595" s="19">
        <f>IFERROR(Cost[[#This Row],[Unit Price MM60]]*Cost[[#This Row],[ Requirement QTY]],"")</f>
        <v>7880.85</v>
      </c>
      <c r="V595" s="20">
        <f>IFERROR(Cost[[#This Row],[Unit Price MM60]]*Cost[[#This Row],[Withdrawn QTY]],"")</f>
        <v>0</v>
      </c>
      <c r="W595" s="21">
        <f>IFERROR(Cost[[#This Row],[Remaining QTY]]*Cost[[#This Row],[Unit Price MM60]],"")</f>
        <v>7880.85</v>
      </c>
      <c r="X595" s="10">
        <v>0</v>
      </c>
      <c r="Y595" s="10">
        <f>SUMIF('MB52 in transit'!A:A,WSheet!G:G,'MB52 in transit'!E:E)</f>
        <v>0</v>
      </c>
      <c r="Z595" s="10">
        <f>SUMIF('MB52 2001'!A:A,WSheet!G:G,'MB52 2001'!C:C)</f>
        <v>2</v>
      </c>
      <c r="AA595" s="10">
        <f>Cost[[#This Row],[AB50 SOH 5001 ]]-Cost[[#This Row],[Remaining QTY]]</f>
        <v>-1</v>
      </c>
      <c r="AB595" s="10">
        <f>SUMIF(G:G,G:G,O:O)</f>
        <v>2</v>
      </c>
      <c r="AC595" s="10">
        <f>Cost[[#This Row],[AB50 SOH 5001 ]]-Cost[[#This Row],[All Work Order Demand]]</f>
        <v>-2</v>
      </c>
      <c r="AD595" s="10" t="str">
        <f>_xlfn.CONCAT(Cost[[#This Row],[Material ]],"5001")</f>
        <v>105634915001</v>
      </c>
      <c r="AE595" s="22">
        <v>5001</v>
      </c>
    </row>
    <row r="596" spans="1:31">
      <c r="A596" s="24" t="s">
        <v>485</v>
      </c>
      <c r="B596" s="24" t="s">
        <v>569</v>
      </c>
      <c r="C596" s="24" t="s">
        <v>606</v>
      </c>
      <c r="D596" s="24" t="s">
        <v>770</v>
      </c>
      <c r="E596" s="24" t="s">
        <v>64</v>
      </c>
      <c r="F596" s="24" t="s">
        <v>47</v>
      </c>
      <c r="G596" s="24" t="s">
        <v>1578</v>
      </c>
      <c r="H596" s="24" t="s">
        <v>1579</v>
      </c>
      <c r="I596" s="24" t="s">
        <v>1581</v>
      </c>
      <c r="J596" s="24" t="s">
        <v>1686</v>
      </c>
      <c r="K596" s="24">
        <v>1</v>
      </c>
      <c r="L596" s="24" t="s">
        <v>1721</v>
      </c>
      <c r="M596" s="24">
        <v>1</v>
      </c>
      <c r="N596" s="24">
        <v>0</v>
      </c>
      <c r="O596" s="24">
        <v>1</v>
      </c>
      <c r="P596" s="24">
        <v>0</v>
      </c>
      <c r="Q596" s="24" t="str">
        <f t="shared" si="12"/>
        <v>10563491100042709</v>
      </c>
      <c r="R596" s="22" t="e">
        <f>IFERROR(_xlfn.XLOOKUP(Cost[[#This Row],[Unique]],'MB51'!U:U,'MB51'!I:I),"")*-1</f>
        <v>#VALUE!</v>
      </c>
      <c r="S596" s="18" t="str">
        <f>IFERROR(_xlfn.XLOOKUP(Cost[[#This Row],[Unique]],'MB51'!U:U,'MB51'!L:L),"")</f>
        <v/>
      </c>
      <c r="T596" s="18">
        <f>_xlfn.XLOOKUP(Cost[[#This Row],[Material ]],'mm60'!A:A,'mm60'!N:N)</f>
        <v>7880.85</v>
      </c>
      <c r="U596" s="19">
        <f>IFERROR(Cost[[#This Row],[Unit Price MM60]]*Cost[[#This Row],[ Requirement QTY]],"")</f>
        <v>7880.85</v>
      </c>
      <c r="V596" s="20">
        <f>IFERROR(Cost[[#This Row],[Unit Price MM60]]*Cost[[#This Row],[Withdrawn QTY]],"")</f>
        <v>0</v>
      </c>
      <c r="W596" s="21">
        <f>IFERROR(Cost[[#This Row],[Remaining QTY]]*Cost[[#This Row],[Unit Price MM60]],"")</f>
        <v>7880.85</v>
      </c>
      <c r="X596" s="10">
        <v>0</v>
      </c>
      <c r="Y596" s="10">
        <f>SUMIF('MB52 in transit'!A:A,WSheet!G:G,'MB52 in transit'!E:E)</f>
        <v>0</v>
      </c>
      <c r="Z596" s="10">
        <f>SUMIF('MB52 2001'!A:A,WSheet!G:G,'MB52 2001'!C:C)</f>
        <v>2</v>
      </c>
      <c r="AA596" s="10">
        <f>Cost[[#This Row],[AB50 SOH 5001 ]]-Cost[[#This Row],[Remaining QTY]]</f>
        <v>-1</v>
      </c>
      <c r="AB596" s="10">
        <f>SUMIF(G:G,G:G,O:O)</f>
        <v>2</v>
      </c>
      <c r="AC596" s="10">
        <f>Cost[[#This Row],[AB50 SOH 5001 ]]-Cost[[#This Row],[All Work Order Demand]]</f>
        <v>-2</v>
      </c>
      <c r="AD596" s="10" t="str">
        <f>_xlfn.CONCAT(Cost[[#This Row],[Material ]],"5001")</f>
        <v>105634915001</v>
      </c>
      <c r="AE596" s="22">
        <v>5001</v>
      </c>
    </row>
    <row r="597" spans="1:31">
      <c r="A597" s="24" t="s">
        <v>485</v>
      </c>
      <c r="B597" s="24" t="s">
        <v>569</v>
      </c>
      <c r="C597" s="24" t="s">
        <v>718</v>
      </c>
      <c r="D597" s="24" t="s">
        <v>873</v>
      </c>
      <c r="E597" s="24" t="s">
        <v>43</v>
      </c>
      <c r="F597" s="24" t="s">
        <v>47</v>
      </c>
      <c r="G597" s="24" t="s">
        <v>1582</v>
      </c>
      <c r="H597" s="24" t="s">
        <v>1583</v>
      </c>
      <c r="I597" s="24" t="s">
        <v>54</v>
      </c>
      <c r="J597" s="24" t="s">
        <v>1686</v>
      </c>
      <c r="K597" s="24">
        <v>2</v>
      </c>
      <c r="L597" s="24" t="s">
        <v>1833</v>
      </c>
      <c r="M597" s="24">
        <v>16</v>
      </c>
      <c r="N597" s="24">
        <v>16</v>
      </c>
      <c r="O597" s="24">
        <v>0</v>
      </c>
      <c r="P597" s="24">
        <v>0</v>
      </c>
      <c r="Q597" s="24" t="str">
        <f t="shared" si="12"/>
        <v>10220349100033632</v>
      </c>
      <c r="R597" s="22" t="e">
        <f>IFERROR(_xlfn.XLOOKUP(Cost[[#This Row],[Unique]],'MB51'!U:U,'MB51'!I:I),"")*-1</f>
        <v>#VALUE!</v>
      </c>
      <c r="S597" s="18" t="str">
        <f>IFERROR(_xlfn.XLOOKUP(Cost[[#This Row],[Unique]],'MB51'!U:U,'MB51'!L:L),"")</f>
        <v/>
      </c>
      <c r="T597" s="18">
        <f>_xlfn.XLOOKUP(Cost[[#This Row],[Material ]],'mm60'!A:A,'mm60'!N:N)</f>
        <v>28</v>
      </c>
      <c r="U597" s="19">
        <f>IFERROR(Cost[[#This Row],[Unit Price MM60]]*Cost[[#This Row],[ Requirement QTY]],"")</f>
        <v>448</v>
      </c>
      <c r="V597" s="20">
        <f>IFERROR(Cost[[#This Row],[Unit Price MM60]]*Cost[[#This Row],[Withdrawn QTY]],"")</f>
        <v>0</v>
      </c>
      <c r="W597" s="21">
        <f>IFERROR(Cost[[#This Row],[Remaining QTY]]*Cost[[#This Row],[Unit Price MM60]],"")</f>
        <v>0</v>
      </c>
      <c r="X597" s="10">
        <v>0</v>
      </c>
      <c r="Y597" s="10">
        <f>SUMIF('MB52 in transit'!A:A,WSheet!G:G,'MB52 in transit'!E:E)</f>
        <v>0</v>
      </c>
      <c r="Z597" s="10">
        <f>SUMIF('MB52 2001'!A:A,WSheet!G:G,'MB52 2001'!C:C)</f>
        <v>16</v>
      </c>
      <c r="AA597" s="10">
        <f>Cost[[#This Row],[AB50 SOH 5001 ]]-Cost[[#This Row],[Remaining QTY]]</f>
        <v>0</v>
      </c>
      <c r="AB597" s="10">
        <f>SUMIF(G:G,G:G,O:O)</f>
        <v>0</v>
      </c>
      <c r="AC597" s="10">
        <f>Cost[[#This Row],[AB50 SOH 5001 ]]-Cost[[#This Row],[All Work Order Demand]]</f>
        <v>0</v>
      </c>
      <c r="AD597" s="10" t="str">
        <f>_xlfn.CONCAT(Cost[[#This Row],[Material ]],"5001")</f>
        <v>102203495001</v>
      </c>
      <c r="AE597" s="22">
        <v>5001</v>
      </c>
    </row>
    <row r="598" spans="1:31">
      <c r="A598" s="24" t="s">
        <v>485</v>
      </c>
      <c r="B598" s="24" t="s">
        <v>569</v>
      </c>
      <c r="C598" s="24" t="s">
        <v>598</v>
      </c>
      <c r="D598" s="24" t="s">
        <v>759</v>
      </c>
      <c r="E598" s="24" t="s">
        <v>43</v>
      </c>
      <c r="F598" s="24" t="s">
        <v>47</v>
      </c>
      <c r="G598" s="24" t="s">
        <v>1075</v>
      </c>
      <c r="H598" s="24" t="s">
        <v>1076</v>
      </c>
      <c r="I598" s="24" t="s">
        <v>54</v>
      </c>
      <c r="J598" s="24" t="s">
        <v>1686</v>
      </c>
      <c r="K598" s="24">
        <v>2</v>
      </c>
      <c r="L598" s="24" t="s">
        <v>1713</v>
      </c>
      <c r="M598" s="24">
        <v>4</v>
      </c>
      <c r="N598" s="24">
        <v>4</v>
      </c>
      <c r="O598" s="24">
        <v>0</v>
      </c>
      <c r="P598" s="24">
        <v>0</v>
      </c>
      <c r="Q598" s="24" t="str">
        <f t="shared" si="12"/>
        <v>10204125100088430</v>
      </c>
      <c r="R598" s="22" t="e">
        <f>IFERROR(_xlfn.XLOOKUP(Cost[[#This Row],[Unique]],'MB51'!U:U,'MB51'!I:I),"")*-1</f>
        <v>#VALUE!</v>
      </c>
      <c r="S598" s="18" t="str">
        <f>IFERROR(_xlfn.XLOOKUP(Cost[[#This Row],[Unique]],'MB51'!U:U,'MB51'!L:L),"")</f>
        <v/>
      </c>
      <c r="T598" s="18">
        <f>_xlfn.XLOOKUP(Cost[[#This Row],[Material ]],'mm60'!A:A,'mm60'!N:N)</f>
        <v>25.72</v>
      </c>
      <c r="U598" s="19">
        <f>IFERROR(Cost[[#This Row],[Unit Price MM60]]*Cost[[#This Row],[ Requirement QTY]],"")</f>
        <v>102.88</v>
      </c>
      <c r="V598" s="20">
        <f>IFERROR(Cost[[#This Row],[Unit Price MM60]]*Cost[[#This Row],[Withdrawn QTY]],"")</f>
        <v>0</v>
      </c>
      <c r="W598" s="21">
        <f>IFERROR(Cost[[#This Row],[Remaining QTY]]*Cost[[#This Row],[Unit Price MM60]],"")</f>
        <v>0</v>
      </c>
      <c r="X598" s="10">
        <v>0</v>
      </c>
      <c r="Y598" s="10">
        <f>SUMIF('MB52 in transit'!A:A,WSheet!G:G,'MB52 in transit'!E:E)</f>
        <v>0</v>
      </c>
      <c r="Z598" s="10">
        <f>SUMIF('MB52 2001'!A:A,WSheet!G:G,'MB52 2001'!C:C)</f>
        <v>4</v>
      </c>
      <c r="AA598" s="10">
        <f>Cost[[#This Row],[AB50 SOH 5001 ]]-Cost[[#This Row],[Remaining QTY]]</f>
        <v>0</v>
      </c>
      <c r="AB598" s="10">
        <f>SUMIF(G:G,G:G,O:O)</f>
        <v>4</v>
      </c>
      <c r="AC598" s="10">
        <f>Cost[[#This Row],[AB50 SOH 5001 ]]-Cost[[#This Row],[All Work Order Demand]]</f>
        <v>-4</v>
      </c>
      <c r="AD598" s="10" t="str">
        <f>_xlfn.CONCAT(Cost[[#This Row],[Material ]],"5001")</f>
        <v>102041255001</v>
      </c>
      <c r="AE598" s="22">
        <v>5001</v>
      </c>
    </row>
    <row r="599" spans="1:31">
      <c r="A599" s="24" t="s">
        <v>485</v>
      </c>
      <c r="B599" s="24" t="s">
        <v>569</v>
      </c>
      <c r="C599" s="24" t="s">
        <v>578</v>
      </c>
      <c r="D599" s="24" t="s">
        <v>734</v>
      </c>
      <c r="E599" s="24" t="s">
        <v>735</v>
      </c>
      <c r="F599" s="24" t="s">
        <v>730</v>
      </c>
      <c r="G599" s="24" t="s">
        <v>1584</v>
      </c>
      <c r="H599" s="24" t="s">
        <v>1585</v>
      </c>
      <c r="I599" s="24" t="s">
        <v>897</v>
      </c>
      <c r="J599" s="24" t="s">
        <v>1686</v>
      </c>
      <c r="K599" s="24">
        <v>6</v>
      </c>
      <c r="L599" s="24" t="s">
        <v>1693</v>
      </c>
      <c r="M599" s="24">
        <v>1</v>
      </c>
      <c r="N599" s="24">
        <v>1</v>
      </c>
      <c r="O599" s="24">
        <v>0</v>
      </c>
      <c r="P599" s="24">
        <v>0</v>
      </c>
      <c r="Q599" s="24" t="str">
        <f t="shared" si="12"/>
        <v>10215571100040990</v>
      </c>
      <c r="R599" s="22" t="e">
        <f>IFERROR(_xlfn.XLOOKUP(Cost[[#This Row],[Unique]],'MB51'!U:U,'MB51'!I:I),"")*-1</f>
        <v>#VALUE!</v>
      </c>
      <c r="S599" s="18" t="str">
        <f>IFERROR(_xlfn.XLOOKUP(Cost[[#This Row],[Unique]],'MB51'!U:U,'MB51'!L:L),"")</f>
        <v/>
      </c>
      <c r="T599" s="18">
        <f>_xlfn.XLOOKUP(Cost[[#This Row],[Material ]],'mm60'!A:A,'mm60'!N:N)</f>
        <v>221.6</v>
      </c>
      <c r="U599" s="19">
        <f>IFERROR(Cost[[#This Row],[Unit Price MM60]]*Cost[[#This Row],[ Requirement QTY]],"")</f>
        <v>221.6</v>
      </c>
      <c r="V599" s="20">
        <f>IFERROR(Cost[[#This Row],[Unit Price MM60]]*Cost[[#This Row],[Withdrawn QTY]],"")</f>
        <v>0</v>
      </c>
      <c r="W599" s="21">
        <f>IFERROR(Cost[[#This Row],[Remaining QTY]]*Cost[[#This Row],[Unit Price MM60]],"")</f>
        <v>0</v>
      </c>
      <c r="X599" s="10">
        <v>0</v>
      </c>
      <c r="Y599" s="10">
        <f>SUMIF('MB52 in transit'!A:A,WSheet!G:G,'MB52 in transit'!E:E)</f>
        <v>0</v>
      </c>
      <c r="Z599" s="10">
        <f>SUMIF('MB52 2001'!A:A,WSheet!G:G,'MB52 2001'!C:C)</f>
        <v>1</v>
      </c>
      <c r="AA599" s="10">
        <f>Cost[[#This Row],[AB50 SOH 5001 ]]-Cost[[#This Row],[Remaining QTY]]</f>
        <v>0</v>
      </c>
      <c r="AB599" s="10">
        <f>SUMIF(G:G,G:G,O:O)</f>
        <v>0</v>
      </c>
      <c r="AC599" s="10">
        <f>Cost[[#This Row],[AB50 SOH 5001 ]]-Cost[[#This Row],[All Work Order Demand]]</f>
        <v>0</v>
      </c>
      <c r="AD599" s="10" t="str">
        <f>_xlfn.CONCAT(Cost[[#This Row],[Material ]],"5001")</f>
        <v>102155715001</v>
      </c>
      <c r="AE599" s="22">
        <v>5001</v>
      </c>
    </row>
    <row r="600" spans="1:31">
      <c r="A600" s="24" t="s">
        <v>485</v>
      </c>
      <c r="B600" s="24" t="s">
        <v>569</v>
      </c>
      <c r="C600" s="24" t="s">
        <v>579</v>
      </c>
      <c r="D600" s="24" t="s">
        <v>737</v>
      </c>
      <c r="E600" s="24" t="s">
        <v>47</v>
      </c>
      <c r="F600" s="24" t="s">
        <v>56</v>
      </c>
      <c r="G600" s="24" t="s">
        <v>1547</v>
      </c>
      <c r="H600" s="24" t="s">
        <v>1548</v>
      </c>
      <c r="I600" s="24" t="s">
        <v>897</v>
      </c>
      <c r="J600" s="24" t="s">
        <v>1686</v>
      </c>
      <c r="K600" s="24">
        <v>2</v>
      </c>
      <c r="L600" s="24" t="s">
        <v>1694</v>
      </c>
      <c r="M600" s="24">
        <v>8</v>
      </c>
      <c r="N600" s="24">
        <v>8</v>
      </c>
      <c r="O600" s="24">
        <v>0</v>
      </c>
      <c r="P600" s="24">
        <v>0</v>
      </c>
      <c r="Q600" s="24" t="str">
        <f t="shared" si="12"/>
        <v>10204509100038758</v>
      </c>
      <c r="R600" s="22" t="e">
        <f>IFERROR(_xlfn.XLOOKUP(Cost[[#This Row],[Unique]],'MB51'!U:U,'MB51'!I:I),"")*-1</f>
        <v>#VALUE!</v>
      </c>
      <c r="S600" s="18" t="str">
        <f>IFERROR(_xlfn.XLOOKUP(Cost[[#This Row],[Unique]],'MB51'!U:U,'MB51'!L:L),"")</f>
        <v/>
      </c>
      <c r="T600" s="18">
        <f>_xlfn.XLOOKUP(Cost[[#This Row],[Material ]],'mm60'!A:A,'mm60'!N:N)</f>
        <v>1.25</v>
      </c>
      <c r="U600" s="19">
        <f>IFERROR(Cost[[#This Row],[Unit Price MM60]]*Cost[[#This Row],[ Requirement QTY]],"")</f>
        <v>10</v>
      </c>
      <c r="V600" s="20">
        <f>IFERROR(Cost[[#This Row],[Unit Price MM60]]*Cost[[#This Row],[Withdrawn QTY]],"")</f>
        <v>0</v>
      </c>
      <c r="W600" s="21">
        <f>IFERROR(Cost[[#This Row],[Remaining QTY]]*Cost[[#This Row],[Unit Price MM60]],"")</f>
        <v>0</v>
      </c>
      <c r="X600" s="10">
        <v>0</v>
      </c>
      <c r="Y600" s="10">
        <f>SUMIF('MB52 in transit'!A:A,WSheet!G:G,'MB52 in transit'!E:E)</f>
        <v>12</v>
      </c>
      <c r="Z600" s="10">
        <f>SUMIF('MB52 2001'!A:A,WSheet!G:G,'MB52 2001'!C:C)</f>
        <v>8</v>
      </c>
      <c r="AA600" s="10">
        <f>Cost[[#This Row],[AB50 SOH 5001 ]]-Cost[[#This Row],[Remaining QTY]]</f>
        <v>0</v>
      </c>
      <c r="AB600" s="10">
        <f>SUMIF(G:G,G:G,O:O)</f>
        <v>0</v>
      </c>
      <c r="AC600" s="10">
        <f>Cost[[#This Row],[AB50 SOH 5001 ]]-Cost[[#This Row],[All Work Order Demand]]</f>
        <v>0</v>
      </c>
      <c r="AD600" s="10" t="str">
        <f>_xlfn.CONCAT(Cost[[#This Row],[Material ]],"5001")</f>
        <v>102045095001</v>
      </c>
      <c r="AE600" s="22">
        <v>5001</v>
      </c>
    </row>
    <row r="601" spans="1:31">
      <c r="A601" s="24" t="s">
        <v>485</v>
      </c>
      <c r="B601" s="24" t="s">
        <v>569</v>
      </c>
      <c r="C601" s="24" t="s">
        <v>719</v>
      </c>
      <c r="D601" s="24" t="s">
        <v>874</v>
      </c>
      <c r="E601" s="24" t="s">
        <v>735</v>
      </c>
      <c r="F601" s="24" t="s">
        <v>745</v>
      </c>
      <c r="G601" s="24" t="s">
        <v>1586</v>
      </c>
      <c r="H601" s="24" t="s">
        <v>1587</v>
      </c>
      <c r="I601" s="24" t="s">
        <v>897</v>
      </c>
      <c r="J601" s="24" t="s">
        <v>1686</v>
      </c>
      <c r="K601" s="24">
        <v>2</v>
      </c>
      <c r="L601" s="24" t="s">
        <v>1834</v>
      </c>
      <c r="M601" s="24">
        <v>1</v>
      </c>
      <c r="N601" s="24">
        <v>1</v>
      </c>
      <c r="O601" s="24">
        <v>0</v>
      </c>
      <c r="P601" s="24">
        <v>0</v>
      </c>
      <c r="Q601" s="24" t="str">
        <f t="shared" si="12"/>
        <v>10596940100043558</v>
      </c>
      <c r="R601" s="22" t="e">
        <f>IFERROR(_xlfn.XLOOKUP(Cost[[#This Row],[Unique]],'MB51'!U:U,'MB51'!I:I),"")*-1</f>
        <v>#VALUE!</v>
      </c>
      <c r="S601" s="18" t="str">
        <f>IFERROR(_xlfn.XLOOKUP(Cost[[#This Row],[Unique]],'MB51'!U:U,'MB51'!L:L),"")</f>
        <v/>
      </c>
      <c r="T601" s="18">
        <f>_xlfn.XLOOKUP(Cost[[#This Row],[Material ]],'mm60'!A:A,'mm60'!N:N)</f>
        <v>1.05</v>
      </c>
      <c r="U601" s="19">
        <f>IFERROR(Cost[[#This Row],[Unit Price MM60]]*Cost[[#This Row],[ Requirement QTY]],"")</f>
        <v>1.05</v>
      </c>
      <c r="V601" s="20">
        <f>IFERROR(Cost[[#This Row],[Unit Price MM60]]*Cost[[#This Row],[Withdrawn QTY]],"")</f>
        <v>0</v>
      </c>
      <c r="W601" s="21">
        <f>IFERROR(Cost[[#This Row],[Remaining QTY]]*Cost[[#This Row],[Unit Price MM60]],"")</f>
        <v>0</v>
      </c>
      <c r="X601" s="10">
        <v>0</v>
      </c>
      <c r="Y601" s="10">
        <f>SUMIF('MB52 in transit'!A:A,WSheet!G:G,'MB52 in transit'!E:E)</f>
        <v>0</v>
      </c>
      <c r="Z601" s="10">
        <f>SUMIF('MB52 2001'!A:A,WSheet!G:G,'MB52 2001'!C:C)</f>
        <v>1</v>
      </c>
      <c r="AA601" s="10">
        <f>Cost[[#This Row],[AB50 SOH 5001 ]]-Cost[[#This Row],[Remaining QTY]]</f>
        <v>0</v>
      </c>
      <c r="AB601" s="10">
        <f>SUMIF(G:G,G:G,O:O)</f>
        <v>0</v>
      </c>
      <c r="AC601" s="10">
        <f>Cost[[#This Row],[AB50 SOH 5001 ]]-Cost[[#This Row],[All Work Order Demand]]</f>
        <v>0</v>
      </c>
      <c r="AD601" s="10" t="str">
        <f>_xlfn.CONCAT(Cost[[#This Row],[Material ]],"5001")</f>
        <v>105969405001</v>
      </c>
      <c r="AE601" s="22">
        <v>5001</v>
      </c>
    </row>
    <row r="602" spans="1:31">
      <c r="A602" s="24" t="s">
        <v>485</v>
      </c>
      <c r="B602" s="24" t="s">
        <v>569</v>
      </c>
      <c r="C602" s="24" t="s">
        <v>645</v>
      </c>
      <c r="D602" s="24" t="s">
        <v>809</v>
      </c>
      <c r="E602" s="24" t="s">
        <v>47</v>
      </c>
      <c r="F602" s="24" t="s">
        <v>56</v>
      </c>
      <c r="G602" s="24" t="s">
        <v>1071</v>
      </c>
      <c r="H602" s="24" t="s">
        <v>1072</v>
      </c>
      <c r="I602" s="24" t="s">
        <v>897</v>
      </c>
      <c r="J602" s="24" t="s">
        <v>1686</v>
      </c>
      <c r="K602" s="24">
        <v>3</v>
      </c>
      <c r="L602" s="24" t="s">
        <v>1760</v>
      </c>
      <c r="M602" s="24">
        <v>2</v>
      </c>
      <c r="N602" s="24">
        <v>2</v>
      </c>
      <c r="O602" s="24">
        <v>0</v>
      </c>
      <c r="P602" s="24">
        <v>0</v>
      </c>
      <c r="Q602" s="24" t="str">
        <f t="shared" si="12"/>
        <v>10211842100033045</v>
      </c>
      <c r="R602" s="22" t="e">
        <f>IFERROR(_xlfn.XLOOKUP(Cost[[#This Row],[Unique]],'MB51'!U:U,'MB51'!I:I),"")*-1</f>
        <v>#VALUE!</v>
      </c>
      <c r="S602" s="18" t="str">
        <f>IFERROR(_xlfn.XLOOKUP(Cost[[#This Row],[Unique]],'MB51'!U:U,'MB51'!L:L),"")</f>
        <v/>
      </c>
      <c r="T602" s="18">
        <f>_xlfn.XLOOKUP(Cost[[#This Row],[Material ]],'mm60'!A:A,'mm60'!N:N)</f>
        <v>154.05000000000001</v>
      </c>
      <c r="U602" s="19">
        <f>IFERROR(Cost[[#This Row],[Unit Price MM60]]*Cost[[#This Row],[ Requirement QTY]],"")</f>
        <v>308.10000000000002</v>
      </c>
      <c r="V602" s="20">
        <f>IFERROR(Cost[[#This Row],[Unit Price MM60]]*Cost[[#This Row],[Withdrawn QTY]],"")</f>
        <v>0</v>
      </c>
      <c r="W602" s="21">
        <f>IFERROR(Cost[[#This Row],[Remaining QTY]]*Cost[[#This Row],[Unit Price MM60]],"")</f>
        <v>0</v>
      </c>
      <c r="X602" s="10">
        <v>0</v>
      </c>
      <c r="Y602" s="10">
        <f>SUMIF('MB52 in transit'!A:A,WSheet!G:G,'MB52 in transit'!E:E)</f>
        <v>0</v>
      </c>
      <c r="Z602" s="10">
        <f>SUMIF('MB52 2001'!A:A,WSheet!G:G,'MB52 2001'!C:C)</f>
        <v>14</v>
      </c>
      <c r="AA602" s="10">
        <f>Cost[[#This Row],[AB50 SOH 5001 ]]-Cost[[#This Row],[Remaining QTY]]</f>
        <v>0</v>
      </c>
      <c r="AB602" s="10">
        <f>SUMIF(G:G,G:G,O:O)</f>
        <v>36</v>
      </c>
      <c r="AC602" s="10">
        <f>Cost[[#This Row],[AB50 SOH 5001 ]]-Cost[[#This Row],[All Work Order Demand]]</f>
        <v>-36</v>
      </c>
      <c r="AD602" s="10" t="str">
        <f>_xlfn.CONCAT(Cost[[#This Row],[Material ]],"5001")</f>
        <v>102118425001</v>
      </c>
      <c r="AE602" s="22">
        <v>5001</v>
      </c>
    </row>
    <row r="603" spans="1:31">
      <c r="A603" s="24" t="s">
        <v>485</v>
      </c>
      <c r="B603" s="24" t="s">
        <v>569</v>
      </c>
      <c r="C603" s="24" t="s">
        <v>646</v>
      </c>
      <c r="D603" s="24" t="s">
        <v>810</v>
      </c>
      <c r="E603" s="24" t="s">
        <v>47</v>
      </c>
      <c r="F603" s="24" t="s">
        <v>56</v>
      </c>
      <c r="G603" s="24" t="s">
        <v>1071</v>
      </c>
      <c r="H603" s="24" t="s">
        <v>1072</v>
      </c>
      <c r="I603" s="24" t="s">
        <v>897</v>
      </c>
      <c r="J603" s="24" t="s">
        <v>1686</v>
      </c>
      <c r="K603" s="24">
        <v>3</v>
      </c>
      <c r="L603" s="24" t="s">
        <v>1761</v>
      </c>
      <c r="M603" s="24">
        <v>2</v>
      </c>
      <c r="N603" s="24">
        <v>2</v>
      </c>
      <c r="O603" s="24">
        <v>0</v>
      </c>
      <c r="P603" s="24">
        <v>0</v>
      </c>
      <c r="Q603" s="24" t="str">
        <f t="shared" si="12"/>
        <v>10211842100033046</v>
      </c>
      <c r="R603" s="22" t="e">
        <f>IFERROR(_xlfn.XLOOKUP(Cost[[#This Row],[Unique]],'MB51'!U:U,'MB51'!I:I),"")*-1</f>
        <v>#VALUE!</v>
      </c>
      <c r="S603" s="18" t="str">
        <f>IFERROR(_xlfn.XLOOKUP(Cost[[#This Row],[Unique]],'MB51'!U:U,'MB51'!L:L),"")</f>
        <v/>
      </c>
      <c r="T603" s="18">
        <f>_xlfn.XLOOKUP(Cost[[#This Row],[Material ]],'mm60'!A:A,'mm60'!N:N)</f>
        <v>154.05000000000001</v>
      </c>
      <c r="U603" s="19">
        <f>IFERROR(Cost[[#This Row],[Unit Price MM60]]*Cost[[#This Row],[ Requirement QTY]],"")</f>
        <v>308.10000000000002</v>
      </c>
      <c r="V603" s="20">
        <f>IFERROR(Cost[[#This Row],[Unit Price MM60]]*Cost[[#This Row],[Withdrawn QTY]],"")</f>
        <v>0</v>
      </c>
      <c r="W603" s="21">
        <f>IFERROR(Cost[[#This Row],[Remaining QTY]]*Cost[[#This Row],[Unit Price MM60]],"")</f>
        <v>0</v>
      </c>
      <c r="X603" s="10">
        <v>0</v>
      </c>
      <c r="Y603" s="10">
        <f>SUMIF('MB52 in transit'!A:A,WSheet!G:G,'MB52 in transit'!E:E)</f>
        <v>0</v>
      </c>
      <c r="Z603" s="10">
        <f>SUMIF('MB52 2001'!A:A,WSheet!G:G,'MB52 2001'!C:C)</f>
        <v>14</v>
      </c>
      <c r="AA603" s="10">
        <f>Cost[[#This Row],[AB50 SOH 5001 ]]-Cost[[#This Row],[Remaining QTY]]</f>
        <v>0</v>
      </c>
      <c r="AB603" s="10">
        <f>SUMIF(G:G,G:G,O:O)</f>
        <v>36</v>
      </c>
      <c r="AC603" s="10">
        <f>Cost[[#This Row],[AB50 SOH 5001 ]]-Cost[[#This Row],[All Work Order Demand]]</f>
        <v>-36</v>
      </c>
      <c r="AD603" s="10" t="str">
        <f>_xlfn.CONCAT(Cost[[#This Row],[Material ]],"5001")</f>
        <v>102118425001</v>
      </c>
      <c r="AE603" s="22">
        <v>5001</v>
      </c>
    </row>
    <row r="604" spans="1:31">
      <c r="A604" s="24" t="s">
        <v>485</v>
      </c>
      <c r="B604" s="24" t="s">
        <v>569</v>
      </c>
      <c r="C604" s="24" t="s">
        <v>647</v>
      </c>
      <c r="D604" s="24" t="s">
        <v>811</v>
      </c>
      <c r="E604" s="24" t="s">
        <v>47</v>
      </c>
      <c r="F604" s="24" t="s">
        <v>56</v>
      </c>
      <c r="G604" s="24" t="s">
        <v>1071</v>
      </c>
      <c r="H604" s="24" t="s">
        <v>1072</v>
      </c>
      <c r="I604" s="24" t="s">
        <v>897</v>
      </c>
      <c r="J604" s="24" t="s">
        <v>1686</v>
      </c>
      <c r="K604" s="24">
        <v>3</v>
      </c>
      <c r="L604" s="24" t="s">
        <v>1762</v>
      </c>
      <c r="M604" s="24">
        <v>2</v>
      </c>
      <c r="N604" s="24">
        <v>2</v>
      </c>
      <c r="O604" s="24">
        <v>0</v>
      </c>
      <c r="P604" s="24">
        <v>0</v>
      </c>
      <c r="Q604" s="24" t="str">
        <f t="shared" si="12"/>
        <v>10211842100033047</v>
      </c>
      <c r="R604" s="22" t="e">
        <f>IFERROR(_xlfn.XLOOKUP(Cost[[#This Row],[Unique]],'MB51'!U:U,'MB51'!I:I),"")*-1</f>
        <v>#VALUE!</v>
      </c>
      <c r="S604" s="18" t="str">
        <f>IFERROR(_xlfn.XLOOKUP(Cost[[#This Row],[Unique]],'MB51'!U:U,'MB51'!L:L),"")</f>
        <v/>
      </c>
      <c r="T604" s="18">
        <f>_xlfn.XLOOKUP(Cost[[#This Row],[Material ]],'mm60'!A:A,'mm60'!N:N)</f>
        <v>154.05000000000001</v>
      </c>
      <c r="U604" s="19">
        <f>IFERROR(Cost[[#This Row],[Unit Price MM60]]*Cost[[#This Row],[ Requirement QTY]],"")</f>
        <v>308.10000000000002</v>
      </c>
      <c r="V604" s="20">
        <f>IFERROR(Cost[[#This Row],[Unit Price MM60]]*Cost[[#This Row],[Withdrawn QTY]],"")</f>
        <v>0</v>
      </c>
      <c r="W604" s="21">
        <f>IFERROR(Cost[[#This Row],[Remaining QTY]]*Cost[[#This Row],[Unit Price MM60]],"")</f>
        <v>0</v>
      </c>
      <c r="X604" s="10">
        <v>0</v>
      </c>
      <c r="Y604" s="10">
        <f>SUMIF('MB52 in transit'!A:A,WSheet!G:G,'MB52 in transit'!E:E)</f>
        <v>0</v>
      </c>
      <c r="Z604" s="10">
        <f>SUMIF('MB52 2001'!A:A,WSheet!G:G,'MB52 2001'!C:C)</f>
        <v>14</v>
      </c>
      <c r="AA604" s="10">
        <f>Cost[[#This Row],[AB50 SOH 5001 ]]-Cost[[#This Row],[Remaining QTY]]</f>
        <v>0</v>
      </c>
      <c r="AB604" s="10">
        <f>SUMIF(G:G,G:G,O:O)</f>
        <v>36</v>
      </c>
      <c r="AC604" s="10">
        <f>Cost[[#This Row],[AB50 SOH 5001 ]]-Cost[[#This Row],[All Work Order Demand]]</f>
        <v>-36</v>
      </c>
      <c r="AD604" s="10" t="str">
        <f>_xlfn.CONCAT(Cost[[#This Row],[Material ]],"5001")</f>
        <v>102118425001</v>
      </c>
      <c r="AE604" s="22">
        <v>5001</v>
      </c>
    </row>
    <row r="605" spans="1:31">
      <c r="A605" s="24" t="s">
        <v>485</v>
      </c>
      <c r="B605" s="24" t="s">
        <v>569</v>
      </c>
      <c r="C605" s="24" t="s">
        <v>648</v>
      </c>
      <c r="D605" s="24" t="s">
        <v>812</v>
      </c>
      <c r="E605" s="24" t="s">
        <v>47</v>
      </c>
      <c r="F605" s="24" t="s">
        <v>56</v>
      </c>
      <c r="G605" s="24" t="s">
        <v>1071</v>
      </c>
      <c r="H605" s="24" t="s">
        <v>1072</v>
      </c>
      <c r="I605" s="24" t="s">
        <v>897</v>
      </c>
      <c r="J605" s="24" t="s">
        <v>1686</v>
      </c>
      <c r="K605" s="24">
        <v>3</v>
      </c>
      <c r="L605" s="24" t="s">
        <v>1763</v>
      </c>
      <c r="M605" s="24">
        <v>2</v>
      </c>
      <c r="N605" s="24">
        <v>2</v>
      </c>
      <c r="O605" s="24">
        <v>0</v>
      </c>
      <c r="P605" s="24">
        <v>0</v>
      </c>
      <c r="Q605" s="24" t="str">
        <f t="shared" si="12"/>
        <v>10211842100033048</v>
      </c>
      <c r="R605" s="22" t="e">
        <f>IFERROR(_xlfn.XLOOKUP(Cost[[#This Row],[Unique]],'MB51'!U:U,'MB51'!I:I),"")*-1</f>
        <v>#VALUE!</v>
      </c>
      <c r="S605" s="18" t="str">
        <f>IFERROR(_xlfn.XLOOKUP(Cost[[#This Row],[Unique]],'MB51'!U:U,'MB51'!L:L),"")</f>
        <v/>
      </c>
      <c r="T605" s="18">
        <f>_xlfn.XLOOKUP(Cost[[#This Row],[Material ]],'mm60'!A:A,'mm60'!N:N)</f>
        <v>154.05000000000001</v>
      </c>
      <c r="U605" s="19">
        <f>IFERROR(Cost[[#This Row],[Unit Price MM60]]*Cost[[#This Row],[ Requirement QTY]],"")</f>
        <v>308.10000000000002</v>
      </c>
      <c r="V605" s="20">
        <f>IFERROR(Cost[[#This Row],[Unit Price MM60]]*Cost[[#This Row],[Withdrawn QTY]],"")</f>
        <v>0</v>
      </c>
      <c r="W605" s="21">
        <f>IFERROR(Cost[[#This Row],[Remaining QTY]]*Cost[[#This Row],[Unit Price MM60]],"")</f>
        <v>0</v>
      </c>
      <c r="X605" s="10">
        <v>0</v>
      </c>
      <c r="Y605" s="10">
        <f>SUMIF('MB52 in transit'!A:A,WSheet!G:G,'MB52 in transit'!E:E)</f>
        <v>0</v>
      </c>
      <c r="Z605" s="10">
        <f>SUMIF('MB52 2001'!A:A,WSheet!G:G,'MB52 2001'!C:C)</f>
        <v>14</v>
      </c>
      <c r="AA605" s="10">
        <f>Cost[[#This Row],[AB50 SOH 5001 ]]-Cost[[#This Row],[Remaining QTY]]</f>
        <v>0</v>
      </c>
      <c r="AB605" s="10">
        <f>SUMIF(G:G,G:G,O:O)</f>
        <v>36</v>
      </c>
      <c r="AC605" s="10">
        <f>Cost[[#This Row],[AB50 SOH 5001 ]]-Cost[[#This Row],[All Work Order Demand]]</f>
        <v>-36</v>
      </c>
      <c r="AD605" s="10" t="str">
        <f>_xlfn.CONCAT(Cost[[#This Row],[Material ]],"5001")</f>
        <v>102118425001</v>
      </c>
      <c r="AE605" s="22">
        <v>5001</v>
      </c>
    </row>
    <row r="606" spans="1:31">
      <c r="A606" s="24" t="s">
        <v>485</v>
      </c>
      <c r="B606" s="24" t="s">
        <v>569</v>
      </c>
      <c r="C606" s="24" t="s">
        <v>582</v>
      </c>
      <c r="D606" s="24" t="s">
        <v>740</v>
      </c>
      <c r="E606" s="24" t="s">
        <v>47</v>
      </c>
      <c r="F606" s="24" t="s">
        <v>56</v>
      </c>
      <c r="G606" s="24" t="s">
        <v>1071</v>
      </c>
      <c r="H606" s="24" t="s">
        <v>1072</v>
      </c>
      <c r="I606" s="24" t="s">
        <v>1588</v>
      </c>
      <c r="J606" s="24" t="s">
        <v>1686</v>
      </c>
      <c r="K606" s="24">
        <v>3</v>
      </c>
      <c r="L606" s="24" t="s">
        <v>1697</v>
      </c>
      <c r="M606" s="24">
        <v>2</v>
      </c>
      <c r="N606" s="24">
        <v>2</v>
      </c>
      <c r="O606" s="24">
        <v>0</v>
      </c>
      <c r="P606" s="24">
        <v>0</v>
      </c>
      <c r="Q606" s="24" t="str">
        <f t="shared" si="12"/>
        <v>10211842100033049</v>
      </c>
      <c r="R606" s="22" t="e">
        <f>IFERROR(_xlfn.XLOOKUP(Cost[[#This Row],[Unique]],'MB51'!U:U,'MB51'!I:I),"")*-1</f>
        <v>#VALUE!</v>
      </c>
      <c r="S606" s="18" t="str">
        <f>IFERROR(_xlfn.XLOOKUP(Cost[[#This Row],[Unique]],'MB51'!U:U,'MB51'!L:L),"")</f>
        <v/>
      </c>
      <c r="T606" s="18">
        <f>_xlfn.XLOOKUP(Cost[[#This Row],[Material ]],'mm60'!A:A,'mm60'!N:N)</f>
        <v>154.05000000000001</v>
      </c>
      <c r="U606" s="19">
        <f>IFERROR(Cost[[#This Row],[Unit Price MM60]]*Cost[[#This Row],[ Requirement QTY]],"")</f>
        <v>308.10000000000002</v>
      </c>
      <c r="V606" s="20">
        <f>IFERROR(Cost[[#This Row],[Unit Price MM60]]*Cost[[#This Row],[Withdrawn QTY]],"")</f>
        <v>0</v>
      </c>
      <c r="W606" s="21">
        <f>IFERROR(Cost[[#This Row],[Remaining QTY]]*Cost[[#This Row],[Unit Price MM60]],"")</f>
        <v>0</v>
      </c>
      <c r="X606" s="10">
        <v>0</v>
      </c>
      <c r="Y606" s="10">
        <f>SUMIF('MB52 in transit'!A:A,WSheet!G:G,'MB52 in transit'!E:E)</f>
        <v>0</v>
      </c>
      <c r="Z606" s="10">
        <f>SUMIF('MB52 2001'!A:A,WSheet!G:G,'MB52 2001'!C:C)</f>
        <v>14</v>
      </c>
      <c r="AA606" s="10">
        <f>Cost[[#This Row],[AB50 SOH 5001 ]]-Cost[[#This Row],[Remaining QTY]]</f>
        <v>0</v>
      </c>
      <c r="AB606" s="10">
        <f>SUMIF(G:G,G:G,O:O)</f>
        <v>36</v>
      </c>
      <c r="AC606" s="10">
        <f>Cost[[#This Row],[AB50 SOH 5001 ]]-Cost[[#This Row],[All Work Order Demand]]</f>
        <v>-36</v>
      </c>
      <c r="AD606" s="10" t="str">
        <f>_xlfn.CONCAT(Cost[[#This Row],[Material ]],"5001")</f>
        <v>102118425001</v>
      </c>
      <c r="AE606" s="22">
        <v>5001</v>
      </c>
    </row>
    <row r="607" spans="1:31">
      <c r="A607" s="24" t="s">
        <v>485</v>
      </c>
      <c r="B607" s="24" t="s">
        <v>569</v>
      </c>
      <c r="C607" s="24" t="s">
        <v>583</v>
      </c>
      <c r="D607" s="24" t="s">
        <v>741</v>
      </c>
      <c r="E607" s="24" t="s">
        <v>47</v>
      </c>
      <c r="F607" s="24" t="s">
        <v>56</v>
      </c>
      <c r="G607" s="24" t="s">
        <v>1071</v>
      </c>
      <c r="H607" s="24" t="s">
        <v>1072</v>
      </c>
      <c r="I607" s="24" t="s">
        <v>897</v>
      </c>
      <c r="J607" s="24" t="s">
        <v>1686</v>
      </c>
      <c r="K607" s="24">
        <v>3</v>
      </c>
      <c r="L607" s="24" t="s">
        <v>1698</v>
      </c>
      <c r="M607" s="24">
        <v>2</v>
      </c>
      <c r="N607" s="24">
        <v>2</v>
      </c>
      <c r="O607" s="24">
        <v>0</v>
      </c>
      <c r="P607" s="24">
        <v>0</v>
      </c>
      <c r="Q607" s="24" t="str">
        <f t="shared" si="12"/>
        <v>10211842100033325</v>
      </c>
      <c r="R607" s="22" t="e">
        <f>IFERROR(_xlfn.XLOOKUP(Cost[[#This Row],[Unique]],'MB51'!U:U,'MB51'!I:I),"")*-1</f>
        <v>#VALUE!</v>
      </c>
      <c r="S607" s="18" t="str">
        <f>IFERROR(_xlfn.XLOOKUP(Cost[[#This Row],[Unique]],'MB51'!U:U,'MB51'!L:L),"")</f>
        <v/>
      </c>
      <c r="T607" s="18">
        <f>_xlfn.XLOOKUP(Cost[[#This Row],[Material ]],'mm60'!A:A,'mm60'!N:N)</f>
        <v>154.05000000000001</v>
      </c>
      <c r="U607" s="19">
        <f>IFERROR(Cost[[#This Row],[Unit Price MM60]]*Cost[[#This Row],[ Requirement QTY]],"")</f>
        <v>308.10000000000002</v>
      </c>
      <c r="V607" s="20">
        <f>IFERROR(Cost[[#This Row],[Unit Price MM60]]*Cost[[#This Row],[Withdrawn QTY]],"")</f>
        <v>0</v>
      </c>
      <c r="W607" s="21">
        <f>IFERROR(Cost[[#This Row],[Remaining QTY]]*Cost[[#This Row],[Unit Price MM60]],"")</f>
        <v>0</v>
      </c>
      <c r="X607" s="10">
        <v>0</v>
      </c>
      <c r="Y607" s="10">
        <f>SUMIF('MB52 in transit'!A:A,WSheet!G:G,'MB52 in transit'!E:E)</f>
        <v>0</v>
      </c>
      <c r="Z607" s="10">
        <f>SUMIF('MB52 2001'!A:A,WSheet!G:G,'MB52 2001'!C:C)</f>
        <v>14</v>
      </c>
      <c r="AA607" s="10">
        <f>Cost[[#This Row],[AB50 SOH 5001 ]]-Cost[[#This Row],[Remaining QTY]]</f>
        <v>0</v>
      </c>
      <c r="AB607" s="10">
        <f>SUMIF(G:G,G:G,O:O)</f>
        <v>36</v>
      </c>
      <c r="AC607" s="10">
        <f>Cost[[#This Row],[AB50 SOH 5001 ]]-Cost[[#This Row],[All Work Order Demand]]</f>
        <v>-36</v>
      </c>
      <c r="AD607" s="10" t="str">
        <f>_xlfn.CONCAT(Cost[[#This Row],[Material ]],"5001")</f>
        <v>102118425001</v>
      </c>
      <c r="AE607" s="22">
        <v>5001</v>
      </c>
    </row>
    <row r="608" spans="1:31">
      <c r="A608" s="24" t="s">
        <v>485</v>
      </c>
      <c r="B608" s="24" t="s">
        <v>569</v>
      </c>
      <c r="C608" s="24" t="s">
        <v>672</v>
      </c>
      <c r="D608" s="24" t="s">
        <v>835</v>
      </c>
      <c r="E608" s="24" t="s">
        <v>47</v>
      </c>
      <c r="F608" s="24" t="s">
        <v>60</v>
      </c>
      <c r="G608" s="24" t="s">
        <v>1428</v>
      </c>
      <c r="H608" s="24" t="s">
        <v>1429</v>
      </c>
      <c r="I608" s="24" t="s">
        <v>897</v>
      </c>
      <c r="J608" s="24" t="s">
        <v>1686</v>
      </c>
      <c r="K608" s="24">
        <v>2</v>
      </c>
      <c r="L608" s="24" t="s">
        <v>1787</v>
      </c>
      <c r="M608" s="24">
        <v>4</v>
      </c>
      <c r="N608" s="24">
        <v>4</v>
      </c>
      <c r="O608" s="24">
        <v>0</v>
      </c>
      <c r="P608" s="24">
        <v>0</v>
      </c>
      <c r="Q608" s="24" t="str">
        <f t="shared" si="12"/>
        <v>10223075100033328</v>
      </c>
      <c r="R608" s="22" t="e">
        <f>IFERROR(_xlfn.XLOOKUP(Cost[[#This Row],[Unique]],'MB51'!U:U,'MB51'!I:I),"")*-1</f>
        <v>#VALUE!</v>
      </c>
      <c r="S608" s="18" t="str">
        <f>IFERROR(_xlfn.XLOOKUP(Cost[[#This Row],[Unique]],'MB51'!U:U,'MB51'!L:L),"")</f>
        <v/>
      </c>
      <c r="T608" s="18">
        <f>_xlfn.XLOOKUP(Cost[[#This Row],[Material ]],'mm60'!A:A,'mm60'!N:N)</f>
        <v>29.03</v>
      </c>
      <c r="U608" s="19">
        <f>IFERROR(Cost[[#This Row],[Unit Price MM60]]*Cost[[#This Row],[ Requirement QTY]],"")</f>
        <v>116.12</v>
      </c>
      <c r="V608" s="20">
        <f>IFERROR(Cost[[#This Row],[Unit Price MM60]]*Cost[[#This Row],[Withdrawn QTY]],"")</f>
        <v>0</v>
      </c>
      <c r="W608" s="21">
        <f>IFERROR(Cost[[#This Row],[Remaining QTY]]*Cost[[#This Row],[Unit Price MM60]],"")</f>
        <v>0</v>
      </c>
      <c r="X608" s="10">
        <v>0</v>
      </c>
      <c r="Y608" s="10">
        <f>SUMIF('MB52 in transit'!A:A,WSheet!G:G,'MB52 in transit'!E:E)</f>
        <v>0</v>
      </c>
      <c r="Z608" s="10">
        <f>SUMIF('MB52 2001'!A:A,WSheet!G:G,'MB52 2001'!C:C)</f>
        <v>4</v>
      </c>
      <c r="AA608" s="10">
        <f>Cost[[#This Row],[AB50 SOH 5001 ]]-Cost[[#This Row],[Remaining QTY]]</f>
        <v>0</v>
      </c>
      <c r="AB608" s="10">
        <f>SUMIF(G:G,G:G,O:O)</f>
        <v>12</v>
      </c>
      <c r="AC608" s="10">
        <f>Cost[[#This Row],[AB50 SOH 5001 ]]-Cost[[#This Row],[All Work Order Demand]]</f>
        <v>-12</v>
      </c>
      <c r="AD608" s="10" t="str">
        <f>_xlfn.CONCAT(Cost[[#This Row],[Material ]],"5001")</f>
        <v>102230755001</v>
      </c>
      <c r="AE608" s="22">
        <v>5001</v>
      </c>
    </row>
    <row r="609" spans="1:31">
      <c r="A609" s="24" t="s">
        <v>485</v>
      </c>
      <c r="B609" s="24" t="s">
        <v>569</v>
      </c>
      <c r="C609" s="24" t="s">
        <v>673</v>
      </c>
      <c r="D609" s="24" t="s">
        <v>836</v>
      </c>
      <c r="E609" s="24" t="s">
        <v>47</v>
      </c>
      <c r="F609" s="24" t="s">
        <v>56</v>
      </c>
      <c r="G609" s="24" t="s">
        <v>1071</v>
      </c>
      <c r="H609" s="24" t="s">
        <v>1072</v>
      </c>
      <c r="I609" s="24" t="s">
        <v>897</v>
      </c>
      <c r="J609" s="24" t="s">
        <v>1686</v>
      </c>
      <c r="K609" s="24">
        <v>2</v>
      </c>
      <c r="L609" s="24" t="s">
        <v>1788</v>
      </c>
      <c r="M609" s="24">
        <v>2</v>
      </c>
      <c r="N609" s="24">
        <v>2</v>
      </c>
      <c r="O609" s="24">
        <v>0</v>
      </c>
      <c r="P609" s="24">
        <v>0</v>
      </c>
      <c r="Q609" s="24" t="str">
        <f t="shared" si="12"/>
        <v>10211842100033329</v>
      </c>
      <c r="R609" s="22" t="e">
        <f>IFERROR(_xlfn.XLOOKUP(Cost[[#This Row],[Unique]],'MB51'!U:U,'MB51'!I:I),"")*-1</f>
        <v>#VALUE!</v>
      </c>
      <c r="S609" s="18" t="str">
        <f>IFERROR(_xlfn.XLOOKUP(Cost[[#This Row],[Unique]],'MB51'!U:U,'MB51'!L:L),"")</f>
        <v/>
      </c>
      <c r="T609" s="18">
        <f>_xlfn.XLOOKUP(Cost[[#This Row],[Material ]],'mm60'!A:A,'mm60'!N:N)</f>
        <v>154.05000000000001</v>
      </c>
      <c r="U609" s="19">
        <f>IFERROR(Cost[[#This Row],[Unit Price MM60]]*Cost[[#This Row],[ Requirement QTY]],"")</f>
        <v>308.10000000000002</v>
      </c>
      <c r="V609" s="20">
        <f>IFERROR(Cost[[#This Row],[Unit Price MM60]]*Cost[[#This Row],[Withdrawn QTY]],"")</f>
        <v>0</v>
      </c>
      <c r="W609" s="21">
        <f>IFERROR(Cost[[#This Row],[Remaining QTY]]*Cost[[#This Row],[Unit Price MM60]],"")</f>
        <v>0</v>
      </c>
      <c r="X609" s="10">
        <v>0</v>
      </c>
      <c r="Y609" s="10">
        <f>SUMIF('MB52 in transit'!A:A,WSheet!G:G,'MB52 in transit'!E:E)</f>
        <v>0</v>
      </c>
      <c r="Z609" s="10">
        <f>SUMIF('MB52 2001'!A:A,WSheet!G:G,'MB52 2001'!C:C)</f>
        <v>14</v>
      </c>
      <c r="AA609" s="10">
        <f>Cost[[#This Row],[AB50 SOH 5001 ]]-Cost[[#This Row],[Remaining QTY]]</f>
        <v>0</v>
      </c>
      <c r="AB609" s="10">
        <f>SUMIF(G:G,G:G,O:O)</f>
        <v>36</v>
      </c>
      <c r="AC609" s="10">
        <f>Cost[[#This Row],[AB50 SOH 5001 ]]-Cost[[#This Row],[All Work Order Demand]]</f>
        <v>-36</v>
      </c>
      <c r="AD609" s="10" t="str">
        <f>_xlfn.CONCAT(Cost[[#This Row],[Material ]],"5001")</f>
        <v>102118425001</v>
      </c>
      <c r="AE609" s="22">
        <v>5001</v>
      </c>
    </row>
    <row r="610" spans="1:31">
      <c r="A610" s="24" t="s">
        <v>485</v>
      </c>
      <c r="B610" s="24" t="s">
        <v>569</v>
      </c>
      <c r="C610" s="24" t="s">
        <v>586</v>
      </c>
      <c r="D610" s="24" t="s">
        <v>744</v>
      </c>
      <c r="E610" s="24" t="s">
        <v>47</v>
      </c>
      <c r="F610" s="24" t="s">
        <v>736</v>
      </c>
      <c r="G610" s="24" t="s">
        <v>1589</v>
      </c>
      <c r="H610" s="24" t="s">
        <v>1590</v>
      </c>
      <c r="I610" s="24" t="s">
        <v>897</v>
      </c>
      <c r="J610" s="24" t="s">
        <v>1686</v>
      </c>
      <c r="K610" s="24">
        <v>2</v>
      </c>
      <c r="L610" s="24" t="s">
        <v>1701</v>
      </c>
      <c r="M610" s="24">
        <v>2</v>
      </c>
      <c r="N610" s="24">
        <v>2</v>
      </c>
      <c r="O610" s="24">
        <v>0</v>
      </c>
      <c r="P610" s="24">
        <v>0</v>
      </c>
      <c r="Q610" s="24" t="str">
        <f t="shared" si="12"/>
        <v>10573178100037067</v>
      </c>
      <c r="R610" s="22" t="e">
        <f>IFERROR(_xlfn.XLOOKUP(Cost[[#This Row],[Unique]],'MB51'!U:U,'MB51'!I:I),"")*-1</f>
        <v>#VALUE!</v>
      </c>
      <c r="S610" s="18" t="str">
        <f>IFERROR(_xlfn.XLOOKUP(Cost[[#This Row],[Unique]],'MB51'!U:U,'MB51'!L:L),"")</f>
        <v/>
      </c>
      <c r="T610" s="18">
        <f>_xlfn.XLOOKUP(Cost[[#This Row],[Material ]],'mm60'!A:A,'mm60'!N:N)</f>
        <v>112.56</v>
      </c>
      <c r="U610" s="19">
        <f>IFERROR(Cost[[#This Row],[Unit Price MM60]]*Cost[[#This Row],[ Requirement QTY]],"")</f>
        <v>225.12</v>
      </c>
      <c r="V610" s="20">
        <f>IFERROR(Cost[[#This Row],[Unit Price MM60]]*Cost[[#This Row],[Withdrawn QTY]],"")</f>
        <v>0</v>
      </c>
      <c r="W610" s="21">
        <f>IFERROR(Cost[[#This Row],[Remaining QTY]]*Cost[[#This Row],[Unit Price MM60]],"")</f>
        <v>0</v>
      </c>
      <c r="X610" s="10">
        <v>0</v>
      </c>
      <c r="Y610" s="10">
        <f>SUMIF('MB52 in transit'!A:A,WSheet!G:G,'MB52 in transit'!E:E)</f>
        <v>0</v>
      </c>
      <c r="Z610" s="10">
        <f>SUMIF('MB52 2001'!A:A,WSheet!G:G,'MB52 2001'!C:C)</f>
        <v>2</v>
      </c>
      <c r="AA610" s="10">
        <f>Cost[[#This Row],[AB50 SOH 5001 ]]-Cost[[#This Row],[Remaining QTY]]</f>
        <v>0</v>
      </c>
      <c r="AB610" s="10">
        <f>SUMIF(G:G,G:G,O:O)</f>
        <v>0</v>
      </c>
      <c r="AC610" s="10">
        <f>Cost[[#This Row],[AB50 SOH 5001 ]]-Cost[[#This Row],[All Work Order Demand]]</f>
        <v>0</v>
      </c>
      <c r="AD610" s="10" t="str">
        <f>_xlfn.CONCAT(Cost[[#This Row],[Material ]],"5001")</f>
        <v>105731785001</v>
      </c>
      <c r="AE610" s="22">
        <v>5001</v>
      </c>
    </row>
    <row r="611" spans="1:31">
      <c r="A611" s="24" t="s">
        <v>485</v>
      </c>
      <c r="B611" s="24" t="s">
        <v>569</v>
      </c>
      <c r="C611" s="24" t="s">
        <v>613</v>
      </c>
      <c r="D611" s="24" t="s">
        <v>778</v>
      </c>
      <c r="E611" s="24" t="s">
        <v>56</v>
      </c>
      <c r="F611" s="24" t="s">
        <v>736</v>
      </c>
      <c r="G611" s="24" t="s">
        <v>1591</v>
      </c>
      <c r="H611" s="24" t="s">
        <v>1592</v>
      </c>
      <c r="I611" s="24" t="s">
        <v>1593</v>
      </c>
      <c r="J611" s="24" t="s">
        <v>1686</v>
      </c>
      <c r="K611" s="24">
        <v>5</v>
      </c>
      <c r="L611" s="24" t="s">
        <v>1728</v>
      </c>
      <c r="M611" s="24">
        <v>4</v>
      </c>
      <c r="N611" s="24">
        <v>4</v>
      </c>
      <c r="O611" s="24">
        <v>0</v>
      </c>
      <c r="P611" s="24">
        <v>0</v>
      </c>
      <c r="Q611" s="24" t="str">
        <f t="shared" si="12"/>
        <v>10206314100044005</v>
      </c>
      <c r="R611" s="22" t="e">
        <f>IFERROR(_xlfn.XLOOKUP(Cost[[#This Row],[Unique]],'MB51'!U:U,'MB51'!I:I),"")*-1</f>
        <v>#VALUE!</v>
      </c>
      <c r="S611" s="18" t="str">
        <f>IFERROR(_xlfn.XLOOKUP(Cost[[#This Row],[Unique]],'MB51'!U:U,'MB51'!L:L),"")</f>
        <v/>
      </c>
      <c r="T611" s="18">
        <f>_xlfn.XLOOKUP(Cost[[#This Row],[Material ]],'mm60'!A:A,'mm60'!N:N)</f>
        <v>4.6100000000000003</v>
      </c>
      <c r="U611" s="19">
        <f>IFERROR(Cost[[#This Row],[Unit Price MM60]]*Cost[[#This Row],[ Requirement QTY]],"")</f>
        <v>18.440000000000001</v>
      </c>
      <c r="V611" s="20">
        <f>IFERROR(Cost[[#This Row],[Unit Price MM60]]*Cost[[#This Row],[Withdrawn QTY]],"")</f>
        <v>0</v>
      </c>
      <c r="W611" s="21">
        <f>IFERROR(Cost[[#This Row],[Remaining QTY]]*Cost[[#This Row],[Unit Price MM60]],"")</f>
        <v>0</v>
      </c>
      <c r="X611" s="10">
        <v>0</v>
      </c>
      <c r="Y611" s="10">
        <f>SUMIF('MB52 in transit'!A:A,WSheet!G:G,'MB52 in transit'!E:E)</f>
        <v>0</v>
      </c>
      <c r="Z611" s="10">
        <f>SUMIF('MB52 2001'!A:A,WSheet!G:G,'MB52 2001'!C:C)</f>
        <v>4</v>
      </c>
      <c r="AA611" s="10">
        <f>Cost[[#This Row],[AB50 SOH 5001 ]]-Cost[[#This Row],[Remaining QTY]]</f>
        <v>0</v>
      </c>
      <c r="AB611" s="10">
        <f>SUMIF(G:G,G:G,O:O)</f>
        <v>0</v>
      </c>
      <c r="AC611" s="10">
        <f>Cost[[#This Row],[AB50 SOH 5001 ]]-Cost[[#This Row],[All Work Order Demand]]</f>
        <v>0</v>
      </c>
      <c r="AD611" s="10" t="str">
        <f>_xlfn.CONCAT(Cost[[#This Row],[Material ]],"5001")</f>
        <v>102063145001</v>
      </c>
      <c r="AE611" s="22">
        <v>5001</v>
      </c>
    </row>
    <row r="612" spans="1:31">
      <c r="A612" s="24" t="s">
        <v>485</v>
      </c>
      <c r="B612" s="24" t="s">
        <v>569</v>
      </c>
      <c r="C612" s="24" t="s">
        <v>588</v>
      </c>
      <c r="D612" s="24" t="s">
        <v>747</v>
      </c>
      <c r="E612" s="24" t="s">
        <v>43</v>
      </c>
      <c r="F612" s="24" t="s">
        <v>736</v>
      </c>
      <c r="G612" s="24" t="s">
        <v>1594</v>
      </c>
      <c r="H612" s="24" t="s">
        <v>1595</v>
      </c>
      <c r="I612" s="24" t="s">
        <v>897</v>
      </c>
      <c r="J612" s="24" t="s">
        <v>1686</v>
      </c>
      <c r="K612" s="24">
        <v>6</v>
      </c>
      <c r="L612" s="24" t="s">
        <v>1703</v>
      </c>
      <c r="M612" s="24">
        <v>8</v>
      </c>
      <c r="N612" s="24">
        <v>8</v>
      </c>
      <c r="O612" s="24">
        <v>0</v>
      </c>
      <c r="P612" s="24">
        <v>0</v>
      </c>
      <c r="Q612" s="24" t="str">
        <f t="shared" si="12"/>
        <v>10218578100039980</v>
      </c>
      <c r="R612" s="22" t="e">
        <f>IFERROR(_xlfn.XLOOKUP(Cost[[#This Row],[Unique]],'MB51'!U:U,'MB51'!I:I),"")*-1</f>
        <v>#VALUE!</v>
      </c>
      <c r="S612" s="18" t="str">
        <f>IFERROR(_xlfn.XLOOKUP(Cost[[#This Row],[Unique]],'MB51'!U:U,'MB51'!L:L),"")</f>
        <v/>
      </c>
      <c r="T612" s="18">
        <f>_xlfn.XLOOKUP(Cost[[#This Row],[Material ]],'mm60'!A:A,'mm60'!N:N)</f>
        <v>0.01</v>
      </c>
      <c r="U612" s="19">
        <f>IFERROR(Cost[[#This Row],[Unit Price MM60]]*Cost[[#This Row],[ Requirement QTY]],"")</f>
        <v>0.08</v>
      </c>
      <c r="V612" s="20">
        <f>IFERROR(Cost[[#This Row],[Unit Price MM60]]*Cost[[#This Row],[Withdrawn QTY]],"")</f>
        <v>0</v>
      </c>
      <c r="W612" s="21">
        <f>IFERROR(Cost[[#This Row],[Remaining QTY]]*Cost[[#This Row],[Unit Price MM60]],"")</f>
        <v>0</v>
      </c>
      <c r="X612" s="10">
        <v>0</v>
      </c>
      <c r="Y612" s="10">
        <f>SUMIF('MB52 in transit'!A:A,WSheet!G:G,'MB52 in transit'!E:E)</f>
        <v>0</v>
      </c>
      <c r="Z612" s="10">
        <f>SUMIF('MB52 2001'!A:A,WSheet!G:G,'MB52 2001'!C:C)</f>
        <v>8</v>
      </c>
      <c r="AA612" s="10">
        <f>Cost[[#This Row],[AB50 SOH 5001 ]]-Cost[[#This Row],[Remaining QTY]]</f>
        <v>0</v>
      </c>
      <c r="AB612" s="10">
        <f>SUMIF(G:G,G:G,O:O)</f>
        <v>0</v>
      </c>
      <c r="AC612" s="10">
        <f>Cost[[#This Row],[AB50 SOH 5001 ]]-Cost[[#This Row],[All Work Order Demand]]</f>
        <v>0</v>
      </c>
      <c r="AD612" s="10" t="str">
        <f>_xlfn.CONCAT(Cost[[#This Row],[Material ]],"5001")</f>
        <v>102185785001</v>
      </c>
      <c r="AE612" s="22">
        <v>5001</v>
      </c>
    </row>
    <row r="613" spans="1:31">
      <c r="A613" s="24" t="s">
        <v>485</v>
      </c>
      <c r="B613" s="24" t="s">
        <v>569</v>
      </c>
      <c r="C613" s="24" t="s">
        <v>589</v>
      </c>
      <c r="D613" s="24" t="s">
        <v>750</v>
      </c>
      <c r="E613" s="24" t="s">
        <v>43</v>
      </c>
      <c r="F613" s="24" t="s">
        <v>730</v>
      </c>
      <c r="G613" s="24" t="s">
        <v>251</v>
      </c>
      <c r="H613" s="24" t="s">
        <v>252</v>
      </c>
      <c r="I613" s="24" t="s">
        <v>897</v>
      </c>
      <c r="J613" s="24" t="s">
        <v>1686</v>
      </c>
      <c r="K613" s="24">
        <v>2</v>
      </c>
      <c r="L613" s="24" t="s">
        <v>1704</v>
      </c>
      <c r="M613" s="24">
        <v>16</v>
      </c>
      <c r="N613" s="24">
        <v>16</v>
      </c>
      <c r="O613" s="24">
        <v>0</v>
      </c>
      <c r="P613" s="24">
        <v>0</v>
      </c>
      <c r="Q613" s="24" t="str">
        <f t="shared" si="12"/>
        <v>10218617100038800</v>
      </c>
      <c r="R613" s="22" t="e">
        <f>IFERROR(_xlfn.XLOOKUP(Cost[[#This Row],[Unique]],'MB51'!U:U,'MB51'!I:I),"")*-1</f>
        <v>#VALUE!</v>
      </c>
      <c r="S613" s="18" t="str">
        <f>IFERROR(_xlfn.XLOOKUP(Cost[[#This Row],[Unique]],'MB51'!U:U,'MB51'!L:L),"")</f>
        <v/>
      </c>
      <c r="T613" s="18">
        <f>_xlfn.XLOOKUP(Cost[[#This Row],[Material ]],'mm60'!A:A,'mm60'!N:N)</f>
        <v>5.94</v>
      </c>
      <c r="U613" s="19">
        <f>IFERROR(Cost[[#This Row],[Unit Price MM60]]*Cost[[#This Row],[ Requirement QTY]],"")</f>
        <v>95.04</v>
      </c>
      <c r="V613" s="20">
        <f>IFERROR(Cost[[#This Row],[Unit Price MM60]]*Cost[[#This Row],[Withdrawn QTY]],"")</f>
        <v>0</v>
      </c>
      <c r="W613" s="21">
        <f>IFERROR(Cost[[#This Row],[Remaining QTY]]*Cost[[#This Row],[Unit Price MM60]],"")</f>
        <v>0</v>
      </c>
      <c r="X613" s="10">
        <v>0</v>
      </c>
      <c r="Y613" s="10">
        <f>SUMIF('MB52 in transit'!A:A,WSheet!G:G,'MB52 in transit'!E:E)</f>
        <v>0</v>
      </c>
      <c r="Z613" s="10">
        <f>SUMIF('MB52 2001'!A:A,WSheet!G:G,'MB52 2001'!C:C)</f>
        <v>16</v>
      </c>
      <c r="AA613" s="10">
        <f>Cost[[#This Row],[AB50 SOH 5001 ]]-Cost[[#This Row],[Remaining QTY]]</f>
        <v>0</v>
      </c>
      <c r="AB613" s="10">
        <f>SUMIF(G:G,G:G,O:O)</f>
        <v>0</v>
      </c>
      <c r="AC613" s="10">
        <f>Cost[[#This Row],[AB50 SOH 5001 ]]-Cost[[#This Row],[All Work Order Demand]]</f>
        <v>0</v>
      </c>
      <c r="AD613" s="10" t="str">
        <f>_xlfn.CONCAT(Cost[[#This Row],[Material ]],"5001")</f>
        <v>102186175001</v>
      </c>
      <c r="AE613" s="22">
        <v>5001</v>
      </c>
    </row>
    <row r="614" spans="1:31">
      <c r="A614" s="24" t="s">
        <v>485</v>
      </c>
      <c r="B614" s="24" t="s">
        <v>569</v>
      </c>
      <c r="C614" s="24" t="s">
        <v>674</v>
      </c>
      <c r="D614" s="24" t="s">
        <v>837</v>
      </c>
      <c r="E614" s="24" t="s">
        <v>47</v>
      </c>
      <c r="F614" s="24" t="s">
        <v>730</v>
      </c>
      <c r="G614" s="24" t="s">
        <v>1596</v>
      </c>
      <c r="H614" s="24" t="s">
        <v>1597</v>
      </c>
      <c r="I614" s="24" t="s">
        <v>1598</v>
      </c>
      <c r="J614" s="24" t="s">
        <v>1686</v>
      </c>
      <c r="K614" s="24">
        <v>4</v>
      </c>
      <c r="L614" s="24" t="s">
        <v>1789</v>
      </c>
      <c r="M614" s="24">
        <v>1</v>
      </c>
      <c r="N614" s="24">
        <v>1</v>
      </c>
      <c r="O614" s="24">
        <v>0</v>
      </c>
      <c r="P614" s="24">
        <v>0</v>
      </c>
      <c r="Q614" s="24" t="str">
        <f t="shared" si="12"/>
        <v>10226473100044095</v>
      </c>
      <c r="R614" s="22">
        <f>IFERROR(_xlfn.XLOOKUP(Cost[[#This Row],[Unique]],'MB51'!U:U,'MB51'!I:I),"")*-1</f>
        <v>1</v>
      </c>
      <c r="S614" s="18">
        <f>IFERROR(_xlfn.XLOOKUP(Cost[[#This Row],[Unique]],'MB51'!U:U,'MB51'!L:L),"")</f>
        <v>-1</v>
      </c>
      <c r="T614" s="18">
        <f>_xlfn.XLOOKUP(Cost[[#This Row],[Material ]],'mm60'!A:A,'mm60'!N:N)</f>
        <v>6818.59</v>
      </c>
      <c r="U614" s="19">
        <f>IFERROR(Cost[[#This Row],[Unit Price MM60]]*Cost[[#This Row],[ Requirement QTY]],"")</f>
        <v>6818.59</v>
      </c>
      <c r="V614" s="20">
        <f>IFERROR(Cost[[#This Row],[Unit Price MM60]]*Cost[[#This Row],[Withdrawn QTY]],"")</f>
        <v>0</v>
      </c>
      <c r="W614" s="21">
        <f>IFERROR(Cost[[#This Row],[Remaining QTY]]*Cost[[#This Row],[Unit Price MM60]],"")</f>
        <v>0</v>
      </c>
      <c r="X614" s="10">
        <v>0</v>
      </c>
      <c r="Y614" s="10">
        <f>SUMIF('MB52 in transit'!A:A,WSheet!G:G,'MB52 in transit'!E:E)</f>
        <v>1</v>
      </c>
      <c r="Z614" s="10">
        <f>SUMIF('MB52 2001'!A:A,WSheet!G:G,'MB52 2001'!C:C)</f>
        <v>0</v>
      </c>
      <c r="AA614" s="10">
        <f>Cost[[#This Row],[AB50 SOH 5001 ]]-Cost[[#This Row],[Remaining QTY]]</f>
        <v>0</v>
      </c>
      <c r="AB614" s="10">
        <f>SUMIF(G:G,G:G,O:O)</f>
        <v>0</v>
      </c>
      <c r="AC614" s="10">
        <f>Cost[[#This Row],[AB50 SOH 5001 ]]-Cost[[#This Row],[All Work Order Demand]]</f>
        <v>0</v>
      </c>
      <c r="AD614" s="10" t="str">
        <f>_xlfn.CONCAT(Cost[[#This Row],[Material ]],"5001")</f>
        <v>102264735001</v>
      </c>
      <c r="AE614" s="22">
        <v>5001</v>
      </c>
    </row>
    <row r="615" spans="1:31">
      <c r="A615" s="24" t="s">
        <v>485</v>
      </c>
      <c r="B615" s="24" t="s">
        <v>569</v>
      </c>
      <c r="C615" s="24" t="s">
        <v>590</v>
      </c>
      <c r="D615" s="24" t="s">
        <v>751</v>
      </c>
      <c r="E615" s="24" t="s">
        <v>43</v>
      </c>
      <c r="F615" s="24" t="s">
        <v>47</v>
      </c>
      <c r="G615" s="24" t="s">
        <v>1445</v>
      </c>
      <c r="H615" s="24" t="s">
        <v>1446</v>
      </c>
      <c r="I615" s="24" t="s">
        <v>54</v>
      </c>
      <c r="J615" s="24" t="s">
        <v>1686</v>
      </c>
      <c r="K615" s="24">
        <v>2</v>
      </c>
      <c r="L615" s="24" t="s">
        <v>1705</v>
      </c>
      <c r="M615" s="24">
        <v>2</v>
      </c>
      <c r="N615" s="24">
        <v>2</v>
      </c>
      <c r="O615" s="24">
        <v>0</v>
      </c>
      <c r="P615" s="24">
        <v>0</v>
      </c>
      <c r="Q615" s="24" t="str">
        <f t="shared" si="12"/>
        <v>10245447100038383</v>
      </c>
      <c r="R615" s="22" t="e">
        <f>IFERROR(_xlfn.XLOOKUP(Cost[[#This Row],[Unique]],'MB51'!U:U,'MB51'!I:I),"")*-1</f>
        <v>#VALUE!</v>
      </c>
      <c r="S615" s="18" t="str">
        <f>IFERROR(_xlfn.XLOOKUP(Cost[[#This Row],[Unique]],'MB51'!U:U,'MB51'!L:L),"")</f>
        <v/>
      </c>
      <c r="T615" s="18">
        <f>_xlfn.XLOOKUP(Cost[[#This Row],[Material ]],'mm60'!A:A,'mm60'!N:N)</f>
        <v>23.89</v>
      </c>
      <c r="U615" s="19">
        <f>IFERROR(Cost[[#This Row],[Unit Price MM60]]*Cost[[#This Row],[ Requirement QTY]],"")</f>
        <v>47.78</v>
      </c>
      <c r="V615" s="20">
        <f>IFERROR(Cost[[#This Row],[Unit Price MM60]]*Cost[[#This Row],[Withdrawn QTY]],"")</f>
        <v>0</v>
      </c>
      <c r="W615" s="21">
        <f>IFERROR(Cost[[#This Row],[Remaining QTY]]*Cost[[#This Row],[Unit Price MM60]],"")</f>
        <v>0</v>
      </c>
      <c r="X615" s="10">
        <v>0</v>
      </c>
      <c r="Y615" s="10">
        <f>SUMIF('MB52 in transit'!A:A,WSheet!G:G,'MB52 in transit'!E:E)</f>
        <v>0</v>
      </c>
      <c r="Z615" s="10">
        <f>SUMIF('MB52 2001'!A:A,WSheet!G:G,'MB52 2001'!C:C)</f>
        <v>2</v>
      </c>
      <c r="AA615" s="10">
        <f>Cost[[#This Row],[AB50 SOH 5001 ]]-Cost[[#This Row],[Remaining QTY]]</f>
        <v>0</v>
      </c>
      <c r="AB615" s="10">
        <f>SUMIF(G:G,G:G,O:O)</f>
        <v>2</v>
      </c>
      <c r="AC615" s="10">
        <f>Cost[[#This Row],[AB50 SOH 5001 ]]-Cost[[#This Row],[All Work Order Demand]]</f>
        <v>-2</v>
      </c>
      <c r="AD615" s="10" t="str">
        <f>_xlfn.CONCAT(Cost[[#This Row],[Material ]],"5001")</f>
        <v>102454475001</v>
      </c>
      <c r="AE615" s="22">
        <v>5001</v>
      </c>
    </row>
    <row r="616" spans="1:31">
      <c r="A616" s="24" t="s">
        <v>485</v>
      </c>
      <c r="B616" s="24" t="s">
        <v>569</v>
      </c>
      <c r="C616" s="24" t="s">
        <v>590</v>
      </c>
      <c r="D616" s="24" t="s">
        <v>751</v>
      </c>
      <c r="E616" s="24" t="s">
        <v>60</v>
      </c>
      <c r="F616" s="24" t="s">
        <v>56</v>
      </c>
      <c r="G616" s="24" t="s">
        <v>889</v>
      </c>
      <c r="H616" s="24" t="s">
        <v>890</v>
      </c>
      <c r="I616" s="24" t="s">
        <v>54</v>
      </c>
      <c r="J616" s="24" t="s">
        <v>1686</v>
      </c>
      <c r="K616" s="24">
        <v>3</v>
      </c>
      <c r="L616" s="24" t="s">
        <v>1705</v>
      </c>
      <c r="M616" s="24">
        <v>16</v>
      </c>
      <c r="N616" s="24">
        <v>16</v>
      </c>
      <c r="O616" s="24">
        <v>0</v>
      </c>
      <c r="P616" s="24">
        <v>0</v>
      </c>
      <c r="Q616" s="24" t="str">
        <f t="shared" si="12"/>
        <v>10606651100038383</v>
      </c>
      <c r="R616" s="22" t="e">
        <f>IFERROR(_xlfn.XLOOKUP(Cost[[#This Row],[Unique]],'MB51'!U:U,'MB51'!I:I),"")*-1</f>
        <v>#VALUE!</v>
      </c>
      <c r="S616" s="18" t="str">
        <f>IFERROR(_xlfn.XLOOKUP(Cost[[#This Row],[Unique]],'MB51'!U:U,'MB51'!L:L),"")</f>
        <v/>
      </c>
      <c r="T616" s="18">
        <f>_xlfn.XLOOKUP(Cost[[#This Row],[Material ]],'mm60'!A:A,'mm60'!N:N)</f>
        <v>39.130000000000003</v>
      </c>
      <c r="U616" s="19">
        <f>IFERROR(Cost[[#This Row],[Unit Price MM60]]*Cost[[#This Row],[ Requirement QTY]],"")</f>
        <v>626.08000000000004</v>
      </c>
      <c r="V616" s="20">
        <f>IFERROR(Cost[[#This Row],[Unit Price MM60]]*Cost[[#This Row],[Withdrawn QTY]],"")</f>
        <v>0</v>
      </c>
      <c r="W616" s="21">
        <f>IFERROR(Cost[[#This Row],[Remaining QTY]]*Cost[[#This Row],[Unit Price MM60]],"")</f>
        <v>0</v>
      </c>
      <c r="X616" s="10">
        <v>0</v>
      </c>
      <c r="Y616" s="10">
        <f>SUMIF('MB52 in transit'!A:A,WSheet!G:G,'MB52 in transit'!E:E)</f>
        <v>0</v>
      </c>
      <c r="Z616" s="10">
        <f>SUMIF('MB52 2001'!A:A,WSheet!G:G,'MB52 2001'!C:C)</f>
        <v>16</v>
      </c>
      <c r="AA616" s="10">
        <f>Cost[[#This Row],[AB50 SOH 5001 ]]-Cost[[#This Row],[Remaining QTY]]</f>
        <v>0</v>
      </c>
      <c r="AB616" s="10">
        <f>SUMIF(G:G,G:G,O:O)</f>
        <v>16</v>
      </c>
      <c r="AC616" s="10">
        <f>Cost[[#This Row],[AB50 SOH 5001 ]]-Cost[[#This Row],[All Work Order Demand]]</f>
        <v>-16</v>
      </c>
      <c r="AD616" s="10" t="str">
        <f>_xlfn.CONCAT(Cost[[#This Row],[Material ]],"5001")</f>
        <v>106066515001</v>
      </c>
      <c r="AE616" s="22">
        <v>5001</v>
      </c>
    </row>
    <row r="617" spans="1:31">
      <c r="A617" s="24" t="s">
        <v>485</v>
      </c>
      <c r="B617" s="24" t="s">
        <v>569</v>
      </c>
      <c r="C617" s="24" t="s">
        <v>585</v>
      </c>
      <c r="D617" s="24" t="s">
        <v>743</v>
      </c>
      <c r="E617" s="24" t="s">
        <v>47</v>
      </c>
      <c r="F617" s="24" t="s">
        <v>68</v>
      </c>
      <c r="G617" s="24" t="s">
        <v>1599</v>
      </c>
      <c r="H617" s="24" t="s">
        <v>1600</v>
      </c>
      <c r="I617" s="24" t="s">
        <v>1601</v>
      </c>
      <c r="J617" s="24" t="s">
        <v>1686</v>
      </c>
      <c r="K617" s="24">
        <v>6</v>
      </c>
      <c r="L617" s="24" t="s">
        <v>1700</v>
      </c>
      <c r="M617" s="24">
        <v>24</v>
      </c>
      <c r="N617" s="24">
        <v>0</v>
      </c>
      <c r="O617" s="24">
        <v>24</v>
      </c>
      <c r="P617" s="24">
        <v>0</v>
      </c>
      <c r="Q617" s="24" t="str">
        <f t="shared" si="12"/>
        <v>10220795100036158</v>
      </c>
      <c r="R617" s="22" t="e">
        <f>IFERROR(_xlfn.XLOOKUP(Cost[[#This Row],[Unique]],'MB51'!U:U,'MB51'!I:I),"")*-1</f>
        <v>#VALUE!</v>
      </c>
      <c r="S617" s="18" t="str">
        <f>IFERROR(_xlfn.XLOOKUP(Cost[[#This Row],[Unique]],'MB51'!U:U,'MB51'!L:L),"")</f>
        <v/>
      </c>
      <c r="T617" s="18">
        <f>_xlfn.XLOOKUP(Cost[[#This Row],[Material ]],'mm60'!A:A,'mm60'!N:N)</f>
        <v>51.92</v>
      </c>
      <c r="U617" s="19">
        <f>IFERROR(Cost[[#This Row],[Unit Price MM60]]*Cost[[#This Row],[ Requirement QTY]],"")</f>
        <v>1246.08</v>
      </c>
      <c r="V617" s="20">
        <f>IFERROR(Cost[[#This Row],[Unit Price MM60]]*Cost[[#This Row],[Withdrawn QTY]],"")</f>
        <v>0</v>
      </c>
      <c r="W617" s="21">
        <f>IFERROR(Cost[[#This Row],[Remaining QTY]]*Cost[[#This Row],[Unit Price MM60]],"")</f>
        <v>1246.08</v>
      </c>
      <c r="X617" s="10">
        <v>0</v>
      </c>
      <c r="Y617" s="10">
        <f>SUMIF('MB52 in transit'!A:A,WSheet!G:G,'MB52 in transit'!E:E)</f>
        <v>0</v>
      </c>
      <c r="Z617" s="10">
        <f>SUMIF('MB52 2001'!A:A,WSheet!G:G,'MB52 2001'!C:C)</f>
        <v>0</v>
      </c>
      <c r="AA617" s="10">
        <f>Cost[[#This Row],[AB50 SOH 5001 ]]-Cost[[#This Row],[Remaining QTY]]</f>
        <v>-24</v>
      </c>
      <c r="AB617" s="10">
        <f>SUMIF(G:G,G:G,O:O)</f>
        <v>24</v>
      </c>
      <c r="AC617" s="10">
        <f>Cost[[#This Row],[AB50 SOH 5001 ]]-Cost[[#This Row],[All Work Order Demand]]</f>
        <v>-24</v>
      </c>
      <c r="AD617" s="10" t="str">
        <f>_xlfn.CONCAT(Cost[[#This Row],[Material ]],"5001")</f>
        <v>102207955001</v>
      </c>
      <c r="AE617" s="22">
        <v>5001</v>
      </c>
    </row>
    <row r="618" spans="1:31">
      <c r="A618" s="24" t="s">
        <v>485</v>
      </c>
      <c r="B618" s="24" t="s">
        <v>569</v>
      </c>
      <c r="C618" s="24" t="s">
        <v>705</v>
      </c>
      <c r="D618" s="24" t="s">
        <v>857</v>
      </c>
      <c r="E618" s="24" t="s">
        <v>47</v>
      </c>
      <c r="F618" s="24" t="s">
        <v>763</v>
      </c>
      <c r="G618" s="24" t="s">
        <v>1602</v>
      </c>
      <c r="H618" s="24" t="s">
        <v>1603</v>
      </c>
      <c r="I618" s="24" t="s">
        <v>1604</v>
      </c>
      <c r="J618" s="24" t="s">
        <v>1686</v>
      </c>
      <c r="K618" s="24">
        <v>7</v>
      </c>
      <c r="L618" s="24" t="s">
        <v>1820</v>
      </c>
      <c r="M618" s="24">
        <v>1</v>
      </c>
      <c r="N618" s="24">
        <v>0</v>
      </c>
      <c r="O618" s="24">
        <v>1</v>
      </c>
      <c r="P618" s="24">
        <v>0</v>
      </c>
      <c r="Q618" s="24" t="str">
        <f t="shared" si="12"/>
        <v>70022832100040461</v>
      </c>
      <c r="R618" s="22" t="e">
        <f>IFERROR(_xlfn.XLOOKUP(Cost[[#This Row],[Unique]],'MB51'!U:U,'MB51'!I:I),"")*-1</f>
        <v>#VALUE!</v>
      </c>
      <c r="S618" s="18" t="str">
        <f>IFERROR(_xlfn.XLOOKUP(Cost[[#This Row],[Unique]],'MB51'!U:U,'MB51'!L:L),"")</f>
        <v/>
      </c>
      <c r="T618" s="18">
        <f>_xlfn.XLOOKUP(Cost[[#This Row],[Material ]],'mm60'!A:A,'mm60'!N:N)</f>
        <v>1972.3</v>
      </c>
      <c r="U618" s="19">
        <f>IFERROR(Cost[[#This Row],[Unit Price MM60]]*Cost[[#This Row],[ Requirement QTY]],"")</f>
        <v>1972.3</v>
      </c>
      <c r="V618" s="20">
        <f>IFERROR(Cost[[#This Row],[Unit Price MM60]]*Cost[[#This Row],[Withdrawn QTY]],"")</f>
        <v>0</v>
      </c>
      <c r="W618" s="21">
        <f>IFERROR(Cost[[#This Row],[Remaining QTY]]*Cost[[#This Row],[Unit Price MM60]],"")</f>
        <v>1972.3</v>
      </c>
      <c r="X618" s="10">
        <v>0</v>
      </c>
      <c r="Y618" s="10">
        <f>SUMIF('MB52 in transit'!A:A,WSheet!G:G,'MB52 in transit'!E:E)</f>
        <v>0</v>
      </c>
      <c r="Z618" s="10">
        <f>SUMIF('MB52 2001'!A:A,WSheet!G:G,'MB52 2001'!C:C)</f>
        <v>0</v>
      </c>
      <c r="AA618" s="10">
        <f>Cost[[#This Row],[AB50 SOH 5001 ]]-Cost[[#This Row],[Remaining QTY]]</f>
        <v>-1</v>
      </c>
      <c r="AB618" s="10">
        <f>SUMIF(G:G,G:G,O:O)</f>
        <v>1</v>
      </c>
      <c r="AC618" s="10">
        <f>Cost[[#This Row],[AB50 SOH 5001 ]]-Cost[[#This Row],[All Work Order Demand]]</f>
        <v>-1</v>
      </c>
      <c r="AD618" s="10" t="str">
        <f>_xlfn.CONCAT(Cost[[#This Row],[Material ]],"5001")</f>
        <v>700228325001</v>
      </c>
      <c r="AE618" s="22">
        <v>5001</v>
      </c>
    </row>
    <row r="619" spans="1:31">
      <c r="A619" s="24" t="s">
        <v>485</v>
      </c>
      <c r="B619" s="24" t="s">
        <v>569</v>
      </c>
      <c r="C619" s="24" t="s">
        <v>674</v>
      </c>
      <c r="D619" s="24" t="s">
        <v>837</v>
      </c>
      <c r="E619" s="24" t="s">
        <v>47</v>
      </c>
      <c r="F619" s="24" t="s">
        <v>68</v>
      </c>
      <c r="G619" s="24" t="s">
        <v>1605</v>
      </c>
      <c r="H619" s="24" t="s">
        <v>1606</v>
      </c>
      <c r="I619" s="24" t="s">
        <v>1598</v>
      </c>
      <c r="J619" s="24" t="s">
        <v>1686</v>
      </c>
      <c r="K619" s="24">
        <v>6</v>
      </c>
      <c r="L619" s="24" t="s">
        <v>1789</v>
      </c>
      <c r="M619" s="24">
        <v>1</v>
      </c>
      <c r="N619" s="24">
        <v>0</v>
      </c>
      <c r="O619" s="24">
        <v>1</v>
      </c>
      <c r="P619" s="24">
        <v>0</v>
      </c>
      <c r="Q619" s="24" t="str">
        <f t="shared" si="12"/>
        <v>70022683100044095</v>
      </c>
      <c r="R619" s="22" t="e">
        <f>IFERROR(_xlfn.XLOOKUP(Cost[[#This Row],[Unique]],'MB51'!U:U,'MB51'!I:I),"")*-1</f>
        <v>#VALUE!</v>
      </c>
      <c r="S619" s="18" t="str">
        <f>IFERROR(_xlfn.XLOOKUP(Cost[[#This Row],[Unique]],'MB51'!U:U,'MB51'!L:L),"")</f>
        <v/>
      </c>
      <c r="T619" s="18">
        <f>_xlfn.XLOOKUP(Cost[[#This Row],[Material ]],'mm60'!A:A,'mm60'!N:N)</f>
        <v>667.7</v>
      </c>
      <c r="U619" s="19">
        <f>IFERROR(Cost[[#This Row],[Unit Price MM60]]*Cost[[#This Row],[ Requirement QTY]],"")</f>
        <v>667.7</v>
      </c>
      <c r="V619" s="20">
        <f>IFERROR(Cost[[#This Row],[Unit Price MM60]]*Cost[[#This Row],[Withdrawn QTY]],"")</f>
        <v>0</v>
      </c>
      <c r="W619" s="21">
        <f>IFERROR(Cost[[#This Row],[Remaining QTY]]*Cost[[#This Row],[Unit Price MM60]],"")</f>
        <v>667.7</v>
      </c>
      <c r="X619" s="10">
        <v>0</v>
      </c>
      <c r="Y619" s="10">
        <f>SUMIF('MB52 in transit'!A:A,WSheet!G:G,'MB52 in transit'!E:E)</f>
        <v>0</v>
      </c>
      <c r="Z619" s="10">
        <f>SUMIF('MB52 2001'!A:A,WSheet!G:G,'MB52 2001'!C:C)</f>
        <v>0</v>
      </c>
      <c r="AA619" s="10">
        <f>Cost[[#This Row],[AB50 SOH 5001 ]]-Cost[[#This Row],[Remaining QTY]]</f>
        <v>-1</v>
      </c>
      <c r="AB619" s="10">
        <f>SUMIF(G:G,G:G,O:O)</f>
        <v>1</v>
      </c>
      <c r="AC619" s="10">
        <f>Cost[[#This Row],[AB50 SOH 5001 ]]-Cost[[#This Row],[All Work Order Demand]]</f>
        <v>-1</v>
      </c>
      <c r="AD619" s="10" t="str">
        <f>_xlfn.CONCAT(Cost[[#This Row],[Material ]],"5001")</f>
        <v>700226835001</v>
      </c>
      <c r="AE619" s="22">
        <v>5001</v>
      </c>
    </row>
    <row r="620" spans="1:31">
      <c r="A620" s="24" t="s">
        <v>485</v>
      </c>
      <c r="B620" s="24" t="s">
        <v>569</v>
      </c>
      <c r="C620" s="24" t="s">
        <v>719</v>
      </c>
      <c r="D620" s="24" t="s">
        <v>874</v>
      </c>
      <c r="E620" s="24" t="s">
        <v>60</v>
      </c>
      <c r="F620" s="24" t="s">
        <v>60</v>
      </c>
      <c r="G620" s="24" t="s">
        <v>1607</v>
      </c>
      <c r="H620" s="24" t="s">
        <v>1608</v>
      </c>
      <c r="I620" s="24" t="s">
        <v>1604</v>
      </c>
      <c r="J620" s="24" t="s">
        <v>1686</v>
      </c>
      <c r="K620" s="24">
        <v>9</v>
      </c>
      <c r="L620" s="24" t="s">
        <v>1834</v>
      </c>
      <c r="M620" s="24">
        <v>1</v>
      </c>
      <c r="N620" s="24">
        <v>0</v>
      </c>
      <c r="O620" s="24">
        <v>1</v>
      </c>
      <c r="P620" s="24">
        <v>0</v>
      </c>
      <c r="Q620" s="24" t="str">
        <f t="shared" si="12"/>
        <v>70022815100043558</v>
      </c>
      <c r="R620" s="22" t="e">
        <f>IFERROR(_xlfn.XLOOKUP(Cost[[#This Row],[Unique]],'MB51'!U:U,'MB51'!I:I),"")*-1</f>
        <v>#VALUE!</v>
      </c>
      <c r="S620" s="18" t="str">
        <f>IFERROR(_xlfn.XLOOKUP(Cost[[#This Row],[Unique]],'MB51'!U:U,'MB51'!L:L),"")</f>
        <v/>
      </c>
      <c r="T620" s="18">
        <f>_xlfn.XLOOKUP(Cost[[#This Row],[Material ]],'mm60'!A:A,'mm60'!N:N)</f>
        <v>5994.45</v>
      </c>
      <c r="U620" s="19">
        <f>IFERROR(Cost[[#This Row],[Unit Price MM60]]*Cost[[#This Row],[ Requirement QTY]],"")</f>
        <v>5994.45</v>
      </c>
      <c r="V620" s="20">
        <f>IFERROR(Cost[[#This Row],[Unit Price MM60]]*Cost[[#This Row],[Withdrawn QTY]],"")</f>
        <v>0</v>
      </c>
      <c r="W620" s="21">
        <f>IFERROR(Cost[[#This Row],[Remaining QTY]]*Cost[[#This Row],[Unit Price MM60]],"")</f>
        <v>5994.45</v>
      </c>
      <c r="X620" s="10">
        <v>0</v>
      </c>
      <c r="Y620" s="10">
        <f>SUMIF('MB52 in transit'!A:A,WSheet!G:G,'MB52 in transit'!E:E)</f>
        <v>0</v>
      </c>
      <c r="Z620" s="10">
        <f>SUMIF('MB52 2001'!A:A,WSheet!G:G,'MB52 2001'!C:C)</f>
        <v>0</v>
      </c>
      <c r="AA620" s="10">
        <f>Cost[[#This Row],[AB50 SOH 5001 ]]-Cost[[#This Row],[Remaining QTY]]</f>
        <v>-1</v>
      </c>
      <c r="AB620" s="10">
        <f>SUMIF(G:G,G:G,O:O)</f>
        <v>1</v>
      </c>
      <c r="AC620" s="10">
        <f>Cost[[#This Row],[AB50 SOH 5001 ]]-Cost[[#This Row],[All Work Order Demand]]</f>
        <v>-1</v>
      </c>
      <c r="AD620" s="10" t="str">
        <f>_xlfn.CONCAT(Cost[[#This Row],[Material ]],"5001")</f>
        <v>700228155001</v>
      </c>
      <c r="AE620" s="22">
        <v>5001</v>
      </c>
    </row>
    <row r="621" spans="1:31">
      <c r="A621" s="24" t="s">
        <v>485</v>
      </c>
      <c r="B621" s="24" t="s">
        <v>569</v>
      </c>
      <c r="C621" s="24" t="s">
        <v>639</v>
      </c>
      <c r="D621" s="24" t="s">
        <v>802</v>
      </c>
      <c r="E621" s="24" t="s">
        <v>803</v>
      </c>
      <c r="F621" s="24" t="s">
        <v>68</v>
      </c>
      <c r="G621" s="24" t="s">
        <v>184</v>
      </c>
      <c r="H621" s="24" t="s">
        <v>1336</v>
      </c>
      <c r="I621" s="24" t="s">
        <v>1609</v>
      </c>
      <c r="J621" s="24" t="s">
        <v>1686</v>
      </c>
      <c r="K621" s="24">
        <v>6</v>
      </c>
      <c r="L621" s="24" t="s">
        <v>1754</v>
      </c>
      <c r="M621" s="24">
        <v>2</v>
      </c>
      <c r="N621" s="24">
        <v>0</v>
      </c>
      <c r="O621" s="24">
        <v>2</v>
      </c>
      <c r="P621" s="24">
        <v>0</v>
      </c>
      <c r="Q621" s="24" t="str">
        <f t="shared" si="12"/>
        <v>10060904100043557</v>
      </c>
      <c r="R621" s="22" t="e">
        <f>IFERROR(_xlfn.XLOOKUP(Cost[[#This Row],[Unique]],'MB51'!U:U,'MB51'!I:I),"")*-1</f>
        <v>#VALUE!</v>
      </c>
      <c r="S621" s="18" t="str">
        <f>IFERROR(_xlfn.XLOOKUP(Cost[[#This Row],[Unique]],'MB51'!U:U,'MB51'!L:L),"")</f>
        <v/>
      </c>
      <c r="T621" s="18">
        <f>_xlfn.XLOOKUP(Cost[[#This Row],[Material ]],'mm60'!A:A,'mm60'!N:N)</f>
        <v>21.93</v>
      </c>
      <c r="U621" s="19">
        <f>IFERROR(Cost[[#This Row],[Unit Price MM60]]*Cost[[#This Row],[ Requirement QTY]],"")</f>
        <v>43.86</v>
      </c>
      <c r="V621" s="20">
        <f>IFERROR(Cost[[#This Row],[Unit Price MM60]]*Cost[[#This Row],[Withdrawn QTY]],"")</f>
        <v>0</v>
      </c>
      <c r="W621" s="21">
        <f>IFERROR(Cost[[#This Row],[Remaining QTY]]*Cost[[#This Row],[Unit Price MM60]],"")</f>
        <v>43.86</v>
      </c>
      <c r="X621" s="10">
        <v>0</v>
      </c>
      <c r="Y621" s="10">
        <f>SUMIF('MB52 in transit'!A:A,WSheet!G:G,'MB52 in transit'!E:E)</f>
        <v>0</v>
      </c>
      <c r="Z621" s="10">
        <f>SUMIF('MB52 2001'!A:A,WSheet!G:G,'MB52 2001'!C:C)</f>
        <v>0</v>
      </c>
      <c r="AA621" s="10">
        <f>Cost[[#This Row],[AB50 SOH 5001 ]]-Cost[[#This Row],[Remaining QTY]]</f>
        <v>-2</v>
      </c>
      <c r="AB621" s="10">
        <f>SUMIF(G:G,G:G,O:O)</f>
        <v>6</v>
      </c>
      <c r="AC621" s="10">
        <f>Cost[[#This Row],[AB50 SOH 5001 ]]-Cost[[#This Row],[All Work Order Demand]]</f>
        <v>-6</v>
      </c>
      <c r="AD621" s="10" t="str">
        <f>_xlfn.CONCAT(Cost[[#This Row],[Material ]],"5001")</f>
        <v>100609045001</v>
      </c>
      <c r="AE621" s="22">
        <v>5001</v>
      </c>
    </row>
    <row r="622" spans="1:31">
      <c r="A622" s="24" t="s">
        <v>485</v>
      </c>
      <c r="B622" s="24" t="s">
        <v>569</v>
      </c>
      <c r="C622" s="24" t="s">
        <v>719</v>
      </c>
      <c r="D622" s="24" t="s">
        <v>874</v>
      </c>
      <c r="E622" s="24" t="s">
        <v>60</v>
      </c>
      <c r="F622" s="24" t="s">
        <v>64</v>
      </c>
      <c r="G622" s="24" t="s">
        <v>184</v>
      </c>
      <c r="H622" s="24" t="s">
        <v>1336</v>
      </c>
      <c r="I622" s="24" t="s">
        <v>1609</v>
      </c>
      <c r="J622" s="24" t="s">
        <v>1686</v>
      </c>
      <c r="K622" s="24">
        <v>10</v>
      </c>
      <c r="L622" s="24" t="s">
        <v>1834</v>
      </c>
      <c r="M622" s="24">
        <v>2</v>
      </c>
      <c r="N622" s="24">
        <v>0</v>
      </c>
      <c r="O622" s="24">
        <v>2</v>
      </c>
      <c r="P622" s="24">
        <v>0</v>
      </c>
      <c r="Q622" s="24" t="str">
        <f t="shared" si="12"/>
        <v>10060904100043558</v>
      </c>
      <c r="R622" s="22" t="e">
        <f>IFERROR(_xlfn.XLOOKUP(Cost[[#This Row],[Unique]],'MB51'!U:U,'MB51'!I:I),"")*-1</f>
        <v>#VALUE!</v>
      </c>
      <c r="S622" s="18" t="str">
        <f>IFERROR(_xlfn.XLOOKUP(Cost[[#This Row],[Unique]],'MB51'!U:U,'MB51'!L:L),"")</f>
        <v/>
      </c>
      <c r="T622" s="18">
        <f>_xlfn.XLOOKUP(Cost[[#This Row],[Material ]],'mm60'!A:A,'mm60'!N:N)</f>
        <v>21.93</v>
      </c>
      <c r="U622" s="19">
        <f>IFERROR(Cost[[#This Row],[Unit Price MM60]]*Cost[[#This Row],[ Requirement QTY]],"")</f>
        <v>43.86</v>
      </c>
      <c r="V622" s="20">
        <f>IFERROR(Cost[[#This Row],[Unit Price MM60]]*Cost[[#This Row],[Withdrawn QTY]],"")</f>
        <v>0</v>
      </c>
      <c r="W622" s="21">
        <f>IFERROR(Cost[[#This Row],[Remaining QTY]]*Cost[[#This Row],[Unit Price MM60]],"")</f>
        <v>43.86</v>
      </c>
      <c r="X622" s="10">
        <v>0</v>
      </c>
      <c r="Y622" s="10">
        <f>SUMIF('MB52 in transit'!A:A,WSheet!G:G,'MB52 in transit'!E:E)</f>
        <v>0</v>
      </c>
      <c r="Z622" s="10">
        <f>SUMIF('MB52 2001'!A:A,WSheet!G:G,'MB52 2001'!C:C)</f>
        <v>0</v>
      </c>
      <c r="AA622" s="10">
        <f>Cost[[#This Row],[AB50 SOH 5001 ]]-Cost[[#This Row],[Remaining QTY]]</f>
        <v>-2</v>
      </c>
      <c r="AB622" s="10">
        <f>SUMIF(G:G,G:G,O:O)</f>
        <v>6</v>
      </c>
      <c r="AC622" s="10">
        <f>Cost[[#This Row],[AB50 SOH 5001 ]]-Cost[[#This Row],[All Work Order Demand]]</f>
        <v>-6</v>
      </c>
      <c r="AD622" s="10" t="str">
        <f>_xlfn.CONCAT(Cost[[#This Row],[Material ]],"5001")</f>
        <v>100609045001</v>
      </c>
      <c r="AE622" s="22">
        <v>5001</v>
      </c>
    </row>
    <row r="623" spans="1:31">
      <c r="A623" s="24" t="s">
        <v>485</v>
      </c>
      <c r="B623" s="24" t="s">
        <v>569</v>
      </c>
      <c r="C623" s="24" t="s">
        <v>706</v>
      </c>
      <c r="D623" s="24" t="s">
        <v>858</v>
      </c>
      <c r="E623" s="24" t="s">
        <v>43</v>
      </c>
      <c r="F623" s="24" t="s">
        <v>60</v>
      </c>
      <c r="G623" s="24" t="s">
        <v>1610</v>
      </c>
      <c r="H623" s="24" t="s">
        <v>1611</v>
      </c>
      <c r="I623" s="24" t="s">
        <v>897</v>
      </c>
      <c r="J623" s="24" t="s">
        <v>1686</v>
      </c>
      <c r="K623" s="24">
        <v>3</v>
      </c>
      <c r="L623" s="24" t="s">
        <v>1821</v>
      </c>
      <c r="M623" s="24">
        <v>16</v>
      </c>
      <c r="N623" s="24">
        <v>16</v>
      </c>
      <c r="O623" s="24">
        <v>0</v>
      </c>
      <c r="P623" s="24">
        <v>0</v>
      </c>
      <c r="Q623" s="24" t="str">
        <f t="shared" si="12"/>
        <v>10058217100039202</v>
      </c>
      <c r="R623" s="22" t="e">
        <f>IFERROR(_xlfn.XLOOKUP(Cost[[#This Row],[Unique]],'MB51'!U:U,'MB51'!I:I),"")*-1</f>
        <v>#VALUE!</v>
      </c>
      <c r="S623" s="18" t="str">
        <f>IFERROR(_xlfn.XLOOKUP(Cost[[#This Row],[Unique]],'MB51'!U:U,'MB51'!L:L),"")</f>
        <v/>
      </c>
      <c r="T623" s="18">
        <f>_xlfn.XLOOKUP(Cost[[#This Row],[Material ]],'mm60'!A:A,'mm60'!N:N)</f>
        <v>10.43</v>
      </c>
      <c r="U623" s="19">
        <f>IFERROR(Cost[[#This Row],[Unit Price MM60]]*Cost[[#This Row],[ Requirement QTY]],"")</f>
        <v>166.88</v>
      </c>
      <c r="V623" s="20">
        <f>IFERROR(Cost[[#This Row],[Unit Price MM60]]*Cost[[#This Row],[Withdrawn QTY]],"")</f>
        <v>0</v>
      </c>
      <c r="W623" s="21">
        <f>IFERROR(Cost[[#This Row],[Remaining QTY]]*Cost[[#This Row],[Unit Price MM60]],"")</f>
        <v>0</v>
      </c>
      <c r="X623" s="10">
        <v>0</v>
      </c>
      <c r="Y623" s="10">
        <f>SUMIF('MB52 in transit'!A:A,WSheet!G:G,'MB52 in transit'!E:E)</f>
        <v>0</v>
      </c>
      <c r="Z623" s="10">
        <f>SUMIF('MB52 2001'!A:A,WSheet!G:G,'MB52 2001'!C:C)</f>
        <v>16</v>
      </c>
      <c r="AA623" s="10">
        <f>Cost[[#This Row],[AB50 SOH 5001 ]]-Cost[[#This Row],[Remaining QTY]]</f>
        <v>0</v>
      </c>
      <c r="AB623" s="10">
        <f>SUMIF(G:G,G:G,O:O)</f>
        <v>0</v>
      </c>
      <c r="AC623" s="10">
        <f>Cost[[#This Row],[AB50 SOH 5001 ]]-Cost[[#This Row],[All Work Order Demand]]</f>
        <v>0</v>
      </c>
      <c r="AD623" s="10" t="str">
        <f>_xlfn.CONCAT(Cost[[#This Row],[Material ]],"5001")</f>
        <v>100582175001</v>
      </c>
      <c r="AE623" s="22">
        <v>5001</v>
      </c>
    </row>
    <row r="624" spans="1:31">
      <c r="A624" s="24" t="s">
        <v>485</v>
      </c>
      <c r="B624" s="24" t="s">
        <v>569</v>
      </c>
      <c r="C624" s="24" t="s">
        <v>592</v>
      </c>
      <c r="D624" s="24" t="s">
        <v>753</v>
      </c>
      <c r="E624" s="24" t="s">
        <v>47</v>
      </c>
      <c r="F624" s="24" t="s">
        <v>763</v>
      </c>
      <c r="G624" s="24" t="s">
        <v>1612</v>
      </c>
      <c r="H624" s="24" t="s">
        <v>1613</v>
      </c>
      <c r="I624" s="24" t="s">
        <v>897</v>
      </c>
      <c r="J624" s="24" t="s">
        <v>1686</v>
      </c>
      <c r="K624" s="24">
        <v>9</v>
      </c>
      <c r="L624" s="24" t="s">
        <v>1707</v>
      </c>
      <c r="M624" s="24">
        <v>1</v>
      </c>
      <c r="N624" s="24">
        <v>1</v>
      </c>
      <c r="O624" s="24">
        <v>0</v>
      </c>
      <c r="P624" s="24">
        <v>0</v>
      </c>
      <c r="Q624" s="24" t="str">
        <f t="shared" si="12"/>
        <v>10608171100042910</v>
      </c>
      <c r="R624" s="22" t="e">
        <f>IFERROR(_xlfn.XLOOKUP(Cost[[#This Row],[Unique]],'MB51'!U:U,'MB51'!I:I),"")*-1</f>
        <v>#VALUE!</v>
      </c>
      <c r="S624" s="18" t="str">
        <f>IFERROR(_xlfn.XLOOKUP(Cost[[#This Row],[Unique]],'MB51'!U:U,'MB51'!L:L),"")</f>
        <v/>
      </c>
      <c r="T624" s="18">
        <f>_xlfn.XLOOKUP(Cost[[#This Row],[Material ]],'mm60'!A:A,'mm60'!N:N)</f>
        <v>1</v>
      </c>
      <c r="U624" s="19">
        <f>IFERROR(Cost[[#This Row],[Unit Price MM60]]*Cost[[#This Row],[ Requirement QTY]],"")</f>
        <v>1</v>
      </c>
      <c r="V624" s="20">
        <f>IFERROR(Cost[[#This Row],[Unit Price MM60]]*Cost[[#This Row],[Withdrawn QTY]],"")</f>
        <v>0</v>
      </c>
      <c r="W624" s="21">
        <f>IFERROR(Cost[[#This Row],[Remaining QTY]]*Cost[[#This Row],[Unit Price MM60]],"")</f>
        <v>0</v>
      </c>
      <c r="X624" s="10">
        <v>0</v>
      </c>
      <c r="Y624" s="10">
        <f>SUMIF('MB52 in transit'!A:A,WSheet!G:G,'MB52 in transit'!E:E)</f>
        <v>0</v>
      </c>
      <c r="Z624" s="10">
        <f>SUMIF('MB52 2001'!A:A,WSheet!G:G,'MB52 2001'!C:C)</f>
        <v>1</v>
      </c>
      <c r="AA624" s="10">
        <f>Cost[[#This Row],[AB50 SOH 5001 ]]-Cost[[#This Row],[Remaining QTY]]</f>
        <v>0</v>
      </c>
      <c r="AB624" s="10">
        <f>SUMIF(G:G,G:G,O:O)</f>
        <v>0</v>
      </c>
      <c r="AC624" s="10">
        <f>Cost[[#This Row],[AB50 SOH 5001 ]]-Cost[[#This Row],[All Work Order Demand]]</f>
        <v>0</v>
      </c>
      <c r="AD624" s="10" t="str">
        <f>_xlfn.CONCAT(Cost[[#This Row],[Material ]],"5001")</f>
        <v>106081715001</v>
      </c>
      <c r="AE624" s="22">
        <v>5001</v>
      </c>
    </row>
    <row r="625" spans="1:31">
      <c r="A625" s="24" t="s">
        <v>485</v>
      </c>
      <c r="B625" s="24" t="s">
        <v>569</v>
      </c>
      <c r="C625" s="24" t="s">
        <v>592</v>
      </c>
      <c r="D625" s="24" t="s">
        <v>753</v>
      </c>
      <c r="E625" s="24" t="s">
        <v>47</v>
      </c>
      <c r="F625" s="24" t="s">
        <v>764</v>
      </c>
      <c r="G625" s="24" t="s">
        <v>1614</v>
      </c>
      <c r="H625" s="24" t="s">
        <v>1615</v>
      </c>
      <c r="I625" s="24" t="s">
        <v>897</v>
      </c>
      <c r="J625" s="24" t="s">
        <v>1686</v>
      </c>
      <c r="K625" s="24">
        <v>10</v>
      </c>
      <c r="L625" s="24" t="s">
        <v>1707</v>
      </c>
      <c r="M625" s="24">
        <v>1</v>
      </c>
      <c r="N625" s="24">
        <v>1</v>
      </c>
      <c r="O625" s="24">
        <v>0</v>
      </c>
      <c r="P625" s="24">
        <v>0</v>
      </c>
      <c r="Q625" s="24" t="str">
        <f t="shared" si="12"/>
        <v>10608172100042910</v>
      </c>
      <c r="R625" s="22" t="e">
        <f>IFERROR(_xlfn.XLOOKUP(Cost[[#This Row],[Unique]],'MB51'!U:U,'MB51'!I:I),"")*-1</f>
        <v>#VALUE!</v>
      </c>
      <c r="S625" s="18" t="str">
        <f>IFERROR(_xlfn.XLOOKUP(Cost[[#This Row],[Unique]],'MB51'!U:U,'MB51'!L:L),"")</f>
        <v/>
      </c>
      <c r="T625" s="18">
        <f>_xlfn.XLOOKUP(Cost[[#This Row],[Material ]],'mm60'!A:A,'mm60'!N:N)</f>
        <v>1</v>
      </c>
      <c r="U625" s="19">
        <f>IFERROR(Cost[[#This Row],[Unit Price MM60]]*Cost[[#This Row],[ Requirement QTY]],"")</f>
        <v>1</v>
      </c>
      <c r="V625" s="20">
        <f>IFERROR(Cost[[#This Row],[Unit Price MM60]]*Cost[[#This Row],[Withdrawn QTY]],"")</f>
        <v>0</v>
      </c>
      <c r="W625" s="21">
        <f>IFERROR(Cost[[#This Row],[Remaining QTY]]*Cost[[#This Row],[Unit Price MM60]],"")</f>
        <v>0</v>
      </c>
      <c r="X625" s="10">
        <v>0</v>
      </c>
      <c r="Y625" s="10">
        <f>SUMIF('MB52 in transit'!A:A,WSheet!G:G,'MB52 in transit'!E:E)</f>
        <v>0</v>
      </c>
      <c r="Z625" s="10">
        <f>SUMIF('MB52 2001'!A:A,WSheet!G:G,'MB52 2001'!C:C)</f>
        <v>1</v>
      </c>
      <c r="AA625" s="10">
        <f>Cost[[#This Row],[AB50 SOH 5001 ]]-Cost[[#This Row],[Remaining QTY]]</f>
        <v>0</v>
      </c>
      <c r="AB625" s="10">
        <f>SUMIF(G:G,G:G,O:O)</f>
        <v>0</v>
      </c>
      <c r="AC625" s="10">
        <f>Cost[[#This Row],[AB50 SOH 5001 ]]-Cost[[#This Row],[All Work Order Demand]]</f>
        <v>0</v>
      </c>
      <c r="AD625" s="10" t="str">
        <f>_xlfn.CONCAT(Cost[[#This Row],[Material ]],"5001")</f>
        <v>106081725001</v>
      </c>
      <c r="AE625" s="22">
        <v>5001</v>
      </c>
    </row>
    <row r="626" spans="1:31">
      <c r="A626" s="24" t="s">
        <v>485</v>
      </c>
      <c r="B626" s="24" t="s">
        <v>569</v>
      </c>
      <c r="C626" s="24" t="s">
        <v>592</v>
      </c>
      <c r="D626" s="24" t="s">
        <v>753</v>
      </c>
      <c r="E626" s="24" t="s">
        <v>47</v>
      </c>
      <c r="F626" s="24" t="s">
        <v>771</v>
      </c>
      <c r="G626" s="24" t="s">
        <v>1616</v>
      </c>
      <c r="H626" s="24" t="s">
        <v>1617</v>
      </c>
      <c r="I626" s="24" t="s">
        <v>897</v>
      </c>
      <c r="J626" s="24" t="s">
        <v>1686</v>
      </c>
      <c r="K626" s="24">
        <v>11</v>
      </c>
      <c r="L626" s="24" t="s">
        <v>1707</v>
      </c>
      <c r="M626" s="24">
        <v>1</v>
      </c>
      <c r="N626" s="24">
        <v>1</v>
      </c>
      <c r="O626" s="24">
        <v>0</v>
      </c>
      <c r="P626" s="24">
        <v>0</v>
      </c>
      <c r="Q626" s="24" t="str">
        <f t="shared" si="12"/>
        <v>10608173100042910</v>
      </c>
      <c r="R626" s="22" t="e">
        <f>IFERROR(_xlfn.XLOOKUP(Cost[[#This Row],[Unique]],'MB51'!U:U,'MB51'!I:I),"")*-1</f>
        <v>#VALUE!</v>
      </c>
      <c r="S626" s="18" t="str">
        <f>IFERROR(_xlfn.XLOOKUP(Cost[[#This Row],[Unique]],'MB51'!U:U,'MB51'!L:L),"")</f>
        <v/>
      </c>
      <c r="T626" s="18">
        <f>_xlfn.XLOOKUP(Cost[[#This Row],[Material ]],'mm60'!A:A,'mm60'!N:N)</f>
        <v>1</v>
      </c>
      <c r="U626" s="19">
        <f>IFERROR(Cost[[#This Row],[Unit Price MM60]]*Cost[[#This Row],[ Requirement QTY]],"")</f>
        <v>1</v>
      </c>
      <c r="V626" s="20">
        <f>IFERROR(Cost[[#This Row],[Unit Price MM60]]*Cost[[#This Row],[Withdrawn QTY]],"")</f>
        <v>0</v>
      </c>
      <c r="W626" s="21">
        <f>IFERROR(Cost[[#This Row],[Remaining QTY]]*Cost[[#This Row],[Unit Price MM60]],"")</f>
        <v>0</v>
      </c>
      <c r="X626" s="10">
        <v>0</v>
      </c>
      <c r="Y626" s="10">
        <f>SUMIF('MB52 in transit'!A:A,WSheet!G:G,'MB52 in transit'!E:E)</f>
        <v>0</v>
      </c>
      <c r="Z626" s="10">
        <f>SUMIF('MB52 2001'!A:A,WSheet!G:G,'MB52 2001'!C:C)</f>
        <v>1</v>
      </c>
      <c r="AA626" s="10">
        <f>Cost[[#This Row],[AB50 SOH 5001 ]]-Cost[[#This Row],[Remaining QTY]]</f>
        <v>0</v>
      </c>
      <c r="AB626" s="10">
        <f>SUMIF(G:G,G:G,O:O)</f>
        <v>0</v>
      </c>
      <c r="AC626" s="10">
        <f>Cost[[#This Row],[AB50 SOH 5001 ]]-Cost[[#This Row],[All Work Order Demand]]</f>
        <v>0</v>
      </c>
      <c r="AD626" s="10" t="str">
        <f>_xlfn.CONCAT(Cost[[#This Row],[Material ]],"5001")</f>
        <v>106081735001</v>
      </c>
      <c r="AE626" s="22">
        <v>5001</v>
      </c>
    </row>
    <row r="627" spans="1:31">
      <c r="A627" s="24" t="s">
        <v>485</v>
      </c>
      <c r="B627" s="24" t="s">
        <v>569</v>
      </c>
      <c r="C627" s="24" t="s">
        <v>592</v>
      </c>
      <c r="D627" s="24" t="s">
        <v>753</v>
      </c>
      <c r="E627" s="24" t="s">
        <v>47</v>
      </c>
      <c r="F627" s="24" t="s">
        <v>797</v>
      </c>
      <c r="G627" s="24" t="s">
        <v>1618</v>
      </c>
      <c r="H627" s="24" t="s">
        <v>1619</v>
      </c>
      <c r="I627" s="24" t="s">
        <v>897</v>
      </c>
      <c r="J627" s="24" t="s">
        <v>1686</v>
      </c>
      <c r="K627" s="24">
        <v>12</v>
      </c>
      <c r="L627" s="24" t="s">
        <v>1707</v>
      </c>
      <c r="M627" s="24">
        <v>1</v>
      </c>
      <c r="N627" s="24">
        <v>1</v>
      </c>
      <c r="O627" s="24">
        <v>0</v>
      </c>
      <c r="P627" s="24">
        <v>0</v>
      </c>
      <c r="Q627" s="24" t="str">
        <f t="shared" si="12"/>
        <v>10608174100042910</v>
      </c>
      <c r="R627" s="22" t="e">
        <f>IFERROR(_xlfn.XLOOKUP(Cost[[#This Row],[Unique]],'MB51'!U:U,'MB51'!I:I),"")*-1</f>
        <v>#VALUE!</v>
      </c>
      <c r="S627" s="18" t="str">
        <f>IFERROR(_xlfn.XLOOKUP(Cost[[#This Row],[Unique]],'MB51'!U:U,'MB51'!L:L),"")</f>
        <v/>
      </c>
      <c r="T627" s="18">
        <f>_xlfn.XLOOKUP(Cost[[#This Row],[Material ]],'mm60'!A:A,'mm60'!N:N)</f>
        <v>1</v>
      </c>
      <c r="U627" s="19">
        <f>IFERROR(Cost[[#This Row],[Unit Price MM60]]*Cost[[#This Row],[ Requirement QTY]],"")</f>
        <v>1</v>
      </c>
      <c r="V627" s="20">
        <f>IFERROR(Cost[[#This Row],[Unit Price MM60]]*Cost[[#This Row],[Withdrawn QTY]],"")</f>
        <v>0</v>
      </c>
      <c r="W627" s="21">
        <f>IFERROR(Cost[[#This Row],[Remaining QTY]]*Cost[[#This Row],[Unit Price MM60]],"")</f>
        <v>0</v>
      </c>
      <c r="X627" s="10">
        <v>0</v>
      </c>
      <c r="Y627" s="10">
        <f>SUMIF('MB52 in transit'!A:A,WSheet!G:G,'MB52 in transit'!E:E)</f>
        <v>0</v>
      </c>
      <c r="Z627" s="10">
        <f>SUMIF('MB52 2001'!A:A,WSheet!G:G,'MB52 2001'!C:C)</f>
        <v>1</v>
      </c>
      <c r="AA627" s="10">
        <f>Cost[[#This Row],[AB50 SOH 5001 ]]-Cost[[#This Row],[Remaining QTY]]</f>
        <v>0</v>
      </c>
      <c r="AB627" s="10">
        <f>SUMIF(G:G,G:G,O:O)</f>
        <v>0</v>
      </c>
      <c r="AC627" s="10">
        <f>Cost[[#This Row],[AB50 SOH 5001 ]]-Cost[[#This Row],[All Work Order Demand]]</f>
        <v>0</v>
      </c>
      <c r="AD627" s="10" t="str">
        <f>_xlfn.CONCAT(Cost[[#This Row],[Material ]],"5001")</f>
        <v>106081745001</v>
      </c>
      <c r="AE627" s="22">
        <v>5001</v>
      </c>
    </row>
    <row r="628" spans="1:31">
      <c r="A628" s="24" t="s">
        <v>485</v>
      </c>
      <c r="B628" s="24" t="s">
        <v>569</v>
      </c>
      <c r="C628" s="24" t="s">
        <v>592</v>
      </c>
      <c r="D628" s="24" t="s">
        <v>753</v>
      </c>
      <c r="E628" s="24" t="s">
        <v>47</v>
      </c>
      <c r="F628" s="24" t="s">
        <v>765</v>
      </c>
      <c r="G628" s="24" t="s">
        <v>1620</v>
      </c>
      <c r="H628" s="24" t="s">
        <v>1621</v>
      </c>
      <c r="I628" s="24" t="s">
        <v>897</v>
      </c>
      <c r="J628" s="24" t="s">
        <v>1686</v>
      </c>
      <c r="K628" s="24">
        <v>13</v>
      </c>
      <c r="L628" s="24" t="s">
        <v>1707</v>
      </c>
      <c r="M628" s="24">
        <v>1</v>
      </c>
      <c r="N628" s="24">
        <v>1</v>
      </c>
      <c r="O628" s="24">
        <v>0</v>
      </c>
      <c r="P628" s="24">
        <v>0</v>
      </c>
      <c r="Q628" s="24" t="str">
        <f t="shared" si="12"/>
        <v>10608175100042910</v>
      </c>
      <c r="R628" s="22" t="e">
        <f>IFERROR(_xlfn.XLOOKUP(Cost[[#This Row],[Unique]],'MB51'!U:U,'MB51'!I:I),"")*-1</f>
        <v>#VALUE!</v>
      </c>
      <c r="S628" s="18" t="str">
        <f>IFERROR(_xlfn.XLOOKUP(Cost[[#This Row],[Unique]],'MB51'!U:U,'MB51'!L:L),"")</f>
        <v/>
      </c>
      <c r="T628" s="18">
        <f>_xlfn.XLOOKUP(Cost[[#This Row],[Material ]],'mm60'!A:A,'mm60'!N:N)</f>
        <v>1</v>
      </c>
      <c r="U628" s="19">
        <f>IFERROR(Cost[[#This Row],[Unit Price MM60]]*Cost[[#This Row],[ Requirement QTY]],"")</f>
        <v>1</v>
      </c>
      <c r="V628" s="20">
        <f>IFERROR(Cost[[#This Row],[Unit Price MM60]]*Cost[[#This Row],[Withdrawn QTY]],"")</f>
        <v>0</v>
      </c>
      <c r="W628" s="21">
        <f>IFERROR(Cost[[#This Row],[Remaining QTY]]*Cost[[#This Row],[Unit Price MM60]],"")</f>
        <v>0</v>
      </c>
      <c r="X628" s="10">
        <v>0</v>
      </c>
      <c r="Y628" s="10">
        <f>SUMIF('MB52 in transit'!A:A,WSheet!G:G,'MB52 in transit'!E:E)</f>
        <v>0</v>
      </c>
      <c r="Z628" s="10">
        <f>SUMIF('MB52 2001'!A:A,WSheet!G:G,'MB52 2001'!C:C)</f>
        <v>1</v>
      </c>
      <c r="AA628" s="10">
        <f>Cost[[#This Row],[AB50 SOH 5001 ]]-Cost[[#This Row],[Remaining QTY]]</f>
        <v>0</v>
      </c>
      <c r="AB628" s="10">
        <f>SUMIF(G:G,G:G,O:O)</f>
        <v>0</v>
      </c>
      <c r="AC628" s="10">
        <f>Cost[[#This Row],[AB50 SOH 5001 ]]-Cost[[#This Row],[All Work Order Demand]]</f>
        <v>0</v>
      </c>
      <c r="AD628" s="10" t="str">
        <f>_xlfn.CONCAT(Cost[[#This Row],[Material ]],"5001")</f>
        <v>106081755001</v>
      </c>
      <c r="AE628" s="22">
        <v>5001</v>
      </c>
    </row>
    <row r="629" spans="1:31">
      <c r="A629" s="24" t="s">
        <v>485</v>
      </c>
      <c r="B629" s="24" t="s">
        <v>569</v>
      </c>
      <c r="C629" s="24" t="s">
        <v>592</v>
      </c>
      <c r="D629" s="24" t="s">
        <v>753</v>
      </c>
      <c r="E629" s="24" t="s">
        <v>47</v>
      </c>
      <c r="F629" s="24" t="s">
        <v>838</v>
      </c>
      <c r="G629" s="24" t="s">
        <v>1622</v>
      </c>
      <c r="H629" s="24" t="s">
        <v>1623</v>
      </c>
      <c r="I629" s="24" t="s">
        <v>897</v>
      </c>
      <c r="J629" s="24" t="s">
        <v>1686</v>
      </c>
      <c r="K629" s="24">
        <v>14</v>
      </c>
      <c r="L629" s="24" t="s">
        <v>1707</v>
      </c>
      <c r="M629" s="24">
        <v>2</v>
      </c>
      <c r="N629" s="24">
        <v>2</v>
      </c>
      <c r="O629" s="24">
        <v>0</v>
      </c>
      <c r="P629" s="24">
        <v>0</v>
      </c>
      <c r="Q629" s="24" t="str">
        <f t="shared" si="12"/>
        <v>10608176100042910</v>
      </c>
      <c r="R629" s="22" t="e">
        <f>IFERROR(_xlfn.XLOOKUP(Cost[[#This Row],[Unique]],'MB51'!U:U,'MB51'!I:I),"")*-1</f>
        <v>#VALUE!</v>
      </c>
      <c r="S629" s="18" t="str">
        <f>IFERROR(_xlfn.XLOOKUP(Cost[[#This Row],[Unique]],'MB51'!U:U,'MB51'!L:L),"")</f>
        <v/>
      </c>
      <c r="T629" s="18">
        <f>_xlfn.XLOOKUP(Cost[[#This Row],[Material ]],'mm60'!A:A,'mm60'!N:N)</f>
        <v>1</v>
      </c>
      <c r="U629" s="19">
        <f>IFERROR(Cost[[#This Row],[Unit Price MM60]]*Cost[[#This Row],[ Requirement QTY]],"")</f>
        <v>2</v>
      </c>
      <c r="V629" s="20">
        <f>IFERROR(Cost[[#This Row],[Unit Price MM60]]*Cost[[#This Row],[Withdrawn QTY]],"")</f>
        <v>0</v>
      </c>
      <c r="W629" s="21">
        <f>IFERROR(Cost[[#This Row],[Remaining QTY]]*Cost[[#This Row],[Unit Price MM60]],"")</f>
        <v>0</v>
      </c>
      <c r="X629" s="10">
        <v>0</v>
      </c>
      <c r="Y629" s="10">
        <f>SUMIF('MB52 in transit'!A:A,WSheet!G:G,'MB52 in transit'!E:E)</f>
        <v>0</v>
      </c>
      <c r="Z629" s="10">
        <f>SUMIF('MB52 2001'!A:A,WSheet!G:G,'MB52 2001'!C:C)</f>
        <v>2</v>
      </c>
      <c r="AA629" s="10">
        <f>Cost[[#This Row],[AB50 SOH 5001 ]]-Cost[[#This Row],[Remaining QTY]]</f>
        <v>0</v>
      </c>
      <c r="AB629" s="10">
        <f>SUMIF(G:G,G:G,O:O)</f>
        <v>0</v>
      </c>
      <c r="AC629" s="10">
        <f>Cost[[#This Row],[AB50 SOH 5001 ]]-Cost[[#This Row],[All Work Order Demand]]</f>
        <v>0</v>
      </c>
      <c r="AD629" s="10" t="str">
        <f>_xlfn.CONCAT(Cost[[#This Row],[Material ]],"5001")</f>
        <v>106081765001</v>
      </c>
      <c r="AE629" s="22">
        <v>5001</v>
      </c>
    </row>
    <row r="630" spans="1:31">
      <c r="A630" s="24" t="s">
        <v>485</v>
      </c>
      <c r="B630" s="24" t="s">
        <v>570</v>
      </c>
      <c r="C630" s="24" t="s">
        <v>593</v>
      </c>
      <c r="D630" s="24" t="s">
        <v>754</v>
      </c>
      <c r="E630" s="24" t="s">
        <v>106</v>
      </c>
      <c r="F630" s="24" t="s">
        <v>47</v>
      </c>
      <c r="G630" s="24" t="s">
        <v>1247</v>
      </c>
      <c r="H630" s="24" t="s">
        <v>1248</v>
      </c>
      <c r="I630" s="24" t="s">
        <v>54</v>
      </c>
      <c r="J630" s="24" t="s">
        <v>1686</v>
      </c>
      <c r="K630" s="24">
        <v>2</v>
      </c>
      <c r="L630" s="24" t="s">
        <v>1708</v>
      </c>
      <c r="M630" s="24">
        <v>16</v>
      </c>
      <c r="N630" s="24">
        <v>16</v>
      </c>
      <c r="O630" s="24">
        <v>0</v>
      </c>
      <c r="P630" s="24">
        <v>0</v>
      </c>
      <c r="Q630" s="24" t="str">
        <f t="shared" si="12"/>
        <v>10058077200155497</v>
      </c>
      <c r="R630" s="22" t="e">
        <f>IFERROR(_xlfn.XLOOKUP(Cost[[#This Row],[Unique]],'MB51'!U:U,'MB51'!I:I),"")*-1</f>
        <v>#VALUE!</v>
      </c>
      <c r="S630" s="18" t="str">
        <f>IFERROR(_xlfn.XLOOKUP(Cost[[#This Row],[Unique]],'MB51'!U:U,'MB51'!L:L),"")</f>
        <v/>
      </c>
      <c r="T630" s="18">
        <f>_xlfn.XLOOKUP(Cost[[#This Row],[Material ]],'mm60'!A:A,'mm60'!N:N)</f>
        <v>72.06</v>
      </c>
      <c r="U630" s="19">
        <f>IFERROR(Cost[[#This Row],[Unit Price MM60]]*Cost[[#This Row],[ Requirement QTY]],"")</f>
        <v>1152.96</v>
      </c>
      <c r="V630" s="20">
        <f>IFERROR(Cost[[#This Row],[Unit Price MM60]]*Cost[[#This Row],[Withdrawn QTY]],"")</f>
        <v>0</v>
      </c>
      <c r="W630" s="21">
        <f>IFERROR(Cost[[#This Row],[Remaining QTY]]*Cost[[#This Row],[Unit Price MM60]],"")</f>
        <v>0</v>
      </c>
      <c r="X630" s="10">
        <v>0</v>
      </c>
      <c r="Y630" s="10">
        <f>SUMIF('MB52 in transit'!A:A,WSheet!G:G,'MB52 in transit'!E:E)</f>
        <v>0</v>
      </c>
      <c r="Z630" s="10">
        <f>SUMIF('MB52 2001'!A:A,WSheet!G:G,'MB52 2001'!C:C)</f>
        <v>32</v>
      </c>
      <c r="AA630" s="10">
        <f>Cost[[#This Row],[AB50 SOH 5001 ]]-Cost[[#This Row],[Remaining QTY]]</f>
        <v>0</v>
      </c>
      <c r="AB630" s="10">
        <f>SUMIF(G:G,G:G,O:O)</f>
        <v>80</v>
      </c>
      <c r="AC630" s="10">
        <f>Cost[[#This Row],[AB50 SOH 5001 ]]-Cost[[#This Row],[All Work Order Demand]]</f>
        <v>-80</v>
      </c>
      <c r="AD630" s="10" t="str">
        <f>_xlfn.CONCAT(Cost[[#This Row],[Material ]],"5001")</f>
        <v>100580775001</v>
      </c>
      <c r="AE630" s="22">
        <v>5001</v>
      </c>
    </row>
    <row r="631" spans="1:31">
      <c r="A631" s="24" t="s">
        <v>485</v>
      </c>
      <c r="B631" s="24" t="s">
        <v>570</v>
      </c>
      <c r="C631" s="24" t="s">
        <v>593</v>
      </c>
      <c r="D631" s="24" t="s">
        <v>754</v>
      </c>
      <c r="E631" s="24" t="s">
        <v>80</v>
      </c>
      <c r="F631" s="24" t="s">
        <v>28</v>
      </c>
      <c r="G631" s="24" t="s">
        <v>1140</v>
      </c>
      <c r="H631" s="24" t="s">
        <v>1141</v>
      </c>
      <c r="I631" s="24" t="s">
        <v>54</v>
      </c>
      <c r="J631" s="24" t="s">
        <v>1686</v>
      </c>
      <c r="K631" s="24">
        <v>7</v>
      </c>
      <c r="L631" s="24" t="s">
        <v>1708</v>
      </c>
      <c r="M631" s="24">
        <v>2</v>
      </c>
      <c r="N631" s="24">
        <v>2</v>
      </c>
      <c r="O631" s="24">
        <v>0</v>
      </c>
      <c r="P631" s="24">
        <v>0</v>
      </c>
      <c r="Q631" s="24" t="str">
        <f t="shared" si="12"/>
        <v>10204117200155497</v>
      </c>
      <c r="R631" s="22" t="e">
        <f>IFERROR(_xlfn.XLOOKUP(Cost[[#This Row],[Unique]],'MB51'!U:U,'MB51'!I:I),"")*-1</f>
        <v>#VALUE!</v>
      </c>
      <c r="S631" s="18" t="str">
        <f>IFERROR(_xlfn.XLOOKUP(Cost[[#This Row],[Unique]],'MB51'!U:U,'MB51'!L:L),"")</f>
        <v/>
      </c>
      <c r="T631" s="18">
        <f>_xlfn.XLOOKUP(Cost[[#This Row],[Material ]],'mm60'!A:A,'mm60'!N:N)</f>
        <v>5.04</v>
      </c>
      <c r="U631" s="19">
        <f>IFERROR(Cost[[#This Row],[Unit Price MM60]]*Cost[[#This Row],[ Requirement QTY]],"")</f>
        <v>10.08</v>
      </c>
      <c r="V631" s="20">
        <f>IFERROR(Cost[[#This Row],[Unit Price MM60]]*Cost[[#This Row],[Withdrawn QTY]],"")</f>
        <v>0</v>
      </c>
      <c r="W631" s="21">
        <f>IFERROR(Cost[[#This Row],[Remaining QTY]]*Cost[[#This Row],[Unit Price MM60]],"")</f>
        <v>0</v>
      </c>
      <c r="X631" s="10">
        <v>0</v>
      </c>
      <c r="Y631" s="10">
        <f>SUMIF('MB52 in transit'!A:A,WSheet!G:G,'MB52 in transit'!E:E)</f>
        <v>0</v>
      </c>
      <c r="Z631" s="10">
        <f>SUMIF('MB52 2001'!A:A,WSheet!G:G,'MB52 2001'!C:C)</f>
        <v>2</v>
      </c>
      <c r="AA631" s="10">
        <f>Cost[[#This Row],[AB50 SOH 5001 ]]-Cost[[#This Row],[Remaining QTY]]</f>
        <v>0</v>
      </c>
      <c r="AB631" s="10">
        <f>SUMIF(G:G,G:G,O:O)</f>
        <v>26</v>
      </c>
      <c r="AC631" s="10">
        <f>Cost[[#This Row],[AB50 SOH 5001 ]]-Cost[[#This Row],[All Work Order Demand]]</f>
        <v>-26</v>
      </c>
      <c r="AD631" s="10" t="str">
        <f>_xlfn.CONCAT(Cost[[#This Row],[Material ]],"5001")</f>
        <v>102041175001</v>
      </c>
      <c r="AE631" s="22">
        <v>5001</v>
      </c>
    </row>
    <row r="632" spans="1:31">
      <c r="A632" s="24" t="s">
        <v>485</v>
      </c>
      <c r="B632" s="24" t="s">
        <v>570</v>
      </c>
      <c r="C632" s="24" t="s">
        <v>593</v>
      </c>
      <c r="D632" s="24" t="s">
        <v>754</v>
      </c>
      <c r="E632" s="24" t="s">
        <v>80</v>
      </c>
      <c r="F632" s="24" t="s">
        <v>106</v>
      </c>
      <c r="G632" s="24" t="s">
        <v>1267</v>
      </c>
      <c r="H632" s="24" t="s">
        <v>1268</v>
      </c>
      <c r="I632" s="24" t="s">
        <v>54</v>
      </c>
      <c r="J632" s="24" t="s">
        <v>1686</v>
      </c>
      <c r="K632" s="24">
        <v>8</v>
      </c>
      <c r="L632" s="24" t="s">
        <v>1708</v>
      </c>
      <c r="M632" s="24">
        <v>8</v>
      </c>
      <c r="N632" s="24">
        <v>8</v>
      </c>
      <c r="O632" s="24">
        <v>0</v>
      </c>
      <c r="P632" s="24">
        <v>0</v>
      </c>
      <c r="Q632" s="24" t="str">
        <f t="shared" si="12"/>
        <v>10058893200155497</v>
      </c>
      <c r="R632" s="22" t="e">
        <f>IFERROR(_xlfn.XLOOKUP(Cost[[#This Row],[Unique]],'MB51'!U:U,'MB51'!I:I),"")*-1</f>
        <v>#VALUE!</v>
      </c>
      <c r="S632" s="18" t="str">
        <f>IFERROR(_xlfn.XLOOKUP(Cost[[#This Row],[Unique]],'MB51'!U:U,'MB51'!L:L),"")</f>
        <v/>
      </c>
      <c r="T632" s="18">
        <f>_xlfn.XLOOKUP(Cost[[#This Row],[Material ]],'mm60'!A:A,'mm60'!N:N)</f>
        <v>4.26</v>
      </c>
      <c r="U632" s="19">
        <f>IFERROR(Cost[[#This Row],[Unit Price MM60]]*Cost[[#This Row],[ Requirement QTY]],"")</f>
        <v>34.08</v>
      </c>
      <c r="V632" s="20">
        <f>IFERROR(Cost[[#This Row],[Unit Price MM60]]*Cost[[#This Row],[Withdrawn QTY]],"")</f>
        <v>0</v>
      </c>
      <c r="W632" s="21">
        <f>IFERROR(Cost[[#This Row],[Remaining QTY]]*Cost[[#This Row],[Unit Price MM60]],"")</f>
        <v>0</v>
      </c>
      <c r="X632" s="10">
        <v>0</v>
      </c>
      <c r="Y632" s="10">
        <f>SUMIF('MB52 in transit'!A:A,WSheet!G:G,'MB52 in transit'!E:E)</f>
        <v>0</v>
      </c>
      <c r="Z632" s="10">
        <f>SUMIF('MB52 2001'!A:A,WSheet!G:G,'MB52 2001'!C:C)</f>
        <v>8</v>
      </c>
      <c r="AA632" s="10">
        <f>Cost[[#This Row],[AB50 SOH 5001 ]]-Cost[[#This Row],[Remaining QTY]]</f>
        <v>0</v>
      </c>
      <c r="AB632" s="10">
        <f>SUMIF(G:G,G:G,O:O)</f>
        <v>56</v>
      </c>
      <c r="AC632" s="10">
        <f>Cost[[#This Row],[AB50 SOH 5001 ]]-Cost[[#This Row],[All Work Order Demand]]</f>
        <v>-56</v>
      </c>
      <c r="AD632" s="10" t="str">
        <f>_xlfn.CONCAT(Cost[[#This Row],[Material ]],"5001")</f>
        <v>100588935001</v>
      </c>
      <c r="AE632" s="22">
        <v>5001</v>
      </c>
    </row>
    <row r="633" spans="1:31">
      <c r="A633" s="24" t="s">
        <v>485</v>
      </c>
      <c r="B633" s="24" t="s">
        <v>570</v>
      </c>
      <c r="C633" s="24" t="s">
        <v>593</v>
      </c>
      <c r="D633" s="24" t="s">
        <v>754</v>
      </c>
      <c r="E633" s="24" t="s">
        <v>120</v>
      </c>
      <c r="F633" s="24" t="s">
        <v>33</v>
      </c>
      <c r="G633" s="24" t="s">
        <v>1241</v>
      </c>
      <c r="H633" s="24" t="s">
        <v>1242</v>
      </c>
      <c r="I633" s="24" t="s">
        <v>54</v>
      </c>
      <c r="J633" s="24" t="s">
        <v>1686</v>
      </c>
      <c r="K633" s="24">
        <v>10</v>
      </c>
      <c r="L633" s="24" t="s">
        <v>1708</v>
      </c>
      <c r="M633" s="24">
        <v>1</v>
      </c>
      <c r="N633" s="24">
        <v>1</v>
      </c>
      <c r="O633" s="24">
        <v>0</v>
      </c>
      <c r="P633" s="24">
        <v>0</v>
      </c>
      <c r="Q633" s="24" t="str">
        <f t="shared" si="12"/>
        <v>10048582200155497</v>
      </c>
      <c r="R633" s="22" t="e">
        <f>IFERROR(_xlfn.XLOOKUP(Cost[[#This Row],[Unique]],'MB51'!U:U,'MB51'!I:I),"")*-1</f>
        <v>#VALUE!</v>
      </c>
      <c r="S633" s="18" t="str">
        <f>IFERROR(_xlfn.XLOOKUP(Cost[[#This Row],[Unique]],'MB51'!U:U,'MB51'!L:L),"")</f>
        <v/>
      </c>
      <c r="T633" s="18">
        <f>_xlfn.XLOOKUP(Cost[[#This Row],[Material ]],'mm60'!A:A,'mm60'!N:N)</f>
        <v>53.27</v>
      </c>
      <c r="U633" s="19">
        <f>IFERROR(Cost[[#This Row],[Unit Price MM60]]*Cost[[#This Row],[ Requirement QTY]],"")</f>
        <v>53.27</v>
      </c>
      <c r="V633" s="20">
        <f>IFERROR(Cost[[#This Row],[Unit Price MM60]]*Cost[[#This Row],[Withdrawn QTY]],"")</f>
        <v>0</v>
      </c>
      <c r="W633" s="21">
        <f>IFERROR(Cost[[#This Row],[Remaining QTY]]*Cost[[#This Row],[Unit Price MM60]],"")</f>
        <v>0</v>
      </c>
      <c r="X633" s="10">
        <v>0</v>
      </c>
      <c r="Y633" s="10">
        <f>SUMIF('MB52 in transit'!A:A,WSheet!G:G,'MB52 in transit'!E:E)</f>
        <v>0</v>
      </c>
      <c r="Z633" s="10">
        <f>SUMIF('MB52 2001'!A:A,WSheet!G:G,'MB52 2001'!C:C)</f>
        <v>1</v>
      </c>
      <c r="AA633" s="10">
        <f>Cost[[#This Row],[AB50 SOH 5001 ]]-Cost[[#This Row],[Remaining QTY]]</f>
        <v>0</v>
      </c>
      <c r="AB633" s="10">
        <f>SUMIF(G:G,G:G,O:O)</f>
        <v>2</v>
      </c>
      <c r="AC633" s="10">
        <f>Cost[[#This Row],[AB50 SOH 5001 ]]-Cost[[#This Row],[All Work Order Demand]]</f>
        <v>-2</v>
      </c>
      <c r="AD633" s="10" t="str">
        <f>_xlfn.CONCAT(Cost[[#This Row],[Material ]],"5001")</f>
        <v>100485825001</v>
      </c>
      <c r="AE633" s="22">
        <v>5001</v>
      </c>
    </row>
    <row r="634" spans="1:31">
      <c r="A634" s="24" t="s">
        <v>485</v>
      </c>
      <c r="B634" s="24" t="s">
        <v>570</v>
      </c>
      <c r="C634" s="24" t="s">
        <v>593</v>
      </c>
      <c r="D634" s="24" t="s">
        <v>754</v>
      </c>
      <c r="E634" s="24" t="s">
        <v>124</v>
      </c>
      <c r="F634" s="24" t="s">
        <v>80</v>
      </c>
      <c r="G634" s="24" t="s">
        <v>1270</v>
      </c>
      <c r="H634" s="24" t="s">
        <v>1271</v>
      </c>
      <c r="I634" s="24" t="s">
        <v>54</v>
      </c>
      <c r="J634" s="24" t="s">
        <v>1686</v>
      </c>
      <c r="K634" s="24">
        <v>11</v>
      </c>
      <c r="L634" s="24" t="s">
        <v>1708</v>
      </c>
      <c r="M634" s="24">
        <v>12</v>
      </c>
      <c r="N634" s="24">
        <v>12</v>
      </c>
      <c r="O634" s="24">
        <v>0</v>
      </c>
      <c r="P634" s="24">
        <v>0</v>
      </c>
      <c r="Q634" s="24" t="str">
        <f t="shared" si="12"/>
        <v>10210030200155497</v>
      </c>
      <c r="R634" s="22" t="e">
        <f>IFERROR(_xlfn.XLOOKUP(Cost[[#This Row],[Unique]],'MB51'!U:U,'MB51'!I:I),"")*-1</f>
        <v>#VALUE!</v>
      </c>
      <c r="S634" s="18" t="str">
        <f>IFERROR(_xlfn.XLOOKUP(Cost[[#This Row],[Unique]],'MB51'!U:U,'MB51'!L:L),"")</f>
        <v/>
      </c>
      <c r="T634" s="18">
        <f>_xlfn.XLOOKUP(Cost[[#This Row],[Material ]],'mm60'!A:A,'mm60'!N:N)</f>
        <v>27</v>
      </c>
      <c r="U634" s="19">
        <f>IFERROR(Cost[[#This Row],[Unit Price MM60]]*Cost[[#This Row],[ Requirement QTY]],"")</f>
        <v>324</v>
      </c>
      <c r="V634" s="20">
        <f>IFERROR(Cost[[#This Row],[Unit Price MM60]]*Cost[[#This Row],[Withdrawn QTY]],"")</f>
        <v>0</v>
      </c>
      <c r="W634" s="21">
        <f>IFERROR(Cost[[#This Row],[Remaining QTY]]*Cost[[#This Row],[Unit Price MM60]],"")</f>
        <v>0</v>
      </c>
      <c r="X634" s="10">
        <v>0</v>
      </c>
      <c r="Y634" s="10">
        <f>SUMIF('MB52 in transit'!A:A,WSheet!G:G,'MB52 in transit'!E:E)</f>
        <v>0</v>
      </c>
      <c r="Z634" s="10">
        <f>SUMIF('MB52 2001'!A:A,WSheet!G:G,'MB52 2001'!C:C)</f>
        <v>44</v>
      </c>
      <c r="AA634" s="10">
        <f>Cost[[#This Row],[AB50 SOH 5001 ]]-Cost[[#This Row],[Remaining QTY]]</f>
        <v>0</v>
      </c>
      <c r="AB634" s="10">
        <f>SUMIF(G:G,G:G,O:O)</f>
        <v>44</v>
      </c>
      <c r="AC634" s="10">
        <f>Cost[[#This Row],[AB50 SOH 5001 ]]-Cost[[#This Row],[All Work Order Demand]]</f>
        <v>-44</v>
      </c>
      <c r="AD634" s="10" t="str">
        <f>_xlfn.CONCAT(Cost[[#This Row],[Material ]],"5001")</f>
        <v>102100305001</v>
      </c>
      <c r="AE634" s="22">
        <v>5001</v>
      </c>
    </row>
    <row r="635" spans="1:31">
      <c r="A635" s="24" t="s">
        <v>485</v>
      </c>
      <c r="B635" s="24" t="s">
        <v>570</v>
      </c>
      <c r="C635" s="24" t="s">
        <v>593</v>
      </c>
      <c r="D635" s="24" t="s">
        <v>754</v>
      </c>
      <c r="E635" s="24" t="s">
        <v>124</v>
      </c>
      <c r="F635" s="24" t="s">
        <v>120</v>
      </c>
      <c r="G635" s="24" t="s">
        <v>1273</v>
      </c>
      <c r="H635" s="24" t="s">
        <v>1274</v>
      </c>
      <c r="I635" s="24" t="s">
        <v>54</v>
      </c>
      <c r="J635" s="24" t="s">
        <v>1686</v>
      </c>
      <c r="K635" s="24">
        <v>12</v>
      </c>
      <c r="L635" s="24" t="s">
        <v>1708</v>
      </c>
      <c r="M635" s="24">
        <v>2</v>
      </c>
      <c r="N635" s="24">
        <v>2</v>
      </c>
      <c r="O635" s="24">
        <v>0</v>
      </c>
      <c r="P635" s="24">
        <v>0</v>
      </c>
      <c r="Q635" s="24" t="str">
        <f t="shared" si="12"/>
        <v>10204122200155497</v>
      </c>
      <c r="R635" s="22" t="e">
        <f>IFERROR(_xlfn.XLOOKUP(Cost[[#This Row],[Unique]],'MB51'!U:U,'MB51'!I:I),"")*-1</f>
        <v>#VALUE!</v>
      </c>
      <c r="S635" s="18" t="str">
        <f>IFERROR(_xlfn.XLOOKUP(Cost[[#This Row],[Unique]],'MB51'!U:U,'MB51'!L:L),"")</f>
        <v/>
      </c>
      <c r="T635" s="18">
        <f>_xlfn.XLOOKUP(Cost[[#This Row],[Material ]],'mm60'!A:A,'mm60'!N:N)</f>
        <v>10.23</v>
      </c>
      <c r="U635" s="19">
        <f>IFERROR(Cost[[#This Row],[Unit Price MM60]]*Cost[[#This Row],[ Requirement QTY]],"")</f>
        <v>20.46</v>
      </c>
      <c r="V635" s="20">
        <f>IFERROR(Cost[[#This Row],[Unit Price MM60]]*Cost[[#This Row],[Withdrawn QTY]],"")</f>
        <v>0</v>
      </c>
      <c r="W635" s="21">
        <f>IFERROR(Cost[[#This Row],[Remaining QTY]]*Cost[[#This Row],[Unit Price MM60]],"")</f>
        <v>0</v>
      </c>
      <c r="X635" s="10">
        <v>0</v>
      </c>
      <c r="Y635" s="10">
        <f>SUMIF('MB52 in transit'!A:A,WSheet!G:G,'MB52 in transit'!E:E)</f>
        <v>0</v>
      </c>
      <c r="Z635" s="10">
        <f>SUMIF('MB52 2001'!A:A,WSheet!G:G,'MB52 2001'!C:C)</f>
        <v>2</v>
      </c>
      <c r="AA635" s="10">
        <f>Cost[[#This Row],[AB50 SOH 5001 ]]-Cost[[#This Row],[Remaining QTY]]</f>
        <v>0</v>
      </c>
      <c r="AB635" s="10">
        <f>SUMIF(G:G,G:G,O:O)</f>
        <v>6</v>
      </c>
      <c r="AC635" s="10">
        <f>Cost[[#This Row],[AB50 SOH 5001 ]]-Cost[[#This Row],[All Work Order Demand]]</f>
        <v>-6</v>
      </c>
      <c r="AD635" s="10" t="str">
        <f>_xlfn.CONCAT(Cost[[#This Row],[Material ]],"5001")</f>
        <v>102041225001</v>
      </c>
      <c r="AE635" s="22">
        <v>5001</v>
      </c>
    </row>
    <row r="636" spans="1:31">
      <c r="A636" s="24" t="s">
        <v>485</v>
      </c>
      <c r="B636" s="24" t="s">
        <v>570</v>
      </c>
      <c r="C636" s="24" t="s">
        <v>593</v>
      </c>
      <c r="D636" s="24" t="s">
        <v>754</v>
      </c>
      <c r="E636" s="24" t="s">
        <v>128</v>
      </c>
      <c r="F636" s="24" t="s">
        <v>124</v>
      </c>
      <c r="G636" s="24" t="s">
        <v>1520</v>
      </c>
      <c r="H636" s="24" t="s">
        <v>1521</v>
      </c>
      <c r="I636" s="24" t="s">
        <v>54</v>
      </c>
      <c r="J636" s="24" t="s">
        <v>1686</v>
      </c>
      <c r="K636" s="24">
        <v>13</v>
      </c>
      <c r="L636" s="24" t="s">
        <v>1708</v>
      </c>
      <c r="M636" s="24">
        <v>12</v>
      </c>
      <c r="N636" s="24">
        <v>12</v>
      </c>
      <c r="O636" s="24">
        <v>0</v>
      </c>
      <c r="P636" s="24">
        <v>0</v>
      </c>
      <c r="Q636" s="24" t="str">
        <f t="shared" si="12"/>
        <v>10471060200155497</v>
      </c>
      <c r="R636" s="22" t="e">
        <f>IFERROR(_xlfn.XLOOKUP(Cost[[#This Row],[Unique]],'MB51'!U:U,'MB51'!I:I),"")*-1</f>
        <v>#VALUE!</v>
      </c>
      <c r="S636" s="18" t="str">
        <f>IFERROR(_xlfn.XLOOKUP(Cost[[#This Row],[Unique]],'MB51'!U:U,'MB51'!L:L),"")</f>
        <v/>
      </c>
      <c r="T636" s="18">
        <f>_xlfn.XLOOKUP(Cost[[#This Row],[Material ]],'mm60'!A:A,'mm60'!N:N)</f>
        <v>6.44</v>
      </c>
      <c r="U636" s="19">
        <f>IFERROR(Cost[[#This Row],[Unit Price MM60]]*Cost[[#This Row],[ Requirement QTY]],"")</f>
        <v>77.28</v>
      </c>
      <c r="V636" s="20">
        <f>IFERROR(Cost[[#This Row],[Unit Price MM60]]*Cost[[#This Row],[Withdrawn QTY]],"")</f>
        <v>0</v>
      </c>
      <c r="W636" s="21">
        <f>IFERROR(Cost[[#This Row],[Remaining QTY]]*Cost[[#This Row],[Unit Price MM60]],"")</f>
        <v>0</v>
      </c>
      <c r="X636" s="10">
        <v>0</v>
      </c>
      <c r="Y636" s="10">
        <f>SUMIF('MB52 in transit'!A:A,WSheet!G:G,'MB52 in transit'!E:E)</f>
        <v>0</v>
      </c>
      <c r="Z636" s="10">
        <f>SUMIF('MB52 2001'!A:A,WSheet!G:G,'MB52 2001'!C:C)</f>
        <v>12</v>
      </c>
      <c r="AA636" s="10">
        <f>Cost[[#This Row],[AB50 SOH 5001 ]]-Cost[[#This Row],[Remaining QTY]]</f>
        <v>0</v>
      </c>
      <c r="AB636" s="10">
        <f>SUMIF(G:G,G:G,O:O)</f>
        <v>12</v>
      </c>
      <c r="AC636" s="10">
        <f>Cost[[#This Row],[AB50 SOH 5001 ]]-Cost[[#This Row],[All Work Order Demand]]</f>
        <v>-12</v>
      </c>
      <c r="AD636" s="10" t="str">
        <f>_xlfn.CONCAT(Cost[[#This Row],[Material ]],"5001")</f>
        <v>104710605001</v>
      </c>
      <c r="AE636" s="22">
        <v>5001</v>
      </c>
    </row>
    <row r="637" spans="1:31">
      <c r="A637" s="24" t="s">
        <v>485</v>
      </c>
      <c r="B637" s="24" t="s">
        <v>570</v>
      </c>
      <c r="C637" s="24" t="s">
        <v>593</v>
      </c>
      <c r="D637" s="24" t="s">
        <v>754</v>
      </c>
      <c r="E637" s="24" t="s">
        <v>132</v>
      </c>
      <c r="F637" s="24" t="s">
        <v>132</v>
      </c>
      <c r="G637" s="24" t="s">
        <v>1282</v>
      </c>
      <c r="H637" s="24" t="s">
        <v>1283</v>
      </c>
      <c r="I637" s="24" t="s">
        <v>54</v>
      </c>
      <c r="J637" s="24" t="s">
        <v>1686</v>
      </c>
      <c r="K637" s="24">
        <v>15</v>
      </c>
      <c r="L637" s="24" t="s">
        <v>1708</v>
      </c>
      <c r="M637" s="24">
        <v>2</v>
      </c>
      <c r="N637" s="24">
        <v>2</v>
      </c>
      <c r="O637" s="24">
        <v>0</v>
      </c>
      <c r="P637" s="24">
        <v>0</v>
      </c>
      <c r="Q637" s="24" t="str">
        <f t="shared" si="12"/>
        <v>10205671200155497</v>
      </c>
      <c r="R637" s="22" t="e">
        <f>IFERROR(_xlfn.XLOOKUP(Cost[[#This Row],[Unique]],'MB51'!U:U,'MB51'!I:I),"")*-1</f>
        <v>#VALUE!</v>
      </c>
      <c r="S637" s="18" t="str">
        <f>IFERROR(_xlfn.XLOOKUP(Cost[[#This Row],[Unique]],'MB51'!U:U,'MB51'!L:L),"")</f>
        <v/>
      </c>
      <c r="T637" s="18">
        <f>_xlfn.XLOOKUP(Cost[[#This Row],[Material ]],'mm60'!A:A,'mm60'!N:N)</f>
        <v>17.39</v>
      </c>
      <c r="U637" s="19">
        <f>IFERROR(Cost[[#This Row],[Unit Price MM60]]*Cost[[#This Row],[ Requirement QTY]],"")</f>
        <v>34.78</v>
      </c>
      <c r="V637" s="20">
        <f>IFERROR(Cost[[#This Row],[Unit Price MM60]]*Cost[[#This Row],[Withdrawn QTY]],"")</f>
        <v>0</v>
      </c>
      <c r="W637" s="21">
        <f>IFERROR(Cost[[#This Row],[Remaining QTY]]*Cost[[#This Row],[Unit Price MM60]],"")</f>
        <v>0</v>
      </c>
      <c r="X637" s="10">
        <v>0</v>
      </c>
      <c r="Y637" s="10">
        <f>SUMIF('MB52 in transit'!A:A,WSheet!G:G,'MB52 in transit'!E:E)</f>
        <v>0</v>
      </c>
      <c r="Z637" s="10">
        <f>SUMIF('MB52 2001'!A:A,WSheet!G:G,'MB52 2001'!C:C)</f>
        <v>7</v>
      </c>
      <c r="AA637" s="10">
        <f>Cost[[#This Row],[AB50 SOH 5001 ]]-Cost[[#This Row],[Remaining QTY]]</f>
        <v>0</v>
      </c>
      <c r="AB637" s="10">
        <f>SUMIF(G:G,G:G,O:O)</f>
        <v>6</v>
      </c>
      <c r="AC637" s="10">
        <f>Cost[[#This Row],[AB50 SOH 5001 ]]-Cost[[#This Row],[All Work Order Demand]]</f>
        <v>-6</v>
      </c>
      <c r="AD637" s="10" t="str">
        <f>_xlfn.CONCAT(Cost[[#This Row],[Material ]],"5001")</f>
        <v>102056715001</v>
      </c>
      <c r="AE637" s="22">
        <v>5001</v>
      </c>
    </row>
    <row r="638" spans="1:31">
      <c r="A638" s="24" t="s">
        <v>485</v>
      </c>
      <c r="B638" s="24" t="s">
        <v>570</v>
      </c>
      <c r="C638" s="24" t="s">
        <v>593</v>
      </c>
      <c r="D638" s="24" t="s">
        <v>754</v>
      </c>
      <c r="E638" s="24" t="s">
        <v>132</v>
      </c>
      <c r="F638" s="24" t="s">
        <v>136</v>
      </c>
      <c r="G638" s="24" t="s">
        <v>1110</v>
      </c>
      <c r="H638" s="24" t="s">
        <v>1111</v>
      </c>
      <c r="I638" s="24" t="s">
        <v>54</v>
      </c>
      <c r="J638" s="24" t="s">
        <v>1686</v>
      </c>
      <c r="K638" s="24">
        <v>16</v>
      </c>
      <c r="L638" s="24" t="s">
        <v>1708</v>
      </c>
      <c r="M638" s="24">
        <v>12</v>
      </c>
      <c r="N638" s="24">
        <v>12</v>
      </c>
      <c r="O638" s="24">
        <v>0</v>
      </c>
      <c r="P638" s="24">
        <v>0</v>
      </c>
      <c r="Q638" s="24" t="str">
        <f t="shared" si="12"/>
        <v>10058906200155497</v>
      </c>
      <c r="R638" s="22" t="e">
        <f>IFERROR(_xlfn.XLOOKUP(Cost[[#This Row],[Unique]],'MB51'!U:U,'MB51'!I:I),"")*-1</f>
        <v>#VALUE!</v>
      </c>
      <c r="S638" s="18" t="str">
        <f>IFERROR(_xlfn.XLOOKUP(Cost[[#This Row],[Unique]],'MB51'!U:U,'MB51'!L:L),"")</f>
        <v/>
      </c>
      <c r="T638" s="18">
        <f>_xlfn.XLOOKUP(Cost[[#This Row],[Material ]],'mm60'!A:A,'mm60'!N:N)</f>
        <v>6.44</v>
      </c>
      <c r="U638" s="19">
        <f>IFERROR(Cost[[#This Row],[Unit Price MM60]]*Cost[[#This Row],[ Requirement QTY]],"")</f>
        <v>77.28</v>
      </c>
      <c r="V638" s="20">
        <f>IFERROR(Cost[[#This Row],[Unit Price MM60]]*Cost[[#This Row],[Withdrawn QTY]],"")</f>
        <v>0</v>
      </c>
      <c r="W638" s="21">
        <f>IFERROR(Cost[[#This Row],[Remaining QTY]]*Cost[[#This Row],[Unit Price MM60]],"")</f>
        <v>0</v>
      </c>
      <c r="X638" s="10">
        <v>0</v>
      </c>
      <c r="Y638" s="10">
        <f>SUMIF('MB52 in transit'!A:A,WSheet!G:G,'MB52 in transit'!E:E)</f>
        <v>0</v>
      </c>
      <c r="Z638" s="10">
        <f>SUMIF('MB52 2001'!A:A,WSheet!G:G,'MB52 2001'!C:C)</f>
        <v>12</v>
      </c>
      <c r="AA638" s="10">
        <f>Cost[[#This Row],[AB50 SOH 5001 ]]-Cost[[#This Row],[Remaining QTY]]</f>
        <v>0</v>
      </c>
      <c r="AB638" s="10">
        <f>SUMIF(G:G,G:G,O:O)</f>
        <v>28</v>
      </c>
      <c r="AC638" s="10">
        <f>Cost[[#This Row],[AB50 SOH 5001 ]]-Cost[[#This Row],[All Work Order Demand]]</f>
        <v>-28</v>
      </c>
      <c r="AD638" s="10" t="str">
        <f>_xlfn.CONCAT(Cost[[#This Row],[Material ]],"5001")</f>
        <v>100589065001</v>
      </c>
      <c r="AE638" s="22">
        <v>5001</v>
      </c>
    </row>
    <row r="639" spans="1:31">
      <c r="A639" s="24" t="s">
        <v>485</v>
      </c>
      <c r="B639" s="24" t="s">
        <v>570</v>
      </c>
      <c r="C639" s="24" t="s">
        <v>593</v>
      </c>
      <c r="D639" s="24" t="s">
        <v>754</v>
      </c>
      <c r="E639" s="24" t="s">
        <v>136</v>
      </c>
      <c r="F639" s="24" t="s">
        <v>147</v>
      </c>
      <c r="G639" s="24" t="s">
        <v>1279</v>
      </c>
      <c r="H639" s="24" t="s">
        <v>1280</v>
      </c>
      <c r="I639" s="24" t="s">
        <v>54</v>
      </c>
      <c r="J639" s="24" t="s">
        <v>1686</v>
      </c>
      <c r="K639" s="24">
        <v>18</v>
      </c>
      <c r="L639" s="24" t="s">
        <v>1708</v>
      </c>
      <c r="M639" s="24">
        <v>20</v>
      </c>
      <c r="N639" s="24">
        <v>20</v>
      </c>
      <c r="O639" s="24">
        <v>0</v>
      </c>
      <c r="P639" s="24">
        <v>0</v>
      </c>
      <c r="Q639" s="24" t="str">
        <f t="shared" si="12"/>
        <v>10058921200155497</v>
      </c>
      <c r="R639" s="22" t="e">
        <f>IFERROR(_xlfn.XLOOKUP(Cost[[#This Row],[Unique]],'MB51'!U:U,'MB51'!I:I),"")*-1</f>
        <v>#VALUE!</v>
      </c>
      <c r="S639" s="18" t="str">
        <f>IFERROR(_xlfn.XLOOKUP(Cost[[#This Row],[Unique]],'MB51'!U:U,'MB51'!L:L),"")</f>
        <v/>
      </c>
      <c r="T639" s="18">
        <f>_xlfn.XLOOKUP(Cost[[#This Row],[Material ]],'mm60'!A:A,'mm60'!N:N)</f>
        <v>12.8</v>
      </c>
      <c r="U639" s="19">
        <f>IFERROR(Cost[[#This Row],[Unit Price MM60]]*Cost[[#This Row],[ Requirement QTY]],"")</f>
        <v>256</v>
      </c>
      <c r="V639" s="20">
        <f>IFERROR(Cost[[#This Row],[Unit Price MM60]]*Cost[[#This Row],[Withdrawn QTY]],"")</f>
        <v>0</v>
      </c>
      <c r="W639" s="21">
        <f>IFERROR(Cost[[#This Row],[Remaining QTY]]*Cost[[#This Row],[Unit Price MM60]],"")</f>
        <v>0</v>
      </c>
      <c r="X639" s="10">
        <v>0</v>
      </c>
      <c r="Y639" s="10">
        <f>SUMIF('MB52 in transit'!A:A,WSheet!G:G,'MB52 in transit'!E:E)</f>
        <v>0</v>
      </c>
      <c r="Z639" s="10">
        <f>SUMIF('MB52 2001'!A:A,WSheet!G:G,'MB52 2001'!C:C)</f>
        <v>20</v>
      </c>
      <c r="AA639" s="10">
        <f>Cost[[#This Row],[AB50 SOH 5001 ]]-Cost[[#This Row],[Remaining QTY]]</f>
        <v>0</v>
      </c>
      <c r="AB639" s="10">
        <f>SUMIF(G:G,G:G,O:O)</f>
        <v>40</v>
      </c>
      <c r="AC639" s="10">
        <f>Cost[[#This Row],[AB50 SOH 5001 ]]-Cost[[#This Row],[All Work Order Demand]]</f>
        <v>-40</v>
      </c>
      <c r="AD639" s="10" t="str">
        <f>_xlfn.CONCAT(Cost[[#This Row],[Material ]],"5001")</f>
        <v>100589215001</v>
      </c>
      <c r="AE639" s="22">
        <v>5001</v>
      </c>
    </row>
    <row r="640" spans="1:31">
      <c r="A640" s="24" t="s">
        <v>485</v>
      </c>
      <c r="B640" s="24" t="s">
        <v>570</v>
      </c>
      <c r="C640" s="24" t="s">
        <v>593</v>
      </c>
      <c r="D640" s="24" t="s">
        <v>754</v>
      </c>
      <c r="E640" s="24" t="s">
        <v>143</v>
      </c>
      <c r="F640" s="24" t="s">
        <v>91</v>
      </c>
      <c r="G640" s="24" t="s">
        <v>1270</v>
      </c>
      <c r="H640" s="24" t="s">
        <v>1271</v>
      </c>
      <c r="I640" s="24" t="s">
        <v>54</v>
      </c>
      <c r="J640" s="24" t="s">
        <v>1686</v>
      </c>
      <c r="K640" s="24">
        <v>19</v>
      </c>
      <c r="L640" s="24" t="s">
        <v>1708</v>
      </c>
      <c r="M640" s="24">
        <v>16</v>
      </c>
      <c r="N640" s="24">
        <v>16</v>
      </c>
      <c r="O640" s="24">
        <v>0</v>
      </c>
      <c r="P640" s="24">
        <v>0</v>
      </c>
      <c r="Q640" s="24" t="str">
        <f t="shared" si="12"/>
        <v>10210030200155497</v>
      </c>
      <c r="R640" s="22" t="e">
        <f>IFERROR(_xlfn.XLOOKUP(Cost[[#This Row],[Unique]],'MB51'!U:U,'MB51'!I:I),"")*-1</f>
        <v>#VALUE!</v>
      </c>
      <c r="S640" s="18" t="str">
        <f>IFERROR(_xlfn.XLOOKUP(Cost[[#This Row],[Unique]],'MB51'!U:U,'MB51'!L:L),"")</f>
        <v/>
      </c>
      <c r="T640" s="18">
        <f>_xlfn.XLOOKUP(Cost[[#This Row],[Material ]],'mm60'!A:A,'mm60'!N:N)</f>
        <v>27</v>
      </c>
      <c r="U640" s="19">
        <f>IFERROR(Cost[[#This Row],[Unit Price MM60]]*Cost[[#This Row],[ Requirement QTY]],"")</f>
        <v>432</v>
      </c>
      <c r="V640" s="20">
        <f>IFERROR(Cost[[#This Row],[Unit Price MM60]]*Cost[[#This Row],[Withdrawn QTY]],"")</f>
        <v>0</v>
      </c>
      <c r="W640" s="21">
        <f>IFERROR(Cost[[#This Row],[Remaining QTY]]*Cost[[#This Row],[Unit Price MM60]],"")</f>
        <v>0</v>
      </c>
      <c r="X640" s="10">
        <v>0</v>
      </c>
      <c r="Y640" s="10">
        <f>SUMIF('MB52 in transit'!A:A,WSheet!G:G,'MB52 in transit'!E:E)</f>
        <v>0</v>
      </c>
      <c r="Z640" s="10">
        <f>SUMIF('MB52 2001'!A:A,WSheet!G:G,'MB52 2001'!C:C)</f>
        <v>44</v>
      </c>
      <c r="AA640" s="10">
        <f>Cost[[#This Row],[AB50 SOH 5001 ]]-Cost[[#This Row],[Remaining QTY]]</f>
        <v>0</v>
      </c>
      <c r="AB640" s="10">
        <f>SUMIF(G:G,G:G,O:O)</f>
        <v>44</v>
      </c>
      <c r="AC640" s="10">
        <f>Cost[[#This Row],[AB50 SOH 5001 ]]-Cost[[#This Row],[All Work Order Demand]]</f>
        <v>-44</v>
      </c>
      <c r="AD640" s="10" t="str">
        <f>_xlfn.CONCAT(Cost[[#This Row],[Material ]],"5001")</f>
        <v>102100305001</v>
      </c>
      <c r="AE640" s="22">
        <v>5001</v>
      </c>
    </row>
    <row r="641" spans="1:31">
      <c r="A641" s="24" t="s">
        <v>485</v>
      </c>
      <c r="B641" s="24" t="s">
        <v>570</v>
      </c>
      <c r="C641" s="24" t="s">
        <v>593</v>
      </c>
      <c r="D641" s="24" t="s">
        <v>754</v>
      </c>
      <c r="E641" s="24" t="s">
        <v>143</v>
      </c>
      <c r="F641" s="24" t="s">
        <v>39</v>
      </c>
      <c r="G641" s="24" t="s">
        <v>982</v>
      </c>
      <c r="H641" s="24" t="s">
        <v>983</v>
      </c>
      <c r="I641" s="24" t="s">
        <v>54</v>
      </c>
      <c r="J641" s="24" t="s">
        <v>1686</v>
      </c>
      <c r="K641" s="24">
        <v>20</v>
      </c>
      <c r="L641" s="24" t="s">
        <v>1708</v>
      </c>
      <c r="M641" s="24">
        <v>2</v>
      </c>
      <c r="N641" s="24">
        <v>2</v>
      </c>
      <c r="O641" s="24">
        <v>0</v>
      </c>
      <c r="P641" s="24">
        <v>0</v>
      </c>
      <c r="Q641" s="24" t="str">
        <f t="shared" si="12"/>
        <v>10060329200155497</v>
      </c>
      <c r="R641" s="22" t="e">
        <f>IFERROR(_xlfn.XLOOKUP(Cost[[#This Row],[Unique]],'MB51'!U:U,'MB51'!I:I),"")*-1</f>
        <v>#VALUE!</v>
      </c>
      <c r="S641" s="18" t="str">
        <f>IFERROR(_xlfn.XLOOKUP(Cost[[#This Row],[Unique]],'MB51'!U:U,'MB51'!L:L),"")</f>
        <v/>
      </c>
      <c r="T641" s="18">
        <f>_xlfn.XLOOKUP(Cost[[#This Row],[Material ]],'mm60'!A:A,'mm60'!N:N)</f>
        <v>35.1</v>
      </c>
      <c r="U641" s="19">
        <f>IFERROR(Cost[[#This Row],[Unit Price MM60]]*Cost[[#This Row],[ Requirement QTY]],"")</f>
        <v>70.2</v>
      </c>
      <c r="V641" s="20">
        <f>IFERROR(Cost[[#This Row],[Unit Price MM60]]*Cost[[#This Row],[Withdrawn QTY]],"")</f>
        <v>0</v>
      </c>
      <c r="W641" s="21">
        <f>IFERROR(Cost[[#This Row],[Remaining QTY]]*Cost[[#This Row],[Unit Price MM60]],"")</f>
        <v>0</v>
      </c>
      <c r="X641" s="10">
        <v>0</v>
      </c>
      <c r="Y641" s="10">
        <f>SUMIF('MB52 in transit'!A:A,WSheet!G:G,'MB52 in transit'!E:E)</f>
        <v>0</v>
      </c>
      <c r="Z641" s="10">
        <f>SUMIF('MB52 2001'!A:A,WSheet!G:G,'MB52 2001'!C:C)</f>
        <v>4</v>
      </c>
      <c r="AA641" s="10">
        <f>Cost[[#This Row],[AB50 SOH 5001 ]]-Cost[[#This Row],[Remaining QTY]]</f>
        <v>0</v>
      </c>
      <c r="AB641" s="10">
        <f>SUMIF(G:G,G:G,O:O)</f>
        <v>12</v>
      </c>
      <c r="AC641" s="10">
        <f>Cost[[#This Row],[AB50 SOH 5001 ]]-Cost[[#This Row],[All Work Order Demand]]</f>
        <v>-12</v>
      </c>
      <c r="AD641" s="10" t="str">
        <f>_xlfn.CONCAT(Cost[[#This Row],[Material ]],"5001")</f>
        <v>100603295001</v>
      </c>
      <c r="AE641" s="22">
        <v>5001</v>
      </c>
    </row>
    <row r="642" spans="1:31">
      <c r="A642" s="24" t="s">
        <v>485</v>
      </c>
      <c r="B642" s="24" t="s">
        <v>570</v>
      </c>
      <c r="C642" s="24" t="s">
        <v>593</v>
      </c>
      <c r="D642" s="24" t="s">
        <v>754</v>
      </c>
      <c r="E642" s="24" t="s">
        <v>147</v>
      </c>
      <c r="F642" s="24" t="s">
        <v>16</v>
      </c>
      <c r="G642" s="24" t="s">
        <v>1285</v>
      </c>
      <c r="H642" s="24" t="s">
        <v>1286</v>
      </c>
      <c r="I642" s="24" t="s">
        <v>54</v>
      </c>
      <c r="J642" s="24" t="s">
        <v>1686</v>
      </c>
      <c r="K642" s="24">
        <v>22</v>
      </c>
      <c r="L642" s="24" t="s">
        <v>1708</v>
      </c>
      <c r="M642" s="24">
        <v>20</v>
      </c>
      <c r="N642" s="24">
        <v>20</v>
      </c>
      <c r="O642" s="24">
        <v>0</v>
      </c>
      <c r="P642" s="24">
        <v>0</v>
      </c>
      <c r="Q642" s="24" t="str">
        <f t="shared" si="12"/>
        <v>10058920200155497</v>
      </c>
      <c r="R642" s="22" t="e">
        <f>IFERROR(_xlfn.XLOOKUP(Cost[[#This Row],[Unique]],'MB51'!U:U,'MB51'!I:I),"")*-1</f>
        <v>#VALUE!</v>
      </c>
      <c r="S642" s="18" t="str">
        <f>IFERROR(_xlfn.XLOOKUP(Cost[[#This Row],[Unique]],'MB51'!U:U,'MB51'!L:L),"")</f>
        <v/>
      </c>
      <c r="T642" s="18">
        <f>_xlfn.XLOOKUP(Cost[[#This Row],[Material ]],'mm60'!A:A,'mm60'!N:N)</f>
        <v>35.9</v>
      </c>
      <c r="U642" s="19">
        <f>IFERROR(Cost[[#This Row],[Unit Price MM60]]*Cost[[#This Row],[ Requirement QTY]],"")</f>
        <v>718</v>
      </c>
      <c r="V642" s="20">
        <f>IFERROR(Cost[[#This Row],[Unit Price MM60]]*Cost[[#This Row],[Withdrawn QTY]],"")</f>
        <v>0</v>
      </c>
      <c r="W642" s="21">
        <f>IFERROR(Cost[[#This Row],[Remaining QTY]]*Cost[[#This Row],[Unit Price MM60]],"")</f>
        <v>0</v>
      </c>
      <c r="X642" s="10">
        <v>0</v>
      </c>
      <c r="Y642" s="10">
        <f>SUMIF('MB52 in transit'!A:A,WSheet!G:G,'MB52 in transit'!E:E)</f>
        <v>0</v>
      </c>
      <c r="Z642" s="10">
        <f>SUMIF('MB52 2001'!A:A,WSheet!G:G,'MB52 2001'!C:C)</f>
        <v>20</v>
      </c>
      <c r="AA642" s="10">
        <f>Cost[[#This Row],[AB50 SOH 5001 ]]-Cost[[#This Row],[Remaining QTY]]</f>
        <v>0</v>
      </c>
      <c r="AB642" s="10">
        <f>SUMIF(G:G,G:G,O:O)</f>
        <v>20</v>
      </c>
      <c r="AC642" s="10">
        <f>Cost[[#This Row],[AB50 SOH 5001 ]]-Cost[[#This Row],[All Work Order Demand]]</f>
        <v>-20</v>
      </c>
      <c r="AD642" s="10" t="str">
        <f>_xlfn.CONCAT(Cost[[#This Row],[Material ]],"5001")</f>
        <v>100589205001</v>
      </c>
      <c r="AE642" s="22">
        <v>5001</v>
      </c>
    </row>
    <row r="643" spans="1:31">
      <c r="A643" s="24" t="s">
        <v>485</v>
      </c>
      <c r="B643" s="24" t="s">
        <v>570</v>
      </c>
      <c r="C643" s="24" t="s">
        <v>593</v>
      </c>
      <c r="D643" s="24" t="s">
        <v>754</v>
      </c>
      <c r="E643" s="24" t="s">
        <v>91</v>
      </c>
      <c r="F643" s="24" t="s">
        <v>163</v>
      </c>
      <c r="G643" s="24" t="s">
        <v>1270</v>
      </c>
      <c r="H643" s="24" t="s">
        <v>1271</v>
      </c>
      <c r="I643" s="24" t="s">
        <v>54</v>
      </c>
      <c r="J643" s="24" t="s">
        <v>1686</v>
      </c>
      <c r="K643" s="24">
        <v>23</v>
      </c>
      <c r="L643" s="24" t="s">
        <v>1708</v>
      </c>
      <c r="M643" s="24">
        <v>16</v>
      </c>
      <c r="N643" s="24">
        <v>16</v>
      </c>
      <c r="O643" s="24">
        <v>0</v>
      </c>
      <c r="P643" s="24">
        <v>0</v>
      </c>
      <c r="Q643" s="24" t="str">
        <f t="shared" si="12"/>
        <v>10210030200155497</v>
      </c>
      <c r="R643" s="22" t="e">
        <f>IFERROR(_xlfn.XLOOKUP(Cost[[#This Row],[Unique]],'MB51'!U:U,'MB51'!I:I),"")*-1</f>
        <v>#VALUE!</v>
      </c>
      <c r="S643" s="18" t="str">
        <f>IFERROR(_xlfn.XLOOKUP(Cost[[#This Row],[Unique]],'MB51'!U:U,'MB51'!L:L),"")</f>
        <v/>
      </c>
      <c r="T643" s="18">
        <f>_xlfn.XLOOKUP(Cost[[#This Row],[Material ]],'mm60'!A:A,'mm60'!N:N)</f>
        <v>27</v>
      </c>
      <c r="U643" s="19">
        <f>IFERROR(Cost[[#This Row],[Unit Price MM60]]*Cost[[#This Row],[ Requirement QTY]],"")</f>
        <v>432</v>
      </c>
      <c r="V643" s="20">
        <f>IFERROR(Cost[[#This Row],[Unit Price MM60]]*Cost[[#This Row],[Withdrawn QTY]],"")</f>
        <v>0</v>
      </c>
      <c r="W643" s="21">
        <f>IFERROR(Cost[[#This Row],[Remaining QTY]]*Cost[[#This Row],[Unit Price MM60]],"")</f>
        <v>0</v>
      </c>
      <c r="X643" s="10">
        <v>0</v>
      </c>
      <c r="Y643" s="10">
        <f>SUMIF('MB52 in transit'!A:A,WSheet!G:G,'MB52 in transit'!E:E)</f>
        <v>0</v>
      </c>
      <c r="Z643" s="10">
        <f>SUMIF('MB52 2001'!A:A,WSheet!G:G,'MB52 2001'!C:C)</f>
        <v>44</v>
      </c>
      <c r="AA643" s="10">
        <f>Cost[[#This Row],[AB50 SOH 5001 ]]-Cost[[#This Row],[Remaining QTY]]</f>
        <v>0</v>
      </c>
      <c r="AB643" s="10">
        <f>SUMIF(G:G,G:G,O:O)</f>
        <v>44</v>
      </c>
      <c r="AC643" s="10">
        <f>Cost[[#This Row],[AB50 SOH 5001 ]]-Cost[[#This Row],[All Work Order Demand]]</f>
        <v>-44</v>
      </c>
      <c r="AD643" s="10" t="str">
        <f>_xlfn.CONCAT(Cost[[#This Row],[Material ]],"5001")</f>
        <v>102100305001</v>
      </c>
      <c r="AE643" s="22">
        <v>5001</v>
      </c>
    </row>
    <row r="644" spans="1:31">
      <c r="A644" s="24" t="s">
        <v>485</v>
      </c>
      <c r="B644" s="24" t="s">
        <v>570</v>
      </c>
      <c r="C644" s="24" t="s">
        <v>593</v>
      </c>
      <c r="D644" s="24" t="s">
        <v>754</v>
      </c>
      <c r="E644" s="24" t="s">
        <v>91</v>
      </c>
      <c r="F644" s="24" t="s">
        <v>167</v>
      </c>
      <c r="G644" s="24" t="s">
        <v>982</v>
      </c>
      <c r="H644" s="24" t="s">
        <v>983</v>
      </c>
      <c r="I644" s="24" t="s">
        <v>54</v>
      </c>
      <c r="J644" s="24" t="s">
        <v>1686</v>
      </c>
      <c r="K644" s="24">
        <v>24</v>
      </c>
      <c r="L644" s="24" t="s">
        <v>1708</v>
      </c>
      <c r="M644" s="24">
        <v>2</v>
      </c>
      <c r="N644" s="24">
        <v>2</v>
      </c>
      <c r="O644" s="24">
        <v>0</v>
      </c>
      <c r="P644" s="24">
        <v>0</v>
      </c>
      <c r="Q644" s="24" t="str">
        <f t="shared" si="12"/>
        <v>10060329200155497</v>
      </c>
      <c r="R644" s="22" t="e">
        <f>IFERROR(_xlfn.XLOOKUP(Cost[[#This Row],[Unique]],'MB51'!U:U,'MB51'!I:I),"")*-1</f>
        <v>#VALUE!</v>
      </c>
      <c r="S644" s="18" t="str">
        <f>IFERROR(_xlfn.XLOOKUP(Cost[[#This Row],[Unique]],'MB51'!U:U,'MB51'!L:L),"")</f>
        <v/>
      </c>
      <c r="T644" s="18">
        <f>_xlfn.XLOOKUP(Cost[[#This Row],[Material ]],'mm60'!A:A,'mm60'!N:N)</f>
        <v>35.1</v>
      </c>
      <c r="U644" s="19">
        <f>IFERROR(Cost[[#This Row],[Unit Price MM60]]*Cost[[#This Row],[ Requirement QTY]],"")</f>
        <v>70.2</v>
      </c>
      <c r="V644" s="20">
        <f>IFERROR(Cost[[#This Row],[Unit Price MM60]]*Cost[[#This Row],[Withdrawn QTY]],"")</f>
        <v>0</v>
      </c>
      <c r="W644" s="21">
        <f>IFERROR(Cost[[#This Row],[Remaining QTY]]*Cost[[#This Row],[Unit Price MM60]],"")</f>
        <v>0</v>
      </c>
      <c r="X644" s="10">
        <v>0</v>
      </c>
      <c r="Y644" s="10">
        <f>SUMIF('MB52 in transit'!A:A,WSheet!G:G,'MB52 in transit'!E:E)</f>
        <v>0</v>
      </c>
      <c r="Z644" s="10">
        <f>SUMIF('MB52 2001'!A:A,WSheet!G:G,'MB52 2001'!C:C)</f>
        <v>4</v>
      </c>
      <c r="AA644" s="10">
        <f>Cost[[#This Row],[AB50 SOH 5001 ]]-Cost[[#This Row],[Remaining QTY]]</f>
        <v>0</v>
      </c>
      <c r="AB644" s="10">
        <f>SUMIF(G:G,G:G,O:O)</f>
        <v>12</v>
      </c>
      <c r="AC644" s="10">
        <f>Cost[[#This Row],[AB50 SOH 5001 ]]-Cost[[#This Row],[All Work Order Demand]]</f>
        <v>-12</v>
      </c>
      <c r="AD644" s="10" t="str">
        <f>_xlfn.CONCAT(Cost[[#This Row],[Material ]],"5001")</f>
        <v>100603295001</v>
      </c>
      <c r="AE644" s="22">
        <v>5001</v>
      </c>
    </row>
    <row r="645" spans="1:31">
      <c r="A645" s="24" t="s">
        <v>485</v>
      </c>
      <c r="B645" s="24" t="s">
        <v>570</v>
      </c>
      <c r="C645" s="24" t="s">
        <v>593</v>
      </c>
      <c r="D645" s="24" t="s">
        <v>754</v>
      </c>
      <c r="E645" s="24" t="s">
        <v>110</v>
      </c>
      <c r="F645" s="24" t="s">
        <v>56</v>
      </c>
      <c r="G645" s="24" t="s">
        <v>925</v>
      </c>
      <c r="H645" s="24" t="s">
        <v>926</v>
      </c>
      <c r="I645" s="24" t="s">
        <v>1624</v>
      </c>
      <c r="J645" s="24" t="s">
        <v>1686</v>
      </c>
      <c r="K645" s="24">
        <v>3</v>
      </c>
      <c r="L645" s="24" t="s">
        <v>1708</v>
      </c>
      <c r="M645" s="24">
        <v>12</v>
      </c>
      <c r="N645" s="24">
        <v>24</v>
      </c>
      <c r="O645" s="24">
        <v>0</v>
      </c>
      <c r="P645" s="24">
        <v>0</v>
      </c>
      <c r="Q645" s="24" t="str">
        <f t="shared" si="12"/>
        <v>10503901200155497</v>
      </c>
      <c r="R645" s="22" t="e">
        <f>IFERROR(_xlfn.XLOOKUP(Cost[[#This Row],[Unique]],'MB51'!U:U,'MB51'!I:I),"")*-1</f>
        <v>#VALUE!</v>
      </c>
      <c r="S645" s="18" t="str">
        <f>IFERROR(_xlfn.XLOOKUP(Cost[[#This Row],[Unique]],'MB51'!U:U,'MB51'!L:L),"")</f>
        <v/>
      </c>
      <c r="T645" s="18">
        <f>_xlfn.XLOOKUP(Cost[[#This Row],[Material ]],'mm60'!A:A,'mm60'!N:N)</f>
        <v>60.08</v>
      </c>
      <c r="U645" s="19">
        <f>IFERROR(Cost[[#This Row],[Unit Price MM60]]*Cost[[#This Row],[ Requirement QTY]],"")</f>
        <v>720.96</v>
      </c>
      <c r="V645" s="20">
        <f>IFERROR(Cost[[#This Row],[Unit Price MM60]]*Cost[[#This Row],[Withdrawn QTY]],"")</f>
        <v>0</v>
      </c>
      <c r="W645" s="21">
        <f>IFERROR(Cost[[#This Row],[Remaining QTY]]*Cost[[#This Row],[Unit Price MM60]],"")</f>
        <v>0</v>
      </c>
      <c r="X645" s="10">
        <v>0</v>
      </c>
      <c r="Y645" s="10">
        <f>SUMIF('MB52 in transit'!A:A,WSheet!G:G,'MB52 in transit'!E:E)</f>
        <v>0</v>
      </c>
      <c r="Z645" s="10">
        <f>SUMIF('MB52 2001'!A:A,WSheet!G:G,'MB52 2001'!C:C)</f>
        <v>12</v>
      </c>
      <c r="AA645" s="10">
        <f>Cost[[#This Row],[AB50 SOH 5001 ]]-Cost[[#This Row],[Remaining QTY]]</f>
        <v>0</v>
      </c>
      <c r="AB645" s="10">
        <f>SUMIF(G:G,G:G,O:O)</f>
        <v>60</v>
      </c>
      <c r="AC645" s="10">
        <f>Cost[[#This Row],[AB50 SOH 5001 ]]-Cost[[#This Row],[All Work Order Demand]]</f>
        <v>-60</v>
      </c>
      <c r="AD645" s="10" t="str">
        <f>_xlfn.CONCAT(Cost[[#This Row],[Material ]],"5001")</f>
        <v>105039015001</v>
      </c>
      <c r="AE645" s="22">
        <v>5001</v>
      </c>
    </row>
    <row r="646" spans="1:31">
      <c r="A646" s="24" t="s">
        <v>485</v>
      </c>
      <c r="B646" s="24" t="s">
        <v>570</v>
      </c>
      <c r="C646" s="24" t="s">
        <v>594</v>
      </c>
      <c r="D646" s="24" t="s">
        <v>755</v>
      </c>
      <c r="E646" s="24" t="s">
        <v>106</v>
      </c>
      <c r="F646" s="24" t="s">
        <v>43</v>
      </c>
      <c r="G646" s="24" t="s">
        <v>1036</v>
      </c>
      <c r="H646" s="24" t="s">
        <v>1037</v>
      </c>
      <c r="I646" s="24" t="s">
        <v>54</v>
      </c>
      <c r="J646" s="24" t="s">
        <v>1686</v>
      </c>
      <c r="K646" s="24">
        <v>1</v>
      </c>
      <c r="L646" s="24" t="s">
        <v>1709</v>
      </c>
      <c r="M646" s="24">
        <v>12</v>
      </c>
      <c r="N646" s="24">
        <v>12</v>
      </c>
      <c r="O646" s="24">
        <v>0</v>
      </c>
      <c r="P646" s="24">
        <v>0</v>
      </c>
      <c r="Q646" s="24" t="str">
        <f t="shared" si="12"/>
        <v>10058170200155484</v>
      </c>
      <c r="R646" s="22" t="e">
        <f>IFERROR(_xlfn.XLOOKUP(Cost[[#This Row],[Unique]],'MB51'!U:U,'MB51'!I:I),"")*-1</f>
        <v>#VALUE!</v>
      </c>
      <c r="S646" s="18" t="str">
        <f>IFERROR(_xlfn.XLOOKUP(Cost[[#This Row],[Unique]],'MB51'!U:U,'MB51'!L:L),"")</f>
        <v/>
      </c>
      <c r="T646" s="18">
        <f>_xlfn.XLOOKUP(Cost[[#This Row],[Material ]],'mm60'!A:A,'mm60'!N:N)</f>
        <v>5.55</v>
      </c>
      <c r="U646" s="19">
        <f>IFERROR(Cost[[#This Row],[Unit Price MM60]]*Cost[[#This Row],[ Requirement QTY]],"")</f>
        <v>66.599999999999994</v>
      </c>
      <c r="V646" s="20">
        <f>IFERROR(Cost[[#This Row],[Unit Price MM60]]*Cost[[#This Row],[Withdrawn QTY]],"")</f>
        <v>0</v>
      </c>
      <c r="W646" s="21">
        <f>IFERROR(Cost[[#This Row],[Remaining QTY]]*Cost[[#This Row],[Unit Price MM60]],"")</f>
        <v>0</v>
      </c>
      <c r="X646" s="10">
        <v>0</v>
      </c>
      <c r="Y646" s="10">
        <f>SUMIF('MB52 in transit'!A:A,WSheet!G:G,'MB52 in transit'!E:E)</f>
        <v>0</v>
      </c>
      <c r="Z646" s="10">
        <f>SUMIF('MB52 2001'!A:A,WSheet!G:G,'MB52 2001'!C:C)</f>
        <v>12</v>
      </c>
      <c r="AA646" s="10">
        <f>Cost[[#This Row],[AB50 SOH 5001 ]]-Cost[[#This Row],[Remaining QTY]]</f>
        <v>0</v>
      </c>
      <c r="AB646" s="10">
        <f>SUMIF(G:G,G:G,O:O)</f>
        <v>48</v>
      </c>
      <c r="AC646" s="10">
        <f>Cost[[#This Row],[AB50 SOH 5001 ]]-Cost[[#This Row],[All Work Order Demand]]</f>
        <v>-48</v>
      </c>
      <c r="AD646" s="10" t="str">
        <f>_xlfn.CONCAT(Cost[[#This Row],[Material ]],"5001")</f>
        <v>100581705001</v>
      </c>
      <c r="AE646" s="22">
        <v>5001</v>
      </c>
    </row>
    <row r="647" spans="1:31">
      <c r="A647" s="24" t="s">
        <v>485</v>
      </c>
      <c r="B647" s="24" t="s">
        <v>570</v>
      </c>
      <c r="C647" s="24" t="s">
        <v>594</v>
      </c>
      <c r="D647" s="24" t="s">
        <v>755</v>
      </c>
      <c r="E647" s="24" t="s">
        <v>106</v>
      </c>
      <c r="F647" s="24" t="s">
        <v>60</v>
      </c>
      <c r="G647" s="24" t="s">
        <v>1258</v>
      </c>
      <c r="H647" s="24" t="s">
        <v>1259</v>
      </c>
      <c r="I647" s="24" t="s">
        <v>54</v>
      </c>
      <c r="J647" s="24" t="s">
        <v>1686</v>
      </c>
      <c r="K647" s="24">
        <v>4</v>
      </c>
      <c r="L647" s="24" t="s">
        <v>1709</v>
      </c>
      <c r="M647" s="24">
        <v>24</v>
      </c>
      <c r="N647" s="24">
        <v>24</v>
      </c>
      <c r="O647" s="24">
        <v>0</v>
      </c>
      <c r="P647" s="24">
        <v>0</v>
      </c>
      <c r="Q647" s="24" t="str">
        <f t="shared" ref="Q647:Q685" si="13">_xlfn.CONCAT(G647,C647)</f>
        <v>10208071200155484</v>
      </c>
      <c r="R647" s="22" t="e">
        <f>IFERROR(_xlfn.XLOOKUP(Cost[[#This Row],[Unique]],'MB51'!U:U,'MB51'!I:I),"")*-1</f>
        <v>#VALUE!</v>
      </c>
      <c r="S647" s="18" t="str">
        <f>IFERROR(_xlfn.XLOOKUP(Cost[[#This Row],[Unique]],'MB51'!U:U,'MB51'!L:L),"")</f>
        <v/>
      </c>
      <c r="T647" s="18">
        <f>_xlfn.XLOOKUP(Cost[[#This Row],[Material ]],'mm60'!A:A,'mm60'!N:N)</f>
        <v>6.62</v>
      </c>
      <c r="U647" s="19">
        <f>IFERROR(Cost[[#This Row],[Unit Price MM60]]*Cost[[#This Row],[ Requirement QTY]],"")</f>
        <v>158.88</v>
      </c>
      <c r="V647" s="20">
        <f>IFERROR(Cost[[#This Row],[Unit Price MM60]]*Cost[[#This Row],[Withdrawn QTY]],"")</f>
        <v>0</v>
      </c>
      <c r="W647" s="21">
        <f>IFERROR(Cost[[#This Row],[Remaining QTY]]*Cost[[#This Row],[Unit Price MM60]],"")</f>
        <v>0</v>
      </c>
      <c r="X647" s="10">
        <v>0</v>
      </c>
      <c r="Y647" s="10">
        <f>SUMIF('MB52 in transit'!A:A,WSheet!G:G,'MB52 in transit'!E:E)</f>
        <v>0</v>
      </c>
      <c r="Z647" s="10">
        <f>SUMIF('MB52 2001'!A:A,WSheet!G:G,'MB52 2001'!C:C)</f>
        <v>24</v>
      </c>
      <c r="AA647" s="10">
        <f>Cost[[#This Row],[AB50 SOH 5001 ]]-Cost[[#This Row],[Remaining QTY]]</f>
        <v>0</v>
      </c>
      <c r="AB647" s="10">
        <f>SUMIF(G:G,G:G,O:O)</f>
        <v>48</v>
      </c>
      <c r="AC647" s="10">
        <f>Cost[[#This Row],[AB50 SOH 5001 ]]-Cost[[#This Row],[All Work Order Demand]]</f>
        <v>-48</v>
      </c>
      <c r="AD647" s="10" t="str">
        <f>_xlfn.CONCAT(Cost[[#This Row],[Material ]],"5001")</f>
        <v>102080715001</v>
      </c>
      <c r="AE647" s="22">
        <v>5001</v>
      </c>
    </row>
    <row r="648" spans="1:31">
      <c r="A648" s="24" t="s">
        <v>485</v>
      </c>
      <c r="B648" s="24" t="s">
        <v>570</v>
      </c>
      <c r="C648" s="24" t="s">
        <v>594</v>
      </c>
      <c r="D648" s="24" t="s">
        <v>755</v>
      </c>
      <c r="E648" s="24" t="s">
        <v>110</v>
      </c>
      <c r="F648" s="24" t="s">
        <v>64</v>
      </c>
      <c r="G648" s="24" t="s">
        <v>1247</v>
      </c>
      <c r="H648" s="24" t="s">
        <v>1248</v>
      </c>
      <c r="I648" s="24" t="s">
        <v>54</v>
      </c>
      <c r="J648" s="24" t="s">
        <v>1686</v>
      </c>
      <c r="K648" s="24">
        <v>5</v>
      </c>
      <c r="L648" s="24" t="s">
        <v>1709</v>
      </c>
      <c r="M648" s="24">
        <v>16</v>
      </c>
      <c r="N648" s="24">
        <v>16</v>
      </c>
      <c r="O648" s="24">
        <v>0</v>
      </c>
      <c r="P648" s="24">
        <v>0</v>
      </c>
      <c r="Q648" s="24" t="str">
        <f t="shared" si="13"/>
        <v>10058077200155484</v>
      </c>
      <c r="R648" s="22" t="e">
        <f>IFERROR(_xlfn.XLOOKUP(Cost[[#This Row],[Unique]],'MB51'!U:U,'MB51'!I:I),"")*-1</f>
        <v>#VALUE!</v>
      </c>
      <c r="S648" s="18" t="str">
        <f>IFERROR(_xlfn.XLOOKUP(Cost[[#This Row],[Unique]],'MB51'!U:U,'MB51'!L:L),"")</f>
        <v/>
      </c>
      <c r="T648" s="18">
        <f>_xlfn.XLOOKUP(Cost[[#This Row],[Material ]],'mm60'!A:A,'mm60'!N:N)</f>
        <v>72.06</v>
      </c>
      <c r="U648" s="19">
        <f>IFERROR(Cost[[#This Row],[Unit Price MM60]]*Cost[[#This Row],[ Requirement QTY]],"")</f>
        <v>1152.96</v>
      </c>
      <c r="V648" s="20">
        <f>IFERROR(Cost[[#This Row],[Unit Price MM60]]*Cost[[#This Row],[Withdrawn QTY]],"")</f>
        <v>0</v>
      </c>
      <c r="W648" s="21">
        <f>IFERROR(Cost[[#This Row],[Remaining QTY]]*Cost[[#This Row],[Unit Price MM60]],"")</f>
        <v>0</v>
      </c>
      <c r="X648" s="10">
        <v>0</v>
      </c>
      <c r="Y648" s="10">
        <f>SUMIF('MB52 in transit'!A:A,WSheet!G:G,'MB52 in transit'!E:E)</f>
        <v>0</v>
      </c>
      <c r="Z648" s="10">
        <f>SUMIF('MB52 2001'!A:A,WSheet!G:G,'MB52 2001'!C:C)</f>
        <v>32</v>
      </c>
      <c r="AA648" s="10">
        <f>Cost[[#This Row],[AB50 SOH 5001 ]]-Cost[[#This Row],[Remaining QTY]]</f>
        <v>0</v>
      </c>
      <c r="AB648" s="10">
        <f>SUMIF(G:G,G:G,O:O)</f>
        <v>80</v>
      </c>
      <c r="AC648" s="10">
        <f>Cost[[#This Row],[AB50 SOH 5001 ]]-Cost[[#This Row],[All Work Order Demand]]</f>
        <v>-80</v>
      </c>
      <c r="AD648" s="10" t="str">
        <f>_xlfn.CONCAT(Cost[[#This Row],[Material ]],"5001")</f>
        <v>100580775001</v>
      </c>
      <c r="AE648" s="22">
        <v>5001</v>
      </c>
    </row>
    <row r="649" spans="1:31">
      <c r="A649" s="24" t="s">
        <v>485</v>
      </c>
      <c r="B649" s="24" t="s">
        <v>570</v>
      </c>
      <c r="C649" s="24" t="s">
        <v>659</v>
      </c>
      <c r="D649" s="24" t="s">
        <v>823</v>
      </c>
      <c r="E649" s="24" t="s">
        <v>47</v>
      </c>
      <c r="F649" s="24" t="s">
        <v>749</v>
      </c>
      <c r="G649" s="24" t="s">
        <v>1625</v>
      </c>
      <c r="H649" s="24" t="s">
        <v>1626</v>
      </c>
      <c r="I649" s="24" t="s">
        <v>922</v>
      </c>
      <c r="J649" s="24" t="s">
        <v>1686</v>
      </c>
      <c r="K649" s="24">
        <v>6</v>
      </c>
      <c r="L649" s="24" t="s">
        <v>1774</v>
      </c>
      <c r="M649" s="24">
        <v>2</v>
      </c>
      <c r="N649" s="24">
        <v>2</v>
      </c>
      <c r="O649" s="24">
        <v>0</v>
      </c>
      <c r="P649" s="24">
        <v>0</v>
      </c>
      <c r="Q649" s="24" t="str">
        <f t="shared" si="13"/>
        <v>10062912100037172</v>
      </c>
      <c r="R649" s="22" t="e">
        <f>IFERROR(_xlfn.XLOOKUP(Cost[[#This Row],[Unique]],'MB51'!U:U,'MB51'!I:I),"")*-1</f>
        <v>#VALUE!</v>
      </c>
      <c r="S649" s="18" t="str">
        <f>IFERROR(_xlfn.XLOOKUP(Cost[[#This Row],[Unique]],'MB51'!U:U,'MB51'!L:L),"")</f>
        <v/>
      </c>
      <c r="T649" s="18">
        <f>_xlfn.XLOOKUP(Cost[[#This Row],[Material ]],'mm60'!A:A,'mm60'!N:N)</f>
        <v>43.24</v>
      </c>
      <c r="U649" s="19">
        <f>IFERROR(Cost[[#This Row],[Unit Price MM60]]*Cost[[#This Row],[ Requirement QTY]],"")</f>
        <v>86.48</v>
      </c>
      <c r="V649" s="20">
        <f>IFERROR(Cost[[#This Row],[Unit Price MM60]]*Cost[[#This Row],[Withdrawn QTY]],"")</f>
        <v>0</v>
      </c>
      <c r="W649" s="21">
        <f>IFERROR(Cost[[#This Row],[Remaining QTY]]*Cost[[#This Row],[Unit Price MM60]],"")</f>
        <v>0</v>
      </c>
      <c r="X649" s="10">
        <v>0</v>
      </c>
      <c r="Y649" s="10">
        <f>SUMIF('MB52 in transit'!A:A,WSheet!G:G,'MB52 in transit'!E:E)</f>
        <v>0</v>
      </c>
      <c r="Z649" s="10">
        <f>SUMIF('MB52 2001'!A:A,WSheet!G:G,'MB52 2001'!C:C)</f>
        <v>0</v>
      </c>
      <c r="AA649" s="10">
        <f>Cost[[#This Row],[AB50 SOH 5001 ]]-Cost[[#This Row],[Remaining QTY]]</f>
        <v>0</v>
      </c>
      <c r="AB649" s="10">
        <f>SUMIF(G:G,G:G,O:O)</f>
        <v>0</v>
      </c>
      <c r="AC649" s="10">
        <f>Cost[[#This Row],[AB50 SOH 5001 ]]-Cost[[#This Row],[All Work Order Demand]]</f>
        <v>0</v>
      </c>
      <c r="AD649" s="10" t="str">
        <f>_xlfn.CONCAT(Cost[[#This Row],[Material ]],"5001")</f>
        <v>100629125001</v>
      </c>
      <c r="AE649" s="22">
        <v>5001</v>
      </c>
    </row>
    <row r="650" spans="1:31">
      <c r="A650" s="24" t="s">
        <v>485</v>
      </c>
      <c r="B650" s="24" t="s">
        <v>570</v>
      </c>
      <c r="C650" s="24" t="s">
        <v>659</v>
      </c>
      <c r="D650" s="24" t="s">
        <v>823</v>
      </c>
      <c r="E650" s="24" t="s">
        <v>47</v>
      </c>
      <c r="F650" s="24" t="s">
        <v>28</v>
      </c>
      <c r="G650" s="24" t="s">
        <v>1627</v>
      </c>
      <c r="H650" s="24" t="s">
        <v>1628</v>
      </c>
      <c r="I650" s="24" t="s">
        <v>897</v>
      </c>
      <c r="J650" s="24" t="s">
        <v>1686</v>
      </c>
      <c r="K650" s="24">
        <v>5</v>
      </c>
      <c r="L650" s="24" t="s">
        <v>1774</v>
      </c>
      <c r="M650" s="24">
        <v>1</v>
      </c>
      <c r="N650" s="24">
        <v>1</v>
      </c>
      <c r="O650" s="24">
        <v>0</v>
      </c>
      <c r="P650" s="24">
        <v>0</v>
      </c>
      <c r="Q650" s="24" t="str">
        <f t="shared" si="13"/>
        <v>10445904100037172</v>
      </c>
      <c r="R650" s="22" t="e">
        <f>IFERROR(_xlfn.XLOOKUP(Cost[[#This Row],[Unique]],'MB51'!U:U,'MB51'!I:I),"")*-1</f>
        <v>#VALUE!</v>
      </c>
      <c r="S650" s="18" t="str">
        <f>IFERROR(_xlfn.XLOOKUP(Cost[[#This Row],[Unique]],'MB51'!U:U,'MB51'!L:L),"")</f>
        <v/>
      </c>
      <c r="T650" s="18">
        <f>_xlfn.XLOOKUP(Cost[[#This Row],[Material ]],'mm60'!A:A,'mm60'!N:N)</f>
        <v>2018.5</v>
      </c>
      <c r="U650" s="19">
        <f>IFERROR(Cost[[#This Row],[Unit Price MM60]]*Cost[[#This Row],[ Requirement QTY]],"")</f>
        <v>2018.5</v>
      </c>
      <c r="V650" s="20">
        <f>IFERROR(Cost[[#This Row],[Unit Price MM60]]*Cost[[#This Row],[Withdrawn QTY]],"")</f>
        <v>0</v>
      </c>
      <c r="W650" s="21">
        <f>IFERROR(Cost[[#This Row],[Remaining QTY]]*Cost[[#This Row],[Unit Price MM60]],"")</f>
        <v>0</v>
      </c>
      <c r="X650" s="10">
        <v>0</v>
      </c>
      <c r="Y650" s="10">
        <f>SUMIF('MB52 in transit'!A:A,WSheet!G:G,'MB52 in transit'!E:E)</f>
        <v>0</v>
      </c>
      <c r="Z650" s="10">
        <f>SUMIF('MB52 2001'!A:A,WSheet!G:G,'MB52 2001'!C:C)</f>
        <v>1</v>
      </c>
      <c r="AA650" s="10">
        <f>Cost[[#This Row],[AB50 SOH 5001 ]]-Cost[[#This Row],[Remaining QTY]]</f>
        <v>0</v>
      </c>
      <c r="AB650" s="10">
        <f>SUMIF(G:G,G:G,O:O)</f>
        <v>0</v>
      </c>
      <c r="AC650" s="10">
        <f>Cost[[#This Row],[AB50 SOH 5001 ]]-Cost[[#This Row],[All Work Order Demand]]</f>
        <v>0</v>
      </c>
      <c r="AD650" s="10" t="str">
        <f>_xlfn.CONCAT(Cost[[#This Row],[Material ]],"5001")</f>
        <v>104459045001</v>
      </c>
      <c r="AE650" s="22">
        <v>5001</v>
      </c>
    </row>
    <row r="651" spans="1:31">
      <c r="A651" s="24" t="s">
        <v>485</v>
      </c>
      <c r="B651" s="24" t="s">
        <v>570</v>
      </c>
      <c r="C651" s="24" t="s">
        <v>710</v>
      </c>
      <c r="D651" s="24" t="s">
        <v>866</v>
      </c>
      <c r="E651" s="24" t="s">
        <v>64</v>
      </c>
      <c r="F651" s="24" t="s">
        <v>43</v>
      </c>
      <c r="G651" s="24" t="s">
        <v>1629</v>
      </c>
      <c r="H651" s="24" t="s">
        <v>1630</v>
      </c>
      <c r="I651" s="24" t="s">
        <v>54</v>
      </c>
      <c r="J651" s="24" t="s">
        <v>1686</v>
      </c>
      <c r="K651" s="24">
        <v>3</v>
      </c>
      <c r="L651" s="24" t="s">
        <v>1825</v>
      </c>
      <c r="M651" s="24">
        <v>30</v>
      </c>
      <c r="N651" s="24">
        <v>30</v>
      </c>
      <c r="O651" s="24">
        <v>0</v>
      </c>
      <c r="P651" s="24">
        <v>0</v>
      </c>
      <c r="Q651" s="24" t="str">
        <f t="shared" si="13"/>
        <v>70011883100081024</v>
      </c>
      <c r="R651" s="22" t="e">
        <f>IFERROR(_xlfn.XLOOKUP(Cost[[#This Row],[Unique]],'MB51'!U:U,'MB51'!I:I),"")*-1</f>
        <v>#VALUE!</v>
      </c>
      <c r="S651" s="18" t="str">
        <f>IFERROR(_xlfn.XLOOKUP(Cost[[#This Row],[Unique]],'MB51'!U:U,'MB51'!L:L),"")</f>
        <v/>
      </c>
      <c r="T651" s="18">
        <f>_xlfn.XLOOKUP(Cost[[#This Row],[Material ]],'mm60'!A:A,'mm60'!N:N)</f>
        <v>39.200000000000003</v>
      </c>
      <c r="U651" s="19">
        <f>IFERROR(Cost[[#This Row],[Unit Price MM60]]*Cost[[#This Row],[ Requirement QTY]],"")</f>
        <v>1176</v>
      </c>
      <c r="V651" s="20">
        <f>IFERROR(Cost[[#This Row],[Unit Price MM60]]*Cost[[#This Row],[Withdrawn QTY]],"")</f>
        <v>0</v>
      </c>
      <c r="W651" s="21">
        <f>IFERROR(Cost[[#This Row],[Remaining QTY]]*Cost[[#This Row],[Unit Price MM60]],"")</f>
        <v>0</v>
      </c>
      <c r="X651" s="10">
        <v>0</v>
      </c>
      <c r="Y651" s="10">
        <f>SUMIF('MB52 in transit'!A:A,WSheet!G:G,'MB52 in transit'!E:E)</f>
        <v>0</v>
      </c>
      <c r="Z651" s="10">
        <f>SUMIF('MB52 2001'!A:A,WSheet!G:G,'MB52 2001'!C:C)</f>
        <v>30</v>
      </c>
      <c r="AA651" s="10">
        <f>Cost[[#This Row],[AB50 SOH 5001 ]]-Cost[[#This Row],[Remaining QTY]]</f>
        <v>0</v>
      </c>
      <c r="AB651" s="10">
        <f>SUMIF(G:G,G:G,O:O)</f>
        <v>0</v>
      </c>
      <c r="AC651" s="10">
        <f>Cost[[#This Row],[AB50 SOH 5001 ]]-Cost[[#This Row],[All Work Order Demand]]</f>
        <v>0</v>
      </c>
      <c r="AD651" s="10" t="str">
        <f>_xlfn.CONCAT(Cost[[#This Row],[Material ]],"5001")</f>
        <v>700118835001</v>
      </c>
      <c r="AE651" s="22">
        <v>5001</v>
      </c>
    </row>
    <row r="652" spans="1:31">
      <c r="A652" s="24" t="s">
        <v>485</v>
      </c>
      <c r="B652" s="24" t="s">
        <v>569</v>
      </c>
      <c r="C652" s="24" t="s">
        <v>698</v>
      </c>
      <c r="D652" s="24" t="s">
        <v>832</v>
      </c>
      <c r="E652" s="24" t="s">
        <v>56</v>
      </c>
      <c r="F652" s="24" t="s">
        <v>47</v>
      </c>
      <c r="G652" s="24" t="s">
        <v>1631</v>
      </c>
      <c r="H652" s="24" t="s">
        <v>1632</v>
      </c>
      <c r="I652" s="24" t="s">
        <v>54</v>
      </c>
      <c r="J652" s="24" t="s">
        <v>1686</v>
      </c>
      <c r="K652" s="24">
        <v>2</v>
      </c>
      <c r="L652" s="24" t="s">
        <v>1813</v>
      </c>
      <c r="M652" s="24">
        <v>2</v>
      </c>
      <c r="N652" s="24">
        <v>2</v>
      </c>
      <c r="O652" s="24">
        <v>2</v>
      </c>
      <c r="P652" s="24">
        <v>0</v>
      </c>
      <c r="Q652" s="24" t="str">
        <f t="shared" si="13"/>
        <v>10453091100072716</v>
      </c>
      <c r="R652" s="22" t="e">
        <f>IFERROR(_xlfn.XLOOKUP(Cost[[#This Row],[Unique]],'MB51'!U:U,'MB51'!I:I),"")*-1</f>
        <v>#VALUE!</v>
      </c>
      <c r="S652" s="18" t="str">
        <f>IFERROR(_xlfn.XLOOKUP(Cost[[#This Row],[Unique]],'MB51'!U:U,'MB51'!L:L),"")</f>
        <v/>
      </c>
      <c r="T652" s="18">
        <f>_xlfn.XLOOKUP(Cost[[#This Row],[Material ]],'mm60'!A:A,'mm60'!N:N)</f>
        <v>50.48</v>
      </c>
      <c r="U652" s="19">
        <f>IFERROR(Cost[[#This Row],[Unit Price MM60]]*Cost[[#This Row],[ Requirement QTY]],"")</f>
        <v>100.96</v>
      </c>
      <c r="V652" s="20">
        <f>IFERROR(Cost[[#This Row],[Unit Price MM60]]*Cost[[#This Row],[Withdrawn QTY]],"")</f>
        <v>0</v>
      </c>
      <c r="W652" s="21">
        <f>IFERROR(Cost[[#This Row],[Remaining QTY]]*Cost[[#This Row],[Unit Price MM60]],"")</f>
        <v>100.96</v>
      </c>
      <c r="X652" s="10">
        <v>0</v>
      </c>
      <c r="Y652" s="10">
        <f>SUMIF('MB52 in transit'!A:A,WSheet!G:G,'MB52 in transit'!E:E)</f>
        <v>0</v>
      </c>
      <c r="Z652" s="10">
        <f>SUMIF('MB52 2001'!A:A,WSheet!G:G,'MB52 2001'!C:C)</f>
        <v>0</v>
      </c>
      <c r="AA652" s="10">
        <f>Cost[[#This Row],[AB50 SOH 5001 ]]-Cost[[#This Row],[Remaining QTY]]</f>
        <v>-2</v>
      </c>
      <c r="AB652" s="10">
        <f>SUMIF(G:G,G:G,O:O)</f>
        <v>2</v>
      </c>
      <c r="AC652" s="10">
        <f>Cost[[#This Row],[AB50 SOH 5001 ]]-Cost[[#This Row],[All Work Order Demand]]</f>
        <v>-2</v>
      </c>
      <c r="AD652" s="10" t="str">
        <f>_xlfn.CONCAT(Cost[[#This Row],[Material ]],"5001")</f>
        <v>104530915001</v>
      </c>
      <c r="AE652" s="22">
        <v>5001</v>
      </c>
    </row>
    <row r="653" spans="1:31">
      <c r="A653" s="24" t="s">
        <v>485</v>
      </c>
      <c r="B653" s="24" t="s">
        <v>569</v>
      </c>
      <c r="C653" s="24" t="s">
        <v>669</v>
      </c>
      <c r="D653" s="24" t="s">
        <v>832</v>
      </c>
      <c r="E653" s="24" t="s">
        <v>56</v>
      </c>
      <c r="F653" s="24" t="s">
        <v>56</v>
      </c>
      <c r="G653" s="24" t="s">
        <v>1633</v>
      </c>
      <c r="H653" s="24" t="s">
        <v>1634</v>
      </c>
      <c r="I653" s="24" t="s">
        <v>54</v>
      </c>
      <c r="J653" s="24" t="s">
        <v>1686</v>
      </c>
      <c r="K653" s="24">
        <v>4</v>
      </c>
      <c r="L653" s="24" t="s">
        <v>1784</v>
      </c>
      <c r="M653" s="24">
        <v>8</v>
      </c>
      <c r="N653" s="24">
        <v>8</v>
      </c>
      <c r="O653" s="24">
        <v>8</v>
      </c>
      <c r="P653" s="24">
        <v>0</v>
      </c>
      <c r="Q653" s="24" t="str">
        <f t="shared" si="13"/>
        <v>70002766100072717</v>
      </c>
      <c r="R653" s="22" t="e">
        <f>IFERROR(_xlfn.XLOOKUP(Cost[[#This Row],[Unique]],'MB51'!U:U,'MB51'!I:I),"")*-1</f>
        <v>#VALUE!</v>
      </c>
      <c r="S653" s="18" t="str">
        <f>IFERROR(_xlfn.XLOOKUP(Cost[[#This Row],[Unique]],'MB51'!U:U,'MB51'!L:L),"")</f>
        <v/>
      </c>
      <c r="T653" s="18">
        <f>_xlfn.XLOOKUP(Cost[[#This Row],[Material ]],'mm60'!A:A,'mm60'!N:N)</f>
        <v>60.75</v>
      </c>
      <c r="U653" s="19">
        <f>IFERROR(Cost[[#This Row],[Unit Price MM60]]*Cost[[#This Row],[ Requirement QTY]],"")</f>
        <v>486</v>
      </c>
      <c r="V653" s="20">
        <f>IFERROR(Cost[[#This Row],[Unit Price MM60]]*Cost[[#This Row],[Withdrawn QTY]],"")</f>
        <v>0</v>
      </c>
      <c r="W653" s="21">
        <f>IFERROR(Cost[[#This Row],[Remaining QTY]]*Cost[[#This Row],[Unit Price MM60]],"")</f>
        <v>486</v>
      </c>
      <c r="X653" s="10">
        <v>0</v>
      </c>
      <c r="Y653" s="10">
        <f>SUMIF('MB52 in transit'!A:A,WSheet!G:G,'MB52 in transit'!E:E)</f>
        <v>0</v>
      </c>
      <c r="Z653" s="10">
        <f>SUMIF('MB52 2001'!A:A,WSheet!G:G,'MB52 2001'!C:C)</f>
        <v>0</v>
      </c>
      <c r="AA653" s="10">
        <f>Cost[[#This Row],[AB50 SOH 5001 ]]-Cost[[#This Row],[Remaining QTY]]</f>
        <v>-8</v>
      </c>
      <c r="AB653" s="10">
        <f>SUMIF(G:G,G:G,O:O)</f>
        <v>8</v>
      </c>
      <c r="AC653" s="10">
        <f>Cost[[#This Row],[AB50 SOH 5001 ]]-Cost[[#This Row],[All Work Order Demand]]</f>
        <v>-8</v>
      </c>
      <c r="AD653" s="10" t="str">
        <f>_xlfn.CONCAT(Cost[[#This Row],[Material ]],"5001")</f>
        <v>700027665001</v>
      </c>
      <c r="AE653" s="22">
        <v>5001</v>
      </c>
    </row>
    <row r="654" spans="1:31">
      <c r="A654" s="24" t="s">
        <v>485</v>
      </c>
      <c r="B654" s="24" t="s">
        <v>569</v>
      </c>
      <c r="C654" s="24" t="s">
        <v>669</v>
      </c>
      <c r="D654" s="24" t="s">
        <v>832</v>
      </c>
      <c r="E654" s="24" t="s">
        <v>56</v>
      </c>
      <c r="F654" s="24" t="s">
        <v>60</v>
      </c>
      <c r="G654" s="24" t="s">
        <v>1635</v>
      </c>
      <c r="H654" s="24" t="s">
        <v>1636</v>
      </c>
      <c r="I654" s="24" t="s">
        <v>54</v>
      </c>
      <c r="J654" s="24" t="s">
        <v>1686</v>
      </c>
      <c r="K654" s="24">
        <v>6</v>
      </c>
      <c r="L654" s="24" t="s">
        <v>1784</v>
      </c>
      <c r="M654" s="24">
        <v>8</v>
      </c>
      <c r="N654" s="24">
        <v>8</v>
      </c>
      <c r="O654" s="24">
        <v>8</v>
      </c>
      <c r="P654" s="24">
        <v>0</v>
      </c>
      <c r="Q654" s="24" t="str">
        <f t="shared" si="13"/>
        <v>70002767100072717</v>
      </c>
      <c r="R654" s="22" t="e">
        <f>IFERROR(_xlfn.XLOOKUP(Cost[[#This Row],[Unique]],'MB51'!U:U,'MB51'!I:I),"")*-1</f>
        <v>#VALUE!</v>
      </c>
      <c r="S654" s="18" t="str">
        <f>IFERROR(_xlfn.XLOOKUP(Cost[[#This Row],[Unique]],'MB51'!U:U,'MB51'!L:L),"")</f>
        <v/>
      </c>
      <c r="T654" s="18">
        <f>_xlfn.XLOOKUP(Cost[[#This Row],[Material ]],'mm60'!A:A,'mm60'!N:N)</f>
        <v>50</v>
      </c>
      <c r="U654" s="19">
        <f>IFERROR(Cost[[#This Row],[Unit Price MM60]]*Cost[[#This Row],[ Requirement QTY]],"")</f>
        <v>400</v>
      </c>
      <c r="V654" s="20">
        <f>IFERROR(Cost[[#This Row],[Unit Price MM60]]*Cost[[#This Row],[Withdrawn QTY]],"")</f>
        <v>0</v>
      </c>
      <c r="W654" s="21">
        <f>IFERROR(Cost[[#This Row],[Remaining QTY]]*Cost[[#This Row],[Unit Price MM60]],"")</f>
        <v>400</v>
      </c>
      <c r="X654" s="10">
        <v>0</v>
      </c>
      <c r="Y654" s="10">
        <f>SUMIF('MB52 in transit'!A:A,WSheet!G:G,'MB52 in transit'!E:E)</f>
        <v>0</v>
      </c>
      <c r="Z654" s="10">
        <f>SUMIF('MB52 2001'!A:A,WSheet!G:G,'MB52 2001'!C:C)</f>
        <v>0</v>
      </c>
      <c r="AA654" s="10">
        <f>Cost[[#This Row],[AB50 SOH 5001 ]]-Cost[[#This Row],[Remaining QTY]]</f>
        <v>-8</v>
      </c>
      <c r="AB654" s="10">
        <f>SUMIF(G:G,G:G,O:O)</f>
        <v>8</v>
      </c>
      <c r="AC654" s="10">
        <f>Cost[[#This Row],[AB50 SOH 5001 ]]-Cost[[#This Row],[All Work Order Demand]]</f>
        <v>-8</v>
      </c>
      <c r="AD654" s="10" t="str">
        <f>_xlfn.CONCAT(Cost[[#This Row],[Material ]],"5001")</f>
        <v>700027675001</v>
      </c>
      <c r="AE654" s="22">
        <v>5001</v>
      </c>
    </row>
    <row r="655" spans="1:31">
      <c r="A655" s="24" t="s">
        <v>485</v>
      </c>
      <c r="B655" s="24" t="s">
        <v>569</v>
      </c>
      <c r="C655" s="24" t="s">
        <v>603</v>
      </c>
      <c r="D655" s="24" t="s">
        <v>767</v>
      </c>
      <c r="E655" s="24" t="s">
        <v>43</v>
      </c>
      <c r="F655" s="24" t="s">
        <v>43</v>
      </c>
      <c r="G655" s="24" t="s">
        <v>1637</v>
      </c>
      <c r="H655" s="24" t="s">
        <v>1638</v>
      </c>
      <c r="I655" s="24" t="s">
        <v>987</v>
      </c>
      <c r="J655" s="24" t="s">
        <v>1686</v>
      </c>
      <c r="K655" s="24">
        <v>7</v>
      </c>
      <c r="L655" s="24" t="s">
        <v>1718</v>
      </c>
      <c r="M655" s="24">
        <v>1</v>
      </c>
      <c r="N655" s="24">
        <v>1</v>
      </c>
      <c r="O655" s="24">
        <v>1</v>
      </c>
      <c r="P655" s="24">
        <v>0</v>
      </c>
      <c r="Q655" s="24" t="str">
        <f t="shared" si="13"/>
        <v>70008492100034577</v>
      </c>
      <c r="R655" s="22" t="e">
        <f>IFERROR(_xlfn.XLOOKUP(Cost[[#This Row],[Unique]],'MB51'!U:U,'MB51'!I:I),"")*-1</f>
        <v>#VALUE!</v>
      </c>
      <c r="S655" s="18" t="str">
        <f>IFERROR(_xlfn.XLOOKUP(Cost[[#This Row],[Unique]],'MB51'!U:U,'MB51'!L:L),"")</f>
        <v/>
      </c>
      <c r="T655" s="18">
        <f>_xlfn.XLOOKUP(Cost[[#This Row],[Material ]],'mm60'!A:A,'mm60'!N:N)</f>
        <v>12534.7</v>
      </c>
      <c r="U655" s="19">
        <f>IFERROR(Cost[[#This Row],[Unit Price MM60]]*Cost[[#This Row],[ Requirement QTY]],"")</f>
        <v>12534.7</v>
      </c>
      <c r="V655" s="20">
        <f>IFERROR(Cost[[#This Row],[Unit Price MM60]]*Cost[[#This Row],[Withdrawn QTY]],"")</f>
        <v>0</v>
      </c>
      <c r="W655" s="21">
        <f>IFERROR(Cost[[#This Row],[Remaining QTY]]*Cost[[#This Row],[Unit Price MM60]],"")</f>
        <v>12534.7</v>
      </c>
      <c r="X655" s="10">
        <v>0</v>
      </c>
      <c r="Y655" s="10">
        <f>SUMIF('MB52 in transit'!A:A,WSheet!G:G,'MB52 in transit'!E:E)</f>
        <v>0</v>
      </c>
      <c r="Z655" s="10">
        <f>SUMIF('MB52 2001'!A:A,WSheet!G:G,'MB52 2001'!C:C)</f>
        <v>0</v>
      </c>
      <c r="AA655" s="10">
        <f>Cost[[#This Row],[AB50 SOH 5001 ]]-Cost[[#This Row],[Remaining QTY]]</f>
        <v>-1</v>
      </c>
      <c r="AB655" s="10">
        <f>SUMIF(G:G,G:G,O:O)</f>
        <v>1</v>
      </c>
      <c r="AC655" s="10">
        <f>Cost[[#This Row],[AB50 SOH 5001 ]]-Cost[[#This Row],[All Work Order Demand]]</f>
        <v>-1</v>
      </c>
      <c r="AD655" s="10" t="str">
        <f>_xlfn.CONCAT(Cost[[#This Row],[Material ]],"5001")</f>
        <v>700084925001</v>
      </c>
      <c r="AE655" s="22">
        <v>5001</v>
      </c>
    </row>
    <row r="656" spans="1:31">
      <c r="A656" s="24" t="s">
        <v>485</v>
      </c>
      <c r="B656" s="24" t="s">
        <v>569</v>
      </c>
      <c r="C656" s="24" t="s">
        <v>603</v>
      </c>
      <c r="D656" s="24" t="s">
        <v>767</v>
      </c>
      <c r="E656" s="24" t="s">
        <v>43</v>
      </c>
      <c r="F656" s="24" t="s">
        <v>68</v>
      </c>
      <c r="G656" s="24" t="s">
        <v>1639</v>
      </c>
      <c r="H656" s="24" t="s">
        <v>1640</v>
      </c>
      <c r="I656" s="24" t="s">
        <v>987</v>
      </c>
      <c r="J656" s="24" t="s">
        <v>1686</v>
      </c>
      <c r="K656" s="24">
        <v>8</v>
      </c>
      <c r="L656" s="24" t="s">
        <v>1718</v>
      </c>
      <c r="M656" s="24">
        <v>2</v>
      </c>
      <c r="N656" s="24">
        <v>2</v>
      </c>
      <c r="O656" s="24">
        <v>2</v>
      </c>
      <c r="P656" s="24">
        <v>0</v>
      </c>
      <c r="Q656" s="24" t="str">
        <f t="shared" si="13"/>
        <v>70008493100034577</v>
      </c>
      <c r="R656" s="22" t="e">
        <f>IFERROR(_xlfn.XLOOKUP(Cost[[#This Row],[Unique]],'MB51'!U:U,'MB51'!I:I),"")*-1</f>
        <v>#VALUE!</v>
      </c>
      <c r="S656" s="18" t="str">
        <f>IFERROR(_xlfn.XLOOKUP(Cost[[#This Row],[Unique]],'MB51'!U:U,'MB51'!L:L),"")</f>
        <v/>
      </c>
      <c r="T656" s="18">
        <f>_xlfn.XLOOKUP(Cost[[#This Row],[Material ]],'mm60'!A:A,'mm60'!N:N)</f>
        <v>188.02</v>
      </c>
      <c r="U656" s="19">
        <f>IFERROR(Cost[[#This Row],[Unit Price MM60]]*Cost[[#This Row],[ Requirement QTY]],"")</f>
        <v>376.04</v>
      </c>
      <c r="V656" s="20">
        <f>IFERROR(Cost[[#This Row],[Unit Price MM60]]*Cost[[#This Row],[Withdrawn QTY]],"")</f>
        <v>0</v>
      </c>
      <c r="W656" s="21">
        <f>IFERROR(Cost[[#This Row],[Remaining QTY]]*Cost[[#This Row],[Unit Price MM60]],"")</f>
        <v>376.04</v>
      </c>
      <c r="X656" s="10">
        <v>0</v>
      </c>
      <c r="Y656" s="10">
        <f>SUMIF('MB52 in transit'!A:A,WSheet!G:G,'MB52 in transit'!E:E)</f>
        <v>0</v>
      </c>
      <c r="Z656" s="10">
        <f>SUMIF('MB52 2001'!A:A,WSheet!G:G,'MB52 2001'!C:C)</f>
        <v>0</v>
      </c>
      <c r="AA656" s="10">
        <f>Cost[[#This Row],[AB50 SOH 5001 ]]-Cost[[#This Row],[Remaining QTY]]</f>
        <v>-2</v>
      </c>
      <c r="AB656" s="10">
        <f>SUMIF(G:G,G:G,O:O)</f>
        <v>2</v>
      </c>
      <c r="AC656" s="10">
        <f>Cost[[#This Row],[AB50 SOH 5001 ]]-Cost[[#This Row],[All Work Order Demand]]</f>
        <v>-2</v>
      </c>
      <c r="AD656" s="10" t="str">
        <f>_xlfn.CONCAT(Cost[[#This Row],[Material ]],"5001")</f>
        <v>700084935001</v>
      </c>
      <c r="AE656" s="22">
        <v>5001</v>
      </c>
    </row>
    <row r="657" spans="1:31">
      <c r="A657" s="24" t="s">
        <v>485</v>
      </c>
      <c r="B657" s="24" t="s">
        <v>569</v>
      </c>
      <c r="C657" s="24" t="s">
        <v>658</v>
      </c>
      <c r="D657" s="24" t="s">
        <v>822</v>
      </c>
      <c r="E657" s="24" t="s">
        <v>56</v>
      </c>
      <c r="F657" s="24" t="s">
        <v>56</v>
      </c>
      <c r="G657" s="24" t="s">
        <v>1641</v>
      </c>
      <c r="H657" s="24" t="s">
        <v>1642</v>
      </c>
      <c r="I657" s="24" t="s">
        <v>54</v>
      </c>
      <c r="J657" s="24" t="s">
        <v>1686</v>
      </c>
      <c r="K657" s="24">
        <v>3</v>
      </c>
      <c r="L657" s="24" t="s">
        <v>1773</v>
      </c>
      <c r="M657" s="24">
        <v>36</v>
      </c>
      <c r="N657" s="24">
        <v>36</v>
      </c>
      <c r="O657" s="24">
        <v>36</v>
      </c>
      <c r="P657" s="24">
        <v>0</v>
      </c>
      <c r="Q657" s="24" t="str">
        <f t="shared" si="13"/>
        <v>10309612100043621</v>
      </c>
      <c r="R657" s="22" t="e">
        <f>IFERROR(_xlfn.XLOOKUP(Cost[[#This Row],[Unique]],'MB51'!U:U,'MB51'!I:I),"")*-1</f>
        <v>#VALUE!</v>
      </c>
      <c r="S657" s="18" t="str">
        <f>IFERROR(_xlfn.XLOOKUP(Cost[[#This Row],[Unique]],'MB51'!U:U,'MB51'!L:L),"")</f>
        <v/>
      </c>
      <c r="T657" s="18">
        <f>_xlfn.XLOOKUP(Cost[[#This Row],[Material ]],'mm60'!A:A,'mm60'!N:N)</f>
        <v>27</v>
      </c>
      <c r="U657" s="19">
        <f>IFERROR(Cost[[#This Row],[Unit Price MM60]]*Cost[[#This Row],[ Requirement QTY]],"")</f>
        <v>972</v>
      </c>
      <c r="V657" s="20">
        <f>IFERROR(Cost[[#This Row],[Unit Price MM60]]*Cost[[#This Row],[Withdrawn QTY]],"")</f>
        <v>0</v>
      </c>
      <c r="W657" s="21">
        <f>IFERROR(Cost[[#This Row],[Remaining QTY]]*Cost[[#This Row],[Unit Price MM60]],"")</f>
        <v>972</v>
      </c>
      <c r="X657" s="10">
        <v>0</v>
      </c>
      <c r="Y657" s="10">
        <f>SUMIF('MB52 in transit'!A:A,WSheet!G:G,'MB52 in transit'!E:E)</f>
        <v>0</v>
      </c>
      <c r="Z657" s="10">
        <f>SUMIF('MB52 2001'!A:A,WSheet!G:G,'MB52 2001'!C:C)</f>
        <v>0</v>
      </c>
      <c r="AA657" s="10">
        <f>Cost[[#This Row],[AB50 SOH 5001 ]]-Cost[[#This Row],[Remaining QTY]]</f>
        <v>-36</v>
      </c>
      <c r="AB657" s="10">
        <f>SUMIF(G:G,G:G,O:O)</f>
        <v>36</v>
      </c>
      <c r="AC657" s="10">
        <f>Cost[[#This Row],[AB50 SOH 5001 ]]-Cost[[#This Row],[All Work Order Demand]]</f>
        <v>-36</v>
      </c>
      <c r="AD657" s="10" t="str">
        <f>_xlfn.CONCAT(Cost[[#This Row],[Material ]],"5001")</f>
        <v>103096125001</v>
      </c>
      <c r="AE657" s="22">
        <v>5001</v>
      </c>
    </row>
    <row r="658" spans="1:31">
      <c r="A658" s="24" t="s">
        <v>485</v>
      </c>
      <c r="B658" s="24" t="s">
        <v>569</v>
      </c>
      <c r="C658" s="24" t="s">
        <v>720</v>
      </c>
      <c r="D658" s="24" t="s">
        <v>875</v>
      </c>
      <c r="E658" s="24" t="s">
        <v>68</v>
      </c>
      <c r="F658" s="24" t="s">
        <v>43</v>
      </c>
      <c r="G658" s="24" t="s">
        <v>1643</v>
      </c>
      <c r="H658" s="24" t="s">
        <v>1644</v>
      </c>
      <c r="I658" s="24" t="s">
        <v>1645</v>
      </c>
      <c r="J658" s="24" t="s">
        <v>1686</v>
      </c>
      <c r="K658" s="24">
        <v>2</v>
      </c>
      <c r="L658" s="24" t="s">
        <v>1835</v>
      </c>
      <c r="M658" s="24">
        <v>2</v>
      </c>
      <c r="N658" s="24">
        <v>2</v>
      </c>
      <c r="O658" s="24">
        <v>2</v>
      </c>
      <c r="P658" s="24">
        <v>0</v>
      </c>
      <c r="Q658" s="24" t="str">
        <f t="shared" si="13"/>
        <v>70001538100035072</v>
      </c>
      <c r="R658" s="22" t="e">
        <f>IFERROR(_xlfn.XLOOKUP(Cost[[#This Row],[Unique]],'MB51'!U:U,'MB51'!I:I),"")*-1</f>
        <v>#VALUE!</v>
      </c>
      <c r="S658" s="18" t="str">
        <f>IFERROR(_xlfn.XLOOKUP(Cost[[#This Row],[Unique]],'MB51'!U:U,'MB51'!L:L),"")</f>
        <v/>
      </c>
      <c r="T658" s="18">
        <f>_xlfn.XLOOKUP(Cost[[#This Row],[Material ]],'mm60'!A:A,'mm60'!N:N)</f>
        <v>964.97</v>
      </c>
      <c r="U658" s="19">
        <f>IFERROR(Cost[[#This Row],[Unit Price MM60]]*Cost[[#This Row],[ Requirement QTY]],"")</f>
        <v>1929.94</v>
      </c>
      <c r="V658" s="20">
        <f>IFERROR(Cost[[#This Row],[Unit Price MM60]]*Cost[[#This Row],[Withdrawn QTY]],"")</f>
        <v>0</v>
      </c>
      <c r="W658" s="21">
        <f>IFERROR(Cost[[#This Row],[Remaining QTY]]*Cost[[#This Row],[Unit Price MM60]],"")</f>
        <v>1929.94</v>
      </c>
      <c r="X658" s="10">
        <v>0</v>
      </c>
      <c r="Y658" s="10">
        <f>SUMIF('MB52 in transit'!A:A,WSheet!G:G,'MB52 in transit'!E:E)</f>
        <v>0</v>
      </c>
      <c r="Z658" s="10">
        <f>SUMIF('MB52 2001'!A:A,WSheet!G:G,'MB52 2001'!C:C)</f>
        <v>0</v>
      </c>
      <c r="AA658" s="10">
        <f>Cost[[#This Row],[AB50 SOH 5001 ]]-Cost[[#This Row],[Remaining QTY]]</f>
        <v>-2</v>
      </c>
      <c r="AB658" s="10">
        <f>SUMIF(G:G,G:G,O:O)</f>
        <v>2</v>
      </c>
      <c r="AC658" s="10">
        <f>Cost[[#This Row],[AB50 SOH 5001 ]]-Cost[[#This Row],[All Work Order Demand]]</f>
        <v>-2</v>
      </c>
      <c r="AD658" s="10" t="str">
        <f>_xlfn.CONCAT(Cost[[#This Row],[Material ]],"5001")</f>
        <v>700015385001</v>
      </c>
      <c r="AE658" s="22">
        <v>5001</v>
      </c>
    </row>
    <row r="659" spans="1:31">
      <c r="A659" s="24" t="s">
        <v>485</v>
      </c>
      <c r="B659" s="24" t="s">
        <v>569</v>
      </c>
      <c r="C659" s="24" t="s">
        <v>720</v>
      </c>
      <c r="D659" s="24" t="s">
        <v>875</v>
      </c>
      <c r="E659" s="24" t="s">
        <v>68</v>
      </c>
      <c r="F659" s="24" t="s">
        <v>47</v>
      </c>
      <c r="G659" s="24" t="s">
        <v>1646</v>
      </c>
      <c r="H659" s="24" t="s">
        <v>1647</v>
      </c>
      <c r="I659" s="24" t="s">
        <v>1645</v>
      </c>
      <c r="J659" s="24" t="s">
        <v>1686</v>
      </c>
      <c r="K659" s="24">
        <v>4</v>
      </c>
      <c r="L659" s="24" t="s">
        <v>1835</v>
      </c>
      <c r="M659" s="24">
        <v>4</v>
      </c>
      <c r="N659" s="24">
        <v>4</v>
      </c>
      <c r="O659" s="24">
        <v>4</v>
      </c>
      <c r="P659" s="24">
        <v>0</v>
      </c>
      <c r="Q659" s="24" t="str">
        <f t="shared" si="13"/>
        <v>70001803100035072</v>
      </c>
      <c r="R659" s="22" t="e">
        <f>IFERROR(_xlfn.XLOOKUP(Cost[[#This Row],[Unique]],'MB51'!U:U,'MB51'!I:I),"")*-1</f>
        <v>#VALUE!</v>
      </c>
      <c r="S659" s="18" t="str">
        <f>IFERROR(_xlfn.XLOOKUP(Cost[[#This Row],[Unique]],'MB51'!U:U,'MB51'!L:L),"")</f>
        <v/>
      </c>
      <c r="T659" s="18">
        <f>_xlfn.XLOOKUP(Cost[[#This Row],[Material ]],'mm60'!A:A,'mm60'!N:N)</f>
        <v>353.95</v>
      </c>
      <c r="U659" s="19">
        <f>IFERROR(Cost[[#This Row],[Unit Price MM60]]*Cost[[#This Row],[ Requirement QTY]],"")</f>
        <v>1415.8</v>
      </c>
      <c r="V659" s="20">
        <f>IFERROR(Cost[[#This Row],[Unit Price MM60]]*Cost[[#This Row],[Withdrawn QTY]],"")</f>
        <v>0</v>
      </c>
      <c r="W659" s="21">
        <f>IFERROR(Cost[[#This Row],[Remaining QTY]]*Cost[[#This Row],[Unit Price MM60]],"")</f>
        <v>1415.8</v>
      </c>
      <c r="X659" s="10">
        <v>0</v>
      </c>
      <c r="Y659" s="10">
        <f>SUMIF('MB52 in transit'!A:A,WSheet!G:G,'MB52 in transit'!E:E)</f>
        <v>0</v>
      </c>
      <c r="Z659" s="10">
        <f>SUMIF('MB52 2001'!A:A,WSheet!G:G,'MB52 2001'!C:C)</f>
        <v>0</v>
      </c>
      <c r="AA659" s="10">
        <f>Cost[[#This Row],[AB50 SOH 5001 ]]-Cost[[#This Row],[Remaining QTY]]</f>
        <v>-4</v>
      </c>
      <c r="AB659" s="10">
        <f>SUMIF(G:G,G:G,O:O)</f>
        <v>4</v>
      </c>
      <c r="AC659" s="10">
        <f>Cost[[#This Row],[AB50 SOH 5001 ]]-Cost[[#This Row],[All Work Order Demand]]</f>
        <v>-4</v>
      </c>
      <c r="AD659" s="10" t="str">
        <f>_xlfn.CONCAT(Cost[[#This Row],[Material ]],"5001")</f>
        <v>700018035001</v>
      </c>
      <c r="AE659" s="22">
        <v>5001</v>
      </c>
    </row>
    <row r="660" spans="1:31">
      <c r="A660" s="24" t="s">
        <v>485</v>
      </c>
      <c r="B660" s="24" t="s">
        <v>569</v>
      </c>
      <c r="C660" s="24" t="s">
        <v>720</v>
      </c>
      <c r="D660" s="24" t="s">
        <v>875</v>
      </c>
      <c r="E660" s="24" t="s">
        <v>68</v>
      </c>
      <c r="F660" s="24" t="s">
        <v>56</v>
      </c>
      <c r="G660" s="24" t="s">
        <v>1648</v>
      </c>
      <c r="H660" s="24" t="s">
        <v>1649</v>
      </c>
      <c r="I660" s="24" t="s">
        <v>1645</v>
      </c>
      <c r="J660" s="24" t="s">
        <v>1686</v>
      </c>
      <c r="K660" s="24">
        <v>6</v>
      </c>
      <c r="L660" s="24" t="s">
        <v>1835</v>
      </c>
      <c r="M660" s="24">
        <v>28</v>
      </c>
      <c r="N660" s="24">
        <v>28</v>
      </c>
      <c r="O660" s="24">
        <v>28</v>
      </c>
      <c r="P660" s="24">
        <v>0</v>
      </c>
      <c r="Q660" s="24" t="str">
        <f t="shared" si="13"/>
        <v>70001804100035072</v>
      </c>
      <c r="R660" s="22" t="e">
        <f>IFERROR(_xlfn.XLOOKUP(Cost[[#This Row],[Unique]],'MB51'!U:U,'MB51'!I:I),"")*-1</f>
        <v>#VALUE!</v>
      </c>
      <c r="S660" s="18" t="str">
        <f>IFERROR(_xlfn.XLOOKUP(Cost[[#This Row],[Unique]],'MB51'!U:U,'MB51'!L:L),"")</f>
        <v/>
      </c>
      <c r="T660" s="18">
        <f>_xlfn.XLOOKUP(Cost[[#This Row],[Material ]],'mm60'!A:A,'mm60'!N:N)</f>
        <v>1.5</v>
      </c>
      <c r="U660" s="19">
        <f>IFERROR(Cost[[#This Row],[Unit Price MM60]]*Cost[[#This Row],[ Requirement QTY]],"")</f>
        <v>42</v>
      </c>
      <c r="V660" s="20">
        <f>IFERROR(Cost[[#This Row],[Unit Price MM60]]*Cost[[#This Row],[Withdrawn QTY]],"")</f>
        <v>0</v>
      </c>
      <c r="W660" s="21">
        <f>IFERROR(Cost[[#This Row],[Remaining QTY]]*Cost[[#This Row],[Unit Price MM60]],"")</f>
        <v>42</v>
      </c>
      <c r="X660" s="10">
        <v>0</v>
      </c>
      <c r="Y660" s="10">
        <f>SUMIF('MB52 in transit'!A:A,WSheet!G:G,'MB52 in transit'!E:E)</f>
        <v>0</v>
      </c>
      <c r="Z660" s="10">
        <f>SUMIF('MB52 2001'!A:A,WSheet!G:G,'MB52 2001'!C:C)</f>
        <v>0</v>
      </c>
      <c r="AA660" s="10">
        <f>Cost[[#This Row],[AB50 SOH 5001 ]]-Cost[[#This Row],[Remaining QTY]]</f>
        <v>-28</v>
      </c>
      <c r="AB660" s="10">
        <f>SUMIF(G:G,G:G,O:O)</f>
        <v>28</v>
      </c>
      <c r="AC660" s="10">
        <f>Cost[[#This Row],[AB50 SOH 5001 ]]-Cost[[#This Row],[All Work Order Demand]]</f>
        <v>-28</v>
      </c>
      <c r="AD660" s="10" t="str">
        <f>_xlfn.CONCAT(Cost[[#This Row],[Material ]],"5001")</f>
        <v>700018045001</v>
      </c>
      <c r="AE660" s="22">
        <v>5001</v>
      </c>
    </row>
    <row r="661" spans="1:31">
      <c r="A661" s="24" t="s">
        <v>485</v>
      </c>
      <c r="B661" s="24" t="s">
        <v>569</v>
      </c>
      <c r="C661" s="24" t="s">
        <v>720</v>
      </c>
      <c r="D661" s="24" t="s">
        <v>875</v>
      </c>
      <c r="E661" s="24" t="s">
        <v>68</v>
      </c>
      <c r="F661" s="24" t="s">
        <v>60</v>
      </c>
      <c r="G661" s="24" t="s">
        <v>1650</v>
      </c>
      <c r="H661" s="24" t="s">
        <v>1651</v>
      </c>
      <c r="I661" s="24" t="s">
        <v>1645</v>
      </c>
      <c r="J661" s="24" t="s">
        <v>1686</v>
      </c>
      <c r="K661" s="24">
        <v>8</v>
      </c>
      <c r="L661" s="24" t="s">
        <v>1835</v>
      </c>
      <c r="M661" s="24">
        <v>28</v>
      </c>
      <c r="N661" s="24">
        <v>28</v>
      </c>
      <c r="O661" s="24">
        <v>28</v>
      </c>
      <c r="P661" s="24">
        <v>0</v>
      </c>
      <c r="Q661" s="24" t="str">
        <f t="shared" si="13"/>
        <v>70001805100035072</v>
      </c>
      <c r="R661" s="22" t="e">
        <f>IFERROR(_xlfn.XLOOKUP(Cost[[#This Row],[Unique]],'MB51'!U:U,'MB51'!I:I),"")*-1</f>
        <v>#VALUE!</v>
      </c>
      <c r="S661" s="18" t="str">
        <f>IFERROR(_xlfn.XLOOKUP(Cost[[#This Row],[Unique]],'MB51'!U:U,'MB51'!L:L),"")</f>
        <v/>
      </c>
      <c r="T661" s="18">
        <f>_xlfn.XLOOKUP(Cost[[#This Row],[Material ]],'mm60'!A:A,'mm60'!N:N)</f>
        <v>1.5</v>
      </c>
      <c r="U661" s="19">
        <f>IFERROR(Cost[[#This Row],[Unit Price MM60]]*Cost[[#This Row],[ Requirement QTY]],"")</f>
        <v>42</v>
      </c>
      <c r="V661" s="20">
        <f>IFERROR(Cost[[#This Row],[Unit Price MM60]]*Cost[[#This Row],[Withdrawn QTY]],"")</f>
        <v>0</v>
      </c>
      <c r="W661" s="21">
        <f>IFERROR(Cost[[#This Row],[Remaining QTY]]*Cost[[#This Row],[Unit Price MM60]],"")</f>
        <v>42</v>
      </c>
      <c r="X661" s="10">
        <v>0</v>
      </c>
      <c r="Y661" s="10">
        <f>SUMIF('MB52 in transit'!A:A,WSheet!G:G,'MB52 in transit'!E:E)</f>
        <v>0</v>
      </c>
      <c r="Z661" s="10">
        <f>SUMIF('MB52 2001'!A:A,WSheet!G:G,'MB52 2001'!C:C)</f>
        <v>0</v>
      </c>
      <c r="AA661" s="10">
        <f>Cost[[#This Row],[AB50 SOH 5001 ]]-Cost[[#This Row],[Remaining QTY]]</f>
        <v>-28</v>
      </c>
      <c r="AB661" s="10">
        <f>SUMIF(G:G,G:G,O:O)</f>
        <v>28</v>
      </c>
      <c r="AC661" s="10">
        <f>Cost[[#This Row],[AB50 SOH 5001 ]]-Cost[[#This Row],[All Work Order Demand]]</f>
        <v>-28</v>
      </c>
      <c r="AD661" s="10" t="str">
        <f>_xlfn.CONCAT(Cost[[#This Row],[Material ]],"5001")</f>
        <v>700018055001</v>
      </c>
      <c r="AE661" s="22">
        <v>5001</v>
      </c>
    </row>
    <row r="662" spans="1:31">
      <c r="A662" s="24" t="s">
        <v>485</v>
      </c>
      <c r="B662" s="24" t="s">
        <v>569</v>
      </c>
      <c r="C662" s="24" t="s">
        <v>720</v>
      </c>
      <c r="D662" s="24" t="s">
        <v>875</v>
      </c>
      <c r="E662" s="24" t="s">
        <v>68</v>
      </c>
      <c r="F662" s="24" t="s">
        <v>64</v>
      </c>
      <c r="G662" s="24" t="s">
        <v>1652</v>
      </c>
      <c r="H662" s="24" t="s">
        <v>1653</v>
      </c>
      <c r="I662" s="24" t="s">
        <v>1645</v>
      </c>
      <c r="J662" s="24" t="s">
        <v>1686</v>
      </c>
      <c r="K662" s="24">
        <v>10</v>
      </c>
      <c r="L662" s="24" t="s">
        <v>1835</v>
      </c>
      <c r="M662" s="24">
        <v>1</v>
      </c>
      <c r="N662" s="24">
        <v>1</v>
      </c>
      <c r="O662" s="24">
        <v>1</v>
      </c>
      <c r="P662" s="24">
        <v>0</v>
      </c>
      <c r="Q662" s="24" t="str">
        <f t="shared" si="13"/>
        <v>70001821100035072</v>
      </c>
      <c r="R662" s="22" t="e">
        <f>IFERROR(_xlfn.XLOOKUP(Cost[[#This Row],[Unique]],'MB51'!U:U,'MB51'!I:I),"")*-1</f>
        <v>#VALUE!</v>
      </c>
      <c r="S662" s="18" t="str">
        <f>IFERROR(_xlfn.XLOOKUP(Cost[[#This Row],[Unique]],'MB51'!U:U,'MB51'!L:L),"")</f>
        <v/>
      </c>
      <c r="T662" s="18">
        <f>_xlfn.XLOOKUP(Cost[[#This Row],[Material ]],'mm60'!A:A,'mm60'!N:N)</f>
        <v>411.52</v>
      </c>
      <c r="U662" s="19">
        <f>IFERROR(Cost[[#This Row],[Unit Price MM60]]*Cost[[#This Row],[ Requirement QTY]],"")</f>
        <v>411.52</v>
      </c>
      <c r="V662" s="20">
        <f>IFERROR(Cost[[#This Row],[Unit Price MM60]]*Cost[[#This Row],[Withdrawn QTY]],"")</f>
        <v>0</v>
      </c>
      <c r="W662" s="21">
        <f>IFERROR(Cost[[#This Row],[Remaining QTY]]*Cost[[#This Row],[Unit Price MM60]],"")</f>
        <v>411.52</v>
      </c>
      <c r="X662" s="10">
        <v>0</v>
      </c>
      <c r="Y662" s="10">
        <f>SUMIF('MB52 in transit'!A:A,WSheet!G:G,'MB52 in transit'!E:E)</f>
        <v>0</v>
      </c>
      <c r="Z662" s="10">
        <f>SUMIF('MB52 2001'!A:A,WSheet!G:G,'MB52 2001'!C:C)</f>
        <v>0</v>
      </c>
      <c r="AA662" s="10">
        <f>Cost[[#This Row],[AB50 SOH 5001 ]]-Cost[[#This Row],[Remaining QTY]]</f>
        <v>-1</v>
      </c>
      <c r="AB662" s="10">
        <f>SUMIF(G:G,G:G,O:O)</f>
        <v>1</v>
      </c>
      <c r="AC662" s="10">
        <f>Cost[[#This Row],[AB50 SOH 5001 ]]-Cost[[#This Row],[All Work Order Demand]]</f>
        <v>-1</v>
      </c>
      <c r="AD662" s="10" t="str">
        <f>_xlfn.CONCAT(Cost[[#This Row],[Material ]],"5001")</f>
        <v>700018215001</v>
      </c>
      <c r="AE662" s="22">
        <v>5001</v>
      </c>
    </row>
    <row r="663" spans="1:31">
      <c r="A663" s="24" t="s">
        <v>485</v>
      </c>
      <c r="B663" s="24" t="s">
        <v>569</v>
      </c>
      <c r="C663" s="24" t="s">
        <v>721</v>
      </c>
      <c r="D663" s="24" t="s">
        <v>796</v>
      </c>
      <c r="E663" s="24" t="s">
        <v>64</v>
      </c>
      <c r="F663" s="24" t="s">
        <v>43</v>
      </c>
      <c r="G663" s="24" t="s">
        <v>1047</v>
      </c>
      <c r="H663" s="24" t="s">
        <v>1048</v>
      </c>
      <c r="I663" s="24" t="s">
        <v>54</v>
      </c>
      <c r="J663" s="24" t="s">
        <v>1686</v>
      </c>
      <c r="K663" s="24">
        <v>1</v>
      </c>
      <c r="L663" s="24" t="s">
        <v>1836</v>
      </c>
      <c r="M663" s="24">
        <v>1</v>
      </c>
      <c r="N663" s="24">
        <v>1</v>
      </c>
      <c r="O663" s="24">
        <v>1</v>
      </c>
      <c r="P663" s="24">
        <v>0</v>
      </c>
      <c r="Q663" s="24" t="str">
        <f t="shared" si="13"/>
        <v>10521047200155495</v>
      </c>
      <c r="R663" s="22" t="e">
        <f>IFERROR(_xlfn.XLOOKUP(Cost[[#This Row],[Unique]],'MB51'!U:U,'MB51'!I:I),"")*-1</f>
        <v>#VALUE!</v>
      </c>
      <c r="S663" s="18" t="str">
        <f>IFERROR(_xlfn.XLOOKUP(Cost[[#This Row],[Unique]],'MB51'!U:U,'MB51'!L:L),"")</f>
        <v/>
      </c>
      <c r="T663" s="18">
        <f>_xlfn.XLOOKUP(Cost[[#This Row],[Material ]],'mm60'!A:A,'mm60'!N:N)</f>
        <v>127.76</v>
      </c>
      <c r="U663" s="19">
        <f>IFERROR(Cost[[#This Row],[Unit Price MM60]]*Cost[[#This Row],[ Requirement QTY]],"")</f>
        <v>127.76</v>
      </c>
      <c r="V663" s="20">
        <f>IFERROR(Cost[[#This Row],[Unit Price MM60]]*Cost[[#This Row],[Withdrawn QTY]],"")</f>
        <v>0</v>
      </c>
      <c r="W663" s="21">
        <f>IFERROR(Cost[[#This Row],[Remaining QTY]]*Cost[[#This Row],[Unit Price MM60]],"")</f>
        <v>127.76</v>
      </c>
      <c r="X663" s="10">
        <v>0</v>
      </c>
      <c r="Y663" s="10">
        <f>SUMIF('MB52 in transit'!A:A,WSheet!G:G,'MB52 in transit'!E:E)</f>
        <v>0</v>
      </c>
      <c r="Z663" s="10">
        <f>SUMIF('MB52 2001'!A:A,WSheet!G:G,'MB52 2001'!C:C)</f>
        <v>0</v>
      </c>
      <c r="AA663" s="10">
        <f>Cost[[#This Row],[AB50 SOH 5001 ]]-Cost[[#This Row],[Remaining QTY]]</f>
        <v>-1</v>
      </c>
      <c r="AB663" s="10">
        <f>SUMIF(G:G,G:G,O:O)</f>
        <v>9</v>
      </c>
      <c r="AC663" s="10">
        <f>Cost[[#This Row],[AB50 SOH 5001 ]]-Cost[[#This Row],[All Work Order Demand]]</f>
        <v>-9</v>
      </c>
      <c r="AD663" s="10" t="str">
        <f>_xlfn.CONCAT(Cost[[#This Row],[Material ]],"5001")</f>
        <v>105210475001</v>
      </c>
      <c r="AE663" s="22">
        <v>5001</v>
      </c>
    </row>
    <row r="664" spans="1:31">
      <c r="A664" s="24" t="s">
        <v>485</v>
      </c>
      <c r="B664" s="24" t="s">
        <v>569</v>
      </c>
      <c r="C664" s="24" t="s">
        <v>721</v>
      </c>
      <c r="D664" s="24" t="s">
        <v>796</v>
      </c>
      <c r="E664" s="24" t="s">
        <v>64</v>
      </c>
      <c r="F664" s="24" t="s">
        <v>47</v>
      </c>
      <c r="G664" s="24" t="s">
        <v>1062</v>
      </c>
      <c r="H664" s="24" t="s">
        <v>1063</v>
      </c>
      <c r="I664" s="24" t="s">
        <v>54</v>
      </c>
      <c r="J664" s="24" t="s">
        <v>1686</v>
      </c>
      <c r="K664" s="24">
        <v>2</v>
      </c>
      <c r="L664" s="24" t="s">
        <v>1836</v>
      </c>
      <c r="M664" s="24">
        <v>1</v>
      </c>
      <c r="N664" s="24">
        <v>1</v>
      </c>
      <c r="O664" s="24">
        <v>1</v>
      </c>
      <c r="P664" s="24">
        <v>0</v>
      </c>
      <c r="Q664" s="24" t="str">
        <f t="shared" si="13"/>
        <v>10542030200155495</v>
      </c>
      <c r="R664" s="22" t="e">
        <f>IFERROR(_xlfn.XLOOKUP(Cost[[#This Row],[Unique]],'MB51'!U:U,'MB51'!I:I),"")*-1</f>
        <v>#VALUE!</v>
      </c>
      <c r="S664" s="18" t="str">
        <f>IFERROR(_xlfn.XLOOKUP(Cost[[#This Row],[Unique]],'MB51'!U:U,'MB51'!L:L),"")</f>
        <v/>
      </c>
      <c r="T664" s="18">
        <f>_xlfn.XLOOKUP(Cost[[#This Row],[Material ]],'mm60'!A:A,'mm60'!N:N)</f>
        <v>62.68</v>
      </c>
      <c r="U664" s="19">
        <f>IFERROR(Cost[[#This Row],[Unit Price MM60]]*Cost[[#This Row],[ Requirement QTY]],"")</f>
        <v>62.68</v>
      </c>
      <c r="V664" s="20">
        <f>IFERROR(Cost[[#This Row],[Unit Price MM60]]*Cost[[#This Row],[Withdrawn QTY]],"")</f>
        <v>0</v>
      </c>
      <c r="W664" s="21">
        <f>IFERROR(Cost[[#This Row],[Remaining QTY]]*Cost[[#This Row],[Unit Price MM60]],"")</f>
        <v>62.68</v>
      </c>
      <c r="X664" s="10">
        <v>0</v>
      </c>
      <c r="Y664" s="10">
        <f>SUMIF('MB52 in transit'!A:A,WSheet!G:G,'MB52 in transit'!E:E)</f>
        <v>0</v>
      </c>
      <c r="Z664" s="10">
        <f>SUMIF('MB52 2001'!A:A,WSheet!G:G,'MB52 2001'!C:C)</f>
        <v>0</v>
      </c>
      <c r="AA664" s="10">
        <f>Cost[[#This Row],[AB50 SOH 5001 ]]-Cost[[#This Row],[Remaining QTY]]</f>
        <v>-1</v>
      </c>
      <c r="AB664" s="10">
        <f>SUMIF(G:G,G:G,O:O)</f>
        <v>14</v>
      </c>
      <c r="AC664" s="10">
        <f>Cost[[#This Row],[AB50 SOH 5001 ]]-Cost[[#This Row],[All Work Order Demand]]</f>
        <v>-14</v>
      </c>
      <c r="AD664" s="10" t="str">
        <f>_xlfn.CONCAT(Cost[[#This Row],[Material ]],"5001")</f>
        <v>105420305001</v>
      </c>
      <c r="AE664" s="22">
        <v>5001</v>
      </c>
    </row>
    <row r="665" spans="1:31">
      <c r="A665" s="24" t="s">
        <v>485</v>
      </c>
      <c r="B665" s="24" t="s">
        <v>569</v>
      </c>
      <c r="C665" s="24" t="s">
        <v>584</v>
      </c>
      <c r="D665" s="24" t="s">
        <v>742</v>
      </c>
      <c r="E665" s="24" t="s">
        <v>47</v>
      </c>
      <c r="F665" s="24" t="s">
        <v>56</v>
      </c>
      <c r="G665" s="24" t="s">
        <v>969</v>
      </c>
      <c r="H665" s="24" t="s">
        <v>970</v>
      </c>
      <c r="I665" s="24" t="s">
        <v>1365</v>
      </c>
      <c r="J665" s="24" t="s">
        <v>1686</v>
      </c>
      <c r="K665" s="24">
        <v>2</v>
      </c>
      <c r="L665" s="24" t="s">
        <v>1699</v>
      </c>
      <c r="M665" s="24">
        <v>2</v>
      </c>
      <c r="N665" s="24">
        <v>2</v>
      </c>
      <c r="O665" s="24">
        <v>2</v>
      </c>
      <c r="P665" s="24">
        <v>0</v>
      </c>
      <c r="Q665" s="24" t="str">
        <f t="shared" si="13"/>
        <v>10223074100033327</v>
      </c>
      <c r="R665" s="22" t="e">
        <f>IFERROR(_xlfn.XLOOKUP(Cost[[#This Row],[Unique]],'MB51'!U:U,'MB51'!I:I),"")*-1</f>
        <v>#VALUE!</v>
      </c>
      <c r="S665" s="18" t="str">
        <f>IFERROR(_xlfn.XLOOKUP(Cost[[#This Row],[Unique]],'MB51'!U:U,'MB51'!L:L),"")</f>
        <v/>
      </c>
      <c r="T665" s="18">
        <f>_xlfn.XLOOKUP(Cost[[#This Row],[Material ]],'mm60'!A:A,'mm60'!N:N)</f>
        <v>91.8</v>
      </c>
      <c r="U665" s="19">
        <f>IFERROR(Cost[[#This Row],[Unit Price MM60]]*Cost[[#This Row],[ Requirement QTY]],"")</f>
        <v>183.6</v>
      </c>
      <c r="V665" s="20">
        <f>IFERROR(Cost[[#This Row],[Unit Price MM60]]*Cost[[#This Row],[Withdrawn QTY]],"")</f>
        <v>0</v>
      </c>
      <c r="W665" s="21">
        <f>IFERROR(Cost[[#This Row],[Remaining QTY]]*Cost[[#This Row],[Unit Price MM60]],"")</f>
        <v>183.6</v>
      </c>
      <c r="X665" s="10">
        <v>0</v>
      </c>
      <c r="Y665" s="10">
        <f>SUMIF('MB52 in transit'!A:A,WSheet!G:G,'MB52 in transit'!E:E)</f>
        <v>0</v>
      </c>
      <c r="Z665" s="10">
        <f>SUMIF('MB52 2001'!A:A,WSheet!G:G,'MB52 2001'!C:C)</f>
        <v>0</v>
      </c>
      <c r="AA665" s="10">
        <f>Cost[[#This Row],[AB50 SOH 5001 ]]-Cost[[#This Row],[Remaining QTY]]</f>
        <v>-2</v>
      </c>
      <c r="AB665" s="10">
        <f>SUMIF(G:G,G:G,O:O)</f>
        <v>48</v>
      </c>
      <c r="AC665" s="10">
        <f>Cost[[#This Row],[AB50 SOH 5001 ]]-Cost[[#This Row],[All Work Order Demand]]</f>
        <v>-48</v>
      </c>
      <c r="AD665" s="10" t="str">
        <f>_xlfn.CONCAT(Cost[[#This Row],[Material ]],"5001")</f>
        <v>102230745001</v>
      </c>
      <c r="AE665" s="22">
        <v>5001</v>
      </c>
    </row>
    <row r="666" spans="1:31">
      <c r="A666" s="24" t="s">
        <v>485</v>
      </c>
      <c r="B666" s="24" t="s">
        <v>569</v>
      </c>
      <c r="C666" s="24" t="s">
        <v>722</v>
      </c>
      <c r="D666" s="24" t="s">
        <v>876</v>
      </c>
      <c r="E666" s="24" t="s">
        <v>43</v>
      </c>
      <c r="F666" s="24" t="s">
        <v>43</v>
      </c>
      <c r="G666" s="24" t="s">
        <v>1654</v>
      </c>
      <c r="H666" s="24" t="s">
        <v>1655</v>
      </c>
      <c r="I666" s="24" t="s">
        <v>54</v>
      </c>
      <c r="J666" s="24" t="s">
        <v>1686</v>
      </c>
      <c r="K666" s="24">
        <v>1</v>
      </c>
      <c r="L666" s="24" t="s">
        <v>1837</v>
      </c>
      <c r="M666" s="24">
        <v>1</v>
      </c>
      <c r="N666" s="24">
        <v>1</v>
      </c>
      <c r="O666" s="24">
        <v>1</v>
      </c>
      <c r="P666" s="24">
        <v>0</v>
      </c>
      <c r="Q666" s="24" t="str">
        <f t="shared" si="13"/>
        <v>70015023100085891</v>
      </c>
      <c r="R666" s="22" t="e">
        <f>IFERROR(_xlfn.XLOOKUP(Cost[[#This Row],[Unique]],'MB51'!U:U,'MB51'!I:I),"")*-1</f>
        <v>#VALUE!</v>
      </c>
      <c r="S666" s="18" t="str">
        <f>IFERROR(_xlfn.XLOOKUP(Cost[[#This Row],[Unique]],'MB51'!U:U,'MB51'!L:L),"")</f>
        <v/>
      </c>
      <c r="T666" s="18">
        <f>_xlfn.XLOOKUP(Cost[[#This Row],[Material ]],'mm60'!A:A,'mm60'!N:N)</f>
        <v>5643</v>
      </c>
      <c r="U666" s="19">
        <f>IFERROR(Cost[[#This Row],[Unit Price MM60]]*Cost[[#This Row],[ Requirement QTY]],"")</f>
        <v>5643</v>
      </c>
      <c r="V666" s="20">
        <f>IFERROR(Cost[[#This Row],[Unit Price MM60]]*Cost[[#This Row],[Withdrawn QTY]],"")</f>
        <v>0</v>
      </c>
      <c r="W666" s="21">
        <f>IFERROR(Cost[[#This Row],[Remaining QTY]]*Cost[[#This Row],[Unit Price MM60]],"")</f>
        <v>5643</v>
      </c>
      <c r="X666" s="10">
        <v>0</v>
      </c>
      <c r="Y666" s="10">
        <f>SUMIF('MB52 in transit'!A:A,WSheet!G:G,'MB52 in transit'!E:E)</f>
        <v>0</v>
      </c>
      <c r="Z666" s="10">
        <f>SUMIF('MB52 2001'!A:A,WSheet!G:G,'MB52 2001'!C:C)</f>
        <v>0</v>
      </c>
      <c r="AA666" s="10">
        <f>Cost[[#This Row],[AB50 SOH 5001 ]]-Cost[[#This Row],[Remaining QTY]]</f>
        <v>-1</v>
      </c>
      <c r="AB666" s="10">
        <f>SUMIF(G:G,G:G,O:O)</f>
        <v>2</v>
      </c>
      <c r="AC666" s="10">
        <f>Cost[[#This Row],[AB50 SOH 5001 ]]-Cost[[#This Row],[All Work Order Demand]]</f>
        <v>-2</v>
      </c>
      <c r="AD666" s="10" t="str">
        <f>_xlfn.CONCAT(Cost[[#This Row],[Material ]],"5001")</f>
        <v>700150235001</v>
      </c>
      <c r="AE666" s="22">
        <v>5001</v>
      </c>
    </row>
    <row r="667" spans="1:31">
      <c r="A667" s="24" t="s">
        <v>485</v>
      </c>
      <c r="B667" s="24" t="s">
        <v>569</v>
      </c>
      <c r="C667" s="24" t="s">
        <v>722</v>
      </c>
      <c r="D667" s="24" t="s">
        <v>876</v>
      </c>
      <c r="E667" s="24" t="s">
        <v>43</v>
      </c>
      <c r="F667" s="24" t="s">
        <v>47</v>
      </c>
      <c r="G667" s="24" t="s">
        <v>1656</v>
      </c>
      <c r="H667" s="24" t="s">
        <v>1657</v>
      </c>
      <c r="I667" s="24" t="s">
        <v>54</v>
      </c>
      <c r="J667" s="24" t="s">
        <v>1686</v>
      </c>
      <c r="K667" s="24">
        <v>2</v>
      </c>
      <c r="L667" s="24" t="s">
        <v>1837</v>
      </c>
      <c r="M667" s="24">
        <v>2</v>
      </c>
      <c r="N667" s="24">
        <v>2</v>
      </c>
      <c r="O667" s="24">
        <v>2</v>
      </c>
      <c r="P667" s="24">
        <v>0</v>
      </c>
      <c r="Q667" s="24" t="str">
        <f t="shared" si="13"/>
        <v>70015032100085891</v>
      </c>
      <c r="R667" s="22" t="e">
        <f>IFERROR(_xlfn.XLOOKUP(Cost[[#This Row],[Unique]],'MB51'!U:U,'MB51'!I:I),"")*-1</f>
        <v>#VALUE!</v>
      </c>
      <c r="S667" s="18" t="str">
        <f>IFERROR(_xlfn.XLOOKUP(Cost[[#This Row],[Unique]],'MB51'!U:U,'MB51'!L:L),"")</f>
        <v/>
      </c>
      <c r="T667" s="18">
        <f>_xlfn.XLOOKUP(Cost[[#This Row],[Material ]],'mm60'!A:A,'mm60'!N:N)</f>
        <v>301</v>
      </c>
      <c r="U667" s="19">
        <f>IFERROR(Cost[[#This Row],[Unit Price MM60]]*Cost[[#This Row],[ Requirement QTY]],"")</f>
        <v>602</v>
      </c>
      <c r="V667" s="20">
        <f>IFERROR(Cost[[#This Row],[Unit Price MM60]]*Cost[[#This Row],[Withdrawn QTY]],"")</f>
        <v>0</v>
      </c>
      <c r="W667" s="21">
        <f>IFERROR(Cost[[#This Row],[Remaining QTY]]*Cost[[#This Row],[Unit Price MM60]],"")</f>
        <v>602</v>
      </c>
      <c r="X667" s="10">
        <v>0</v>
      </c>
      <c r="Y667" s="10">
        <f>SUMIF('MB52 in transit'!A:A,WSheet!G:G,'MB52 in transit'!E:E)</f>
        <v>0</v>
      </c>
      <c r="Z667" s="10">
        <f>SUMIF('MB52 2001'!A:A,WSheet!G:G,'MB52 2001'!C:C)</f>
        <v>0</v>
      </c>
      <c r="AA667" s="10">
        <f>Cost[[#This Row],[AB50 SOH 5001 ]]-Cost[[#This Row],[Remaining QTY]]</f>
        <v>-2</v>
      </c>
      <c r="AB667" s="10">
        <f>SUMIF(G:G,G:G,O:O)</f>
        <v>4</v>
      </c>
      <c r="AC667" s="10">
        <f>Cost[[#This Row],[AB50 SOH 5001 ]]-Cost[[#This Row],[All Work Order Demand]]</f>
        <v>-4</v>
      </c>
      <c r="AD667" s="10" t="str">
        <f>_xlfn.CONCAT(Cost[[#This Row],[Material ]],"5001")</f>
        <v>700150325001</v>
      </c>
      <c r="AE667" s="22">
        <v>5001</v>
      </c>
    </row>
    <row r="668" spans="1:31">
      <c r="A668" s="24" t="s">
        <v>485</v>
      </c>
      <c r="B668" s="24" t="s">
        <v>569</v>
      </c>
      <c r="C668" s="24" t="s">
        <v>576</v>
      </c>
      <c r="D668" s="24" t="s">
        <v>731</v>
      </c>
      <c r="E668" s="24" t="s">
        <v>43</v>
      </c>
      <c r="F668" s="24" t="s">
        <v>64</v>
      </c>
      <c r="G668" s="24" t="s">
        <v>895</v>
      </c>
      <c r="H668" s="24" t="s">
        <v>896</v>
      </c>
      <c r="I668" s="24" t="s">
        <v>54</v>
      </c>
      <c r="J668" s="24" t="s">
        <v>1686</v>
      </c>
      <c r="K668" s="24">
        <v>5</v>
      </c>
      <c r="L668" s="24" t="s">
        <v>1691</v>
      </c>
      <c r="M668" s="24">
        <v>2</v>
      </c>
      <c r="N668" s="24">
        <v>2</v>
      </c>
      <c r="O668" s="24">
        <v>2</v>
      </c>
      <c r="P668" s="24">
        <v>0</v>
      </c>
      <c r="Q668" s="24" t="str">
        <f t="shared" si="13"/>
        <v>10203805100034294</v>
      </c>
      <c r="R668" s="22">
        <f>IFERROR(_xlfn.XLOOKUP(Cost[[#This Row],[Unique]],'MB51'!U:U,'MB51'!I:I),"")*-1</f>
        <v>2</v>
      </c>
      <c r="S668" s="18">
        <f>IFERROR(_xlfn.XLOOKUP(Cost[[#This Row],[Unique]],'MB51'!U:U,'MB51'!L:L),"")</f>
        <v>-0.02</v>
      </c>
      <c r="T668" s="18">
        <f>_xlfn.XLOOKUP(Cost[[#This Row],[Material ]],'mm60'!A:A,'mm60'!N:N)</f>
        <v>8.99</v>
      </c>
      <c r="U668" s="19">
        <f>IFERROR(Cost[[#This Row],[Unit Price MM60]]*Cost[[#This Row],[ Requirement QTY]],"")</f>
        <v>17.98</v>
      </c>
      <c r="V668" s="20">
        <f>IFERROR(Cost[[#This Row],[Unit Price MM60]]*Cost[[#This Row],[Withdrawn QTY]],"")</f>
        <v>0</v>
      </c>
      <c r="W668" s="21">
        <f>IFERROR(Cost[[#This Row],[Remaining QTY]]*Cost[[#This Row],[Unit Price MM60]],"")</f>
        <v>17.98</v>
      </c>
      <c r="X668" s="10">
        <v>0</v>
      </c>
      <c r="Y668" s="10">
        <f>SUMIF('MB52 in transit'!A:A,WSheet!G:G,'MB52 in transit'!E:E)</f>
        <v>0</v>
      </c>
      <c r="Z668" s="10">
        <f>SUMIF('MB52 2001'!A:A,WSheet!G:G,'MB52 2001'!C:C)</f>
        <v>0</v>
      </c>
      <c r="AA668" s="10">
        <f>Cost[[#This Row],[AB50 SOH 5001 ]]-Cost[[#This Row],[Remaining QTY]]</f>
        <v>-2</v>
      </c>
      <c r="AB668" s="10">
        <f>SUMIF(G:G,G:G,O:O)</f>
        <v>2</v>
      </c>
      <c r="AC668" s="10">
        <f>Cost[[#This Row],[AB50 SOH 5001 ]]-Cost[[#This Row],[All Work Order Demand]]</f>
        <v>-2</v>
      </c>
      <c r="AD668" s="10" t="str">
        <f>_xlfn.CONCAT(Cost[[#This Row],[Material ]],"5001")</f>
        <v>102038055001</v>
      </c>
      <c r="AE668" s="22">
        <v>5001</v>
      </c>
    </row>
    <row r="669" spans="1:31">
      <c r="A669" s="24" t="s">
        <v>485</v>
      </c>
      <c r="B669" s="24" t="s">
        <v>569</v>
      </c>
      <c r="C669" s="24" t="s">
        <v>723</v>
      </c>
      <c r="D669" s="24" t="s">
        <v>877</v>
      </c>
      <c r="E669" s="24" t="s">
        <v>43</v>
      </c>
      <c r="F669" s="24" t="s">
        <v>43</v>
      </c>
      <c r="G669" s="24" t="s">
        <v>1654</v>
      </c>
      <c r="H669" s="24" t="s">
        <v>1655</v>
      </c>
      <c r="I669" s="24" t="s">
        <v>54</v>
      </c>
      <c r="J669" s="24" t="s">
        <v>1686</v>
      </c>
      <c r="K669" s="24">
        <v>2</v>
      </c>
      <c r="L669" s="24" t="s">
        <v>1838</v>
      </c>
      <c r="M669" s="24">
        <v>1</v>
      </c>
      <c r="N669" s="24">
        <v>1</v>
      </c>
      <c r="O669" s="24">
        <v>1</v>
      </c>
      <c r="P669" s="24">
        <v>0</v>
      </c>
      <c r="Q669" s="24" t="str">
        <f t="shared" si="13"/>
        <v>70015023100085890</v>
      </c>
      <c r="R669" s="22" t="e">
        <f>IFERROR(_xlfn.XLOOKUP(Cost[[#This Row],[Unique]],'MB51'!U:U,'MB51'!I:I),"")*-1</f>
        <v>#VALUE!</v>
      </c>
      <c r="S669" s="18" t="str">
        <f>IFERROR(_xlfn.XLOOKUP(Cost[[#This Row],[Unique]],'MB51'!U:U,'MB51'!L:L),"")</f>
        <v/>
      </c>
      <c r="T669" s="18">
        <f>_xlfn.XLOOKUP(Cost[[#This Row],[Material ]],'mm60'!A:A,'mm60'!N:N)</f>
        <v>5643</v>
      </c>
      <c r="U669" s="19">
        <f>IFERROR(Cost[[#This Row],[Unit Price MM60]]*Cost[[#This Row],[ Requirement QTY]],"")</f>
        <v>5643</v>
      </c>
      <c r="V669" s="20">
        <f>IFERROR(Cost[[#This Row],[Unit Price MM60]]*Cost[[#This Row],[Withdrawn QTY]],"")</f>
        <v>0</v>
      </c>
      <c r="W669" s="21">
        <f>IFERROR(Cost[[#This Row],[Remaining QTY]]*Cost[[#This Row],[Unit Price MM60]],"")</f>
        <v>5643</v>
      </c>
      <c r="X669" s="10">
        <v>0</v>
      </c>
      <c r="Y669" s="10">
        <f>SUMIF('MB52 in transit'!A:A,WSheet!G:G,'MB52 in transit'!E:E)</f>
        <v>0</v>
      </c>
      <c r="Z669" s="10">
        <f>SUMIF('MB52 2001'!A:A,WSheet!G:G,'MB52 2001'!C:C)</f>
        <v>0</v>
      </c>
      <c r="AA669" s="10">
        <f>Cost[[#This Row],[AB50 SOH 5001 ]]-Cost[[#This Row],[Remaining QTY]]</f>
        <v>-1</v>
      </c>
      <c r="AB669" s="10">
        <f>SUMIF(G:G,G:G,O:O)</f>
        <v>2</v>
      </c>
      <c r="AC669" s="10">
        <f>Cost[[#This Row],[AB50 SOH 5001 ]]-Cost[[#This Row],[All Work Order Demand]]</f>
        <v>-2</v>
      </c>
      <c r="AD669" s="10" t="str">
        <f>_xlfn.CONCAT(Cost[[#This Row],[Material ]],"5001")</f>
        <v>700150235001</v>
      </c>
      <c r="AE669" s="22">
        <v>5001</v>
      </c>
    </row>
    <row r="670" spans="1:31">
      <c r="A670" s="24" t="s">
        <v>485</v>
      </c>
      <c r="B670" s="24" t="s">
        <v>569</v>
      </c>
      <c r="C670" s="24" t="s">
        <v>723</v>
      </c>
      <c r="D670" s="24" t="s">
        <v>877</v>
      </c>
      <c r="E670" s="24" t="s">
        <v>43</v>
      </c>
      <c r="F670" s="24" t="s">
        <v>47</v>
      </c>
      <c r="G670" s="24" t="s">
        <v>1656</v>
      </c>
      <c r="H670" s="24" t="s">
        <v>1657</v>
      </c>
      <c r="I670" s="24" t="s">
        <v>54</v>
      </c>
      <c r="J670" s="24" t="s">
        <v>1686</v>
      </c>
      <c r="K670" s="24">
        <v>4</v>
      </c>
      <c r="L670" s="24" t="s">
        <v>1838</v>
      </c>
      <c r="M670" s="24">
        <v>2</v>
      </c>
      <c r="N670" s="24">
        <v>2</v>
      </c>
      <c r="O670" s="24">
        <v>2</v>
      </c>
      <c r="P670" s="24">
        <v>0</v>
      </c>
      <c r="Q670" s="24" t="str">
        <f t="shared" si="13"/>
        <v>70015032100085890</v>
      </c>
      <c r="R670" s="22" t="e">
        <f>IFERROR(_xlfn.XLOOKUP(Cost[[#This Row],[Unique]],'MB51'!U:U,'MB51'!I:I),"")*-1</f>
        <v>#VALUE!</v>
      </c>
      <c r="S670" s="18" t="str">
        <f>IFERROR(_xlfn.XLOOKUP(Cost[[#This Row],[Unique]],'MB51'!U:U,'MB51'!L:L),"")</f>
        <v/>
      </c>
      <c r="T670" s="18">
        <f>_xlfn.XLOOKUP(Cost[[#This Row],[Material ]],'mm60'!A:A,'mm60'!N:N)</f>
        <v>301</v>
      </c>
      <c r="U670" s="19">
        <f>IFERROR(Cost[[#This Row],[Unit Price MM60]]*Cost[[#This Row],[ Requirement QTY]],"")</f>
        <v>602</v>
      </c>
      <c r="V670" s="20">
        <f>IFERROR(Cost[[#This Row],[Unit Price MM60]]*Cost[[#This Row],[Withdrawn QTY]],"")</f>
        <v>0</v>
      </c>
      <c r="W670" s="21">
        <f>IFERROR(Cost[[#This Row],[Remaining QTY]]*Cost[[#This Row],[Unit Price MM60]],"")</f>
        <v>602</v>
      </c>
      <c r="X670" s="10">
        <v>0</v>
      </c>
      <c r="Y670" s="10">
        <f>SUMIF('MB52 in transit'!A:A,WSheet!G:G,'MB52 in transit'!E:E)</f>
        <v>0</v>
      </c>
      <c r="Z670" s="10">
        <f>SUMIF('MB52 2001'!A:A,WSheet!G:G,'MB52 2001'!C:C)</f>
        <v>0</v>
      </c>
      <c r="AA670" s="10">
        <f>Cost[[#This Row],[AB50 SOH 5001 ]]-Cost[[#This Row],[Remaining QTY]]</f>
        <v>-2</v>
      </c>
      <c r="AB670" s="10">
        <f>SUMIF(G:G,G:G,O:O)</f>
        <v>4</v>
      </c>
      <c r="AC670" s="10">
        <f>Cost[[#This Row],[AB50 SOH 5001 ]]-Cost[[#This Row],[All Work Order Demand]]</f>
        <v>-4</v>
      </c>
      <c r="AD670" s="10" t="str">
        <f>_xlfn.CONCAT(Cost[[#This Row],[Material ]],"5001")</f>
        <v>700150325001</v>
      </c>
      <c r="AE670" s="22">
        <v>5001</v>
      </c>
    </row>
    <row r="671" spans="1:31">
      <c r="A671" s="24" t="s">
        <v>485</v>
      </c>
      <c r="B671" s="24" t="s">
        <v>569</v>
      </c>
      <c r="C671" s="24" t="s">
        <v>724</v>
      </c>
      <c r="D671" s="24" t="s">
        <v>878</v>
      </c>
      <c r="E671" s="24" t="s">
        <v>43</v>
      </c>
      <c r="F671" s="24" t="s">
        <v>43</v>
      </c>
      <c r="G671" s="24" t="s">
        <v>1658</v>
      </c>
      <c r="H671" s="24" t="s">
        <v>1659</v>
      </c>
      <c r="I671" s="24" t="s">
        <v>54</v>
      </c>
      <c r="J671" s="24" t="s">
        <v>1686</v>
      </c>
      <c r="K671" s="24">
        <v>2</v>
      </c>
      <c r="L671" s="24" t="s">
        <v>1839</v>
      </c>
      <c r="M671" s="24">
        <v>50</v>
      </c>
      <c r="N671" s="24">
        <v>50</v>
      </c>
      <c r="O671" s="24">
        <v>50</v>
      </c>
      <c r="P671" s="24">
        <v>0</v>
      </c>
      <c r="Q671" s="24" t="str">
        <f t="shared" si="13"/>
        <v>70010394100079750</v>
      </c>
      <c r="R671" s="22" t="e">
        <f>IFERROR(_xlfn.XLOOKUP(Cost[[#This Row],[Unique]],'MB51'!U:U,'MB51'!I:I),"")*-1</f>
        <v>#VALUE!</v>
      </c>
      <c r="S671" s="18" t="str">
        <f>IFERROR(_xlfn.XLOOKUP(Cost[[#This Row],[Unique]],'MB51'!U:U,'MB51'!L:L),"")</f>
        <v/>
      </c>
      <c r="T671" s="18">
        <f>_xlfn.XLOOKUP(Cost[[#This Row],[Material ]],'mm60'!A:A,'mm60'!N:N)</f>
        <v>2.9</v>
      </c>
      <c r="U671" s="19">
        <f>IFERROR(Cost[[#This Row],[Unit Price MM60]]*Cost[[#This Row],[ Requirement QTY]],"")</f>
        <v>145</v>
      </c>
      <c r="V671" s="20">
        <f>IFERROR(Cost[[#This Row],[Unit Price MM60]]*Cost[[#This Row],[Withdrawn QTY]],"")</f>
        <v>0</v>
      </c>
      <c r="W671" s="21">
        <f>IFERROR(Cost[[#This Row],[Remaining QTY]]*Cost[[#This Row],[Unit Price MM60]],"")</f>
        <v>145</v>
      </c>
      <c r="X671" s="10">
        <v>0</v>
      </c>
      <c r="Y671" s="10">
        <f>SUMIF('MB52 in transit'!A:A,WSheet!G:G,'MB52 in transit'!E:E)</f>
        <v>0</v>
      </c>
      <c r="Z671" s="10">
        <f>SUMIF('MB52 2001'!A:A,WSheet!G:G,'MB52 2001'!C:C)</f>
        <v>0</v>
      </c>
      <c r="AA671" s="10">
        <f>Cost[[#This Row],[AB50 SOH 5001 ]]-Cost[[#This Row],[Remaining QTY]]</f>
        <v>-50</v>
      </c>
      <c r="AB671" s="10">
        <f>SUMIF(G:G,G:G,O:O)</f>
        <v>50</v>
      </c>
      <c r="AC671" s="10">
        <f>Cost[[#This Row],[AB50 SOH 5001 ]]-Cost[[#This Row],[All Work Order Demand]]</f>
        <v>-50</v>
      </c>
      <c r="AD671" s="10" t="str">
        <f>_xlfn.CONCAT(Cost[[#This Row],[Material ]],"5001")</f>
        <v>700103945001</v>
      </c>
      <c r="AE671" s="22">
        <v>5001</v>
      </c>
    </row>
    <row r="672" spans="1:31">
      <c r="A672" s="24" t="s">
        <v>485</v>
      </c>
      <c r="B672" s="24" t="s">
        <v>569</v>
      </c>
      <c r="C672" s="24" t="s">
        <v>612</v>
      </c>
      <c r="D672" s="24" t="s">
        <v>777</v>
      </c>
      <c r="E672" s="24" t="s">
        <v>43</v>
      </c>
      <c r="F672" s="24" t="s">
        <v>748</v>
      </c>
      <c r="G672" s="24" t="s">
        <v>1660</v>
      </c>
      <c r="H672" s="24" t="s">
        <v>1661</v>
      </c>
      <c r="I672" s="24" t="s">
        <v>1365</v>
      </c>
      <c r="J672" s="24" t="s">
        <v>1686</v>
      </c>
      <c r="K672" s="24">
        <v>3</v>
      </c>
      <c r="L672" s="24" t="s">
        <v>1727</v>
      </c>
      <c r="M672" s="24">
        <v>1</v>
      </c>
      <c r="N672" s="24">
        <v>1</v>
      </c>
      <c r="O672" s="24">
        <v>1</v>
      </c>
      <c r="P672" s="24">
        <v>0</v>
      </c>
      <c r="Q672" s="24" t="str">
        <f t="shared" si="13"/>
        <v>10262880100037135</v>
      </c>
      <c r="R672" s="22" t="e">
        <f>IFERROR(_xlfn.XLOOKUP(Cost[[#This Row],[Unique]],'MB51'!U:U,'MB51'!I:I),"")*-1</f>
        <v>#VALUE!</v>
      </c>
      <c r="S672" s="18" t="str">
        <f>IFERROR(_xlfn.XLOOKUP(Cost[[#This Row],[Unique]],'MB51'!U:U,'MB51'!L:L),"")</f>
        <v/>
      </c>
      <c r="T672" s="18">
        <f>_xlfn.XLOOKUP(Cost[[#This Row],[Material ]],'mm60'!A:A,'mm60'!N:N)</f>
        <v>66</v>
      </c>
      <c r="U672" s="19">
        <f>IFERROR(Cost[[#This Row],[Unit Price MM60]]*Cost[[#This Row],[ Requirement QTY]],"")</f>
        <v>66</v>
      </c>
      <c r="V672" s="20">
        <f>IFERROR(Cost[[#This Row],[Unit Price MM60]]*Cost[[#This Row],[Withdrawn QTY]],"")</f>
        <v>0</v>
      </c>
      <c r="W672" s="21">
        <f>IFERROR(Cost[[#This Row],[Remaining QTY]]*Cost[[#This Row],[Unit Price MM60]],"")</f>
        <v>66</v>
      </c>
      <c r="X672" s="10">
        <v>0</v>
      </c>
      <c r="Y672" s="10">
        <f>SUMIF('MB52 in transit'!A:A,WSheet!G:G,'MB52 in transit'!E:E)</f>
        <v>0</v>
      </c>
      <c r="Z672" s="10">
        <f>SUMIF('MB52 2001'!A:A,WSheet!G:G,'MB52 2001'!C:C)</f>
        <v>0</v>
      </c>
      <c r="AA672" s="10">
        <f>Cost[[#This Row],[AB50 SOH 5001 ]]-Cost[[#This Row],[Remaining QTY]]</f>
        <v>-1</v>
      </c>
      <c r="AB672" s="10">
        <f>SUMIF(G:G,G:G,O:O)</f>
        <v>1</v>
      </c>
      <c r="AC672" s="10">
        <f>Cost[[#This Row],[AB50 SOH 5001 ]]-Cost[[#This Row],[All Work Order Demand]]</f>
        <v>-1</v>
      </c>
      <c r="AD672" s="10" t="str">
        <f>_xlfn.CONCAT(Cost[[#This Row],[Material ]],"5001")</f>
        <v>102628805001</v>
      </c>
      <c r="AE672" s="22">
        <v>5001</v>
      </c>
    </row>
    <row r="673" spans="1:31">
      <c r="A673" s="24" t="s">
        <v>485</v>
      </c>
      <c r="B673" s="24" t="s">
        <v>569</v>
      </c>
      <c r="C673" s="24" t="s">
        <v>597</v>
      </c>
      <c r="D673" s="24" t="s">
        <v>758</v>
      </c>
      <c r="E673" s="24" t="s">
        <v>47</v>
      </c>
      <c r="F673" s="24" t="s">
        <v>43</v>
      </c>
      <c r="G673" s="24" t="s">
        <v>1662</v>
      </c>
      <c r="H673" s="24" t="s">
        <v>1663</v>
      </c>
      <c r="I673" s="24" t="s">
        <v>54</v>
      </c>
      <c r="J673" s="24" t="s">
        <v>1686</v>
      </c>
      <c r="K673" s="24">
        <v>2</v>
      </c>
      <c r="L673" s="24" t="s">
        <v>1712</v>
      </c>
      <c r="M673" s="24">
        <v>12</v>
      </c>
      <c r="N673" s="24">
        <v>12</v>
      </c>
      <c r="O673" s="24">
        <v>12</v>
      </c>
      <c r="P673" s="24">
        <v>0</v>
      </c>
      <c r="Q673" s="24" t="str">
        <f t="shared" si="13"/>
        <v>10204510100087661</v>
      </c>
      <c r="R673" s="22" t="e">
        <f>IFERROR(_xlfn.XLOOKUP(Cost[[#This Row],[Unique]],'MB51'!U:U,'MB51'!I:I),"")*-1</f>
        <v>#VALUE!</v>
      </c>
      <c r="S673" s="18" t="str">
        <f>IFERROR(_xlfn.XLOOKUP(Cost[[#This Row],[Unique]],'MB51'!U:U,'MB51'!L:L),"")</f>
        <v/>
      </c>
      <c r="T673" s="18">
        <f>_xlfn.XLOOKUP(Cost[[#This Row],[Material ]],'mm60'!A:A,'mm60'!N:N)</f>
        <v>4.63</v>
      </c>
      <c r="U673" s="19">
        <f>IFERROR(Cost[[#This Row],[Unit Price MM60]]*Cost[[#This Row],[ Requirement QTY]],"")</f>
        <v>55.56</v>
      </c>
      <c r="V673" s="20">
        <f>IFERROR(Cost[[#This Row],[Unit Price MM60]]*Cost[[#This Row],[Withdrawn QTY]],"")</f>
        <v>0</v>
      </c>
      <c r="W673" s="21">
        <f>IFERROR(Cost[[#This Row],[Remaining QTY]]*Cost[[#This Row],[Unit Price MM60]],"")</f>
        <v>55.56</v>
      </c>
      <c r="X673" s="10">
        <v>0</v>
      </c>
      <c r="Y673" s="10">
        <f>SUMIF('MB52 in transit'!A:A,WSheet!G:G,'MB52 in transit'!E:E)</f>
        <v>0</v>
      </c>
      <c r="Z673" s="10">
        <f>SUMIF('MB52 2001'!A:A,WSheet!G:G,'MB52 2001'!C:C)</f>
        <v>0</v>
      </c>
      <c r="AA673" s="10">
        <f>Cost[[#This Row],[AB50 SOH 5001 ]]-Cost[[#This Row],[Remaining QTY]]</f>
        <v>-12</v>
      </c>
      <c r="AB673" s="10">
        <f>SUMIF(G:G,G:G,O:O)</f>
        <v>12</v>
      </c>
      <c r="AC673" s="10">
        <f>Cost[[#This Row],[AB50 SOH 5001 ]]-Cost[[#This Row],[All Work Order Demand]]</f>
        <v>-12</v>
      </c>
      <c r="AD673" s="10" t="str">
        <f>_xlfn.CONCAT(Cost[[#This Row],[Material ]],"5001")</f>
        <v>102045105001</v>
      </c>
      <c r="AE673" s="22">
        <v>5001</v>
      </c>
    </row>
    <row r="674" spans="1:31">
      <c r="A674" s="24" t="s">
        <v>485</v>
      </c>
      <c r="B674" s="24" t="s">
        <v>569</v>
      </c>
      <c r="C674" s="24" t="s">
        <v>725</v>
      </c>
      <c r="D674" s="24" t="s">
        <v>879</v>
      </c>
      <c r="E674" s="24" t="s">
        <v>60</v>
      </c>
      <c r="F674" s="24" t="s">
        <v>43</v>
      </c>
      <c r="G674" s="24" t="s">
        <v>1047</v>
      </c>
      <c r="H674" s="24" t="s">
        <v>1048</v>
      </c>
      <c r="I674" s="24" t="s">
        <v>54</v>
      </c>
      <c r="J674" s="24" t="s">
        <v>1686</v>
      </c>
      <c r="K674" s="24">
        <v>1</v>
      </c>
      <c r="L674" s="24" t="s">
        <v>1840</v>
      </c>
      <c r="M674" s="24">
        <v>1</v>
      </c>
      <c r="N674" s="24">
        <v>1</v>
      </c>
      <c r="O674" s="24">
        <v>1</v>
      </c>
      <c r="P674" s="24">
        <v>0</v>
      </c>
      <c r="Q674" s="24" t="str">
        <f t="shared" si="13"/>
        <v>10521047100092001</v>
      </c>
      <c r="R674" s="22" t="e">
        <f>IFERROR(_xlfn.XLOOKUP(Cost[[#This Row],[Unique]],'MB51'!U:U,'MB51'!I:I),"")*-1</f>
        <v>#VALUE!</v>
      </c>
      <c r="S674" s="18" t="str">
        <f>IFERROR(_xlfn.XLOOKUP(Cost[[#This Row],[Unique]],'MB51'!U:U,'MB51'!L:L),"")</f>
        <v/>
      </c>
      <c r="T674" s="18">
        <f>_xlfn.XLOOKUP(Cost[[#This Row],[Material ]],'mm60'!A:A,'mm60'!N:N)</f>
        <v>127.76</v>
      </c>
      <c r="U674" s="19">
        <f>IFERROR(Cost[[#This Row],[Unit Price MM60]]*Cost[[#This Row],[ Requirement QTY]],"")</f>
        <v>127.76</v>
      </c>
      <c r="V674" s="20">
        <f>IFERROR(Cost[[#This Row],[Unit Price MM60]]*Cost[[#This Row],[Withdrawn QTY]],"")</f>
        <v>0</v>
      </c>
      <c r="W674" s="21">
        <f>IFERROR(Cost[[#This Row],[Remaining QTY]]*Cost[[#This Row],[Unit Price MM60]],"")</f>
        <v>127.76</v>
      </c>
      <c r="X674" s="10">
        <v>0</v>
      </c>
      <c r="Y674" s="10">
        <f>SUMIF('MB52 in transit'!A:A,WSheet!G:G,'MB52 in transit'!E:E)</f>
        <v>0</v>
      </c>
      <c r="Z674" s="10">
        <f>SUMIF('MB52 2001'!A:A,WSheet!G:G,'MB52 2001'!C:C)</f>
        <v>0</v>
      </c>
      <c r="AA674" s="10">
        <f>Cost[[#This Row],[AB50 SOH 5001 ]]-Cost[[#This Row],[Remaining QTY]]</f>
        <v>-1</v>
      </c>
      <c r="AB674" s="10">
        <f>SUMIF(G:G,G:G,O:O)</f>
        <v>9</v>
      </c>
      <c r="AC674" s="10">
        <f>Cost[[#This Row],[AB50 SOH 5001 ]]-Cost[[#This Row],[All Work Order Demand]]</f>
        <v>-9</v>
      </c>
      <c r="AD674" s="10" t="str">
        <f>_xlfn.CONCAT(Cost[[#This Row],[Material ]],"5001")</f>
        <v>105210475001</v>
      </c>
      <c r="AE674" s="22">
        <v>5001</v>
      </c>
    </row>
    <row r="675" spans="1:31">
      <c r="A675" s="24" t="s">
        <v>485</v>
      </c>
      <c r="B675" s="24" t="s">
        <v>569</v>
      </c>
      <c r="C675" s="24" t="s">
        <v>707</v>
      </c>
      <c r="D675" s="24" t="s">
        <v>859</v>
      </c>
      <c r="E675" s="24" t="s">
        <v>47</v>
      </c>
      <c r="F675" s="24" t="s">
        <v>68</v>
      </c>
      <c r="G675" s="24" t="s">
        <v>898</v>
      </c>
      <c r="H675" s="24" t="s">
        <v>899</v>
      </c>
      <c r="I675" s="24" t="s">
        <v>1664</v>
      </c>
      <c r="J675" s="24" t="s">
        <v>1686</v>
      </c>
      <c r="K675" s="24">
        <v>6</v>
      </c>
      <c r="L675" s="24" t="s">
        <v>1822</v>
      </c>
      <c r="M675" s="24">
        <v>1</v>
      </c>
      <c r="N675" s="24">
        <v>1</v>
      </c>
      <c r="O675" s="24">
        <v>1</v>
      </c>
      <c r="P675" s="24">
        <v>0</v>
      </c>
      <c r="Q675" s="24" t="str">
        <f t="shared" si="13"/>
        <v>10581067100076979</v>
      </c>
      <c r="R675" s="22" t="e">
        <f>IFERROR(_xlfn.XLOOKUP(Cost[[#This Row],[Unique]],'MB51'!U:U,'MB51'!I:I),"")*-1</f>
        <v>#VALUE!</v>
      </c>
      <c r="S675" s="18" t="str">
        <f>IFERROR(_xlfn.XLOOKUP(Cost[[#This Row],[Unique]],'MB51'!U:U,'MB51'!L:L),"")</f>
        <v/>
      </c>
      <c r="T675" s="18">
        <f>_xlfn.XLOOKUP(Cost[[#This Row],[Material ]],'mm60'!A:A,'mm60'!N:N)</f>
        <v>0.01</v>
      </c>
      <c r="U675" s="19">
        <f>IFERROR(Cost[[#This Row],[Unit Price MM60]]*Cost[[#This Row],[ Requirement QTY]],"")</f>
        <v>0.01</v>
      </c>
      <c r="V675" s="20">
        <f>IFERROR(Cost[[#This Row],[Unit Price MM60]]*Cost[[#This Row],[Withdrawn QTY]],"")</f>
        <v>0</v>
      </c>
      <c r="W675" s="21">
        <f>IFERROR(Cost[[#This Row],[Remaining QTY]]*Cost[[#This Row],[Unit Price MM60]],"")</f>
        <v>0.01</v>
      </c>
      <c r="X675" s="10">
        <v>0</v>
      </c>
      <c r="Y675" s="10">
        <f>SUMIF('MB52 in transit'!A:A,WSheet!G:G,'MB52 in transit'!E:E)</f>
        <v>0</v>
      </c>
      <c r="Z675" s="10">
        <f>SUMIF('MB52 2001'!A:A,WSheet!G:G,'MB52 2001'!C:C)</f>
        <v>0</v>
      </c>
      <c r="AA675" s="10">
        <f>Cost[[#This Row],[AB50 SOH 5001 ]]-Cost[[#This Row],[Remaining QTY]]</f>
        <v>-1</v>
      </c>
      <c r="AB675" s="10">
        <f>SUMIF(G:G,G:G,O:O)</f>
        <v>1</v>
      </c>
      <c r="AC675" s="10">
        <f>Cost[[#This Row],[AB50 SOH 5001 ]]-Cost[[#This Row],[All Work Order Demand]]</f>
        <v>-1</v>
      </c>
      <c r="AD675" s="10" t="str">
        <f>_xlfn.CONCAT(Cost[[#This Row],[Material ]],"5001")</f>
        <v>105810675001</v>
      </c>
      <c r="AE675" s="22">
        <v>5001</v>
      </c>
    </row>
    <row r="676" spans="1:31">
      <c r="A676" s="24" t="s">
        <v>485</v>
      </c>
      <c r="B676" s="24" t="s">
        <v>569</v>
      </c>
      <c r="C676" s="24" t="s">
        <v>652</v>
      </c>
      <c r="D676" s="24" t="s">
        <v>816</v>
      </c>
      <c r="E676" s="24" t="s">
        <v>43</v>
      </c>
      <c r="F676" s="24" t="s">
        <v>43</v>
      </c>
      <c r="G676" s="24" t="s">
        <v>1665</v>
      </c>
      <c r="H676" s="24" t="s">
        <v>1666</v>
      </c>
      <c r="I676" s="24" t="s">
        <v>1667</v>
      </c>
      <c r="J676" s="24" t="s">
        <v>1686</v>
      </c>
      <c r="K676" s="24">
        <v>15</v>
      </c>
      <c r="L676" s="24" t="s">
        <v>1767</v>
      </c>
      <c r="M676" s="24">
        <v>1</v>
      </c>
      <c r="N676" s="24">
        <v>1</v>
      </c>
      <c r="O676" s="24">
        <v>1</v>
      </c>
      <c r="P676" s="24">
        <v>0</v>
      </c>
      <c r="Q676" s="24" t="str">
        <f t="shared" si="13"/>
        <v>70010726100075067</v>
      </c>
      <c r="R676" s="22" t="e">
        <f>IFERROR(_xlfn.XLOOKUP(Cost[[#This Row],[Unique]],'MB51'!U:U,'MB51'!I:I),"")*-1</f>
        <v>#VALUE!</v>
      </c>
      <c r="S676" s="18" t="str">
        <f>IFERROR(_xlfn.XLOOKUP(Cost[[#This Row],[Unique]],'MB51'!U:U,'MB51'!L:L),"")</f>
        <v/>
      </c>
      <c r="T676" s="18">
        <f>_xlfn.XLOOKUP(Cost[[#This Row],[Material ]],'mm60'!A:A,'mm60'!N:N)</f>
        <v>5215.67</v>
      </c>
      <c r="U676" s="19">
        <f>IFERROR(Cost[[#This Row],[Unit Price MM60]]*Cost[[#This Row],[ Requirement QTY]],"")</f>
        <v>5215.67</v>
      </c>
      <c r="V676" s="20">
        <f>IFERROR(Cost[[#This Row],[Unit Price MM60]]*Cost[[#This Row],[Withdrawn QTY]],"")</f>
        <v>0</v>
      </c>
      <c r="W676" s="21">
        <f>IFERROR(Cost[[#This Row],[Remaining QTY]]*Cost[[#This Row],[Unit Price MM60]],"")</f>
        <v>5215.67</v>
      </c>
      <c r="X676" s="10">
        <v>0</v>
      </c>
      <c r="Y676" s="10">
        <f>SUMIF('MB52 in transit'!A:A,WSheet!G:G,'MB52 in transit'!E:E)</f>
        <v>0</v>
      </c>
      <c r="Z676" s="10">
        <f>SUMIF('MB52 2001'!A:A,WSheet!G:G,'MB52 2001'!C:C)</f>
        <v>0</v>
      </c>
      <c r="AA676" s="10">
        <f>Cost[[#This Row],[AB50 SOH 5001 ]]-Cost[[#This Row],[Remaining QTY]]</f>
        <v>-1</v>
      </c>
      <c r="AB676" s="10">
        <f>SUMIF(G:G,G:G,O:O)</f>
        <v>1</v>
      </c>
      <c r="AC676" s="10">
        <f>Cost[[#This Row],[AB50 SOH 5001 ]]-Cost[[#This Row],[All Work Order Demand]]</f>
        <v>-1</v>
      </c>
      <c r="AD676" s="10" t="str">
        <f>_xlfn.CONCAT(Cost[[#This Row],[Material ]],"5001")</f>
        <v>700107265001</v>
      </c>
      <c r="AE676" s="22">
        <v>5001</v>
      </c>
    </row>
    <row r="677" spans="1:31">
      <c r="A677" s="24" t="s">
        <v>485</v>
      </c>
      <c r="B677" s="24" t="s">
        <v>569</v>
      </c>
      <c r="C677" s="24" t="s">
        <v>652</v>
      </c>
      <c r="D677" s="24" t="s">
        <v>816</v>
      </c>
      <c r="E677" s="24" t="s">
        <v>43</v>
      </c>
      <c r="F677" s="24" t="s">
        <v>47</v>
      </c>
      <c r="G677" s="24" t="s">
        <v>1668</v>
      </c>
      <c r="H677" s="24" t="s">
        <v>1669</v>
      </c>
      <c r="I677" s="24" t="s">
        <v>1667</v>
      </c>
      <c r="J677" s="24" t="s">
        <v>1686</v>
      </c>
      <c r="K677" s="24">
        <v>16</v>
      </c>
      <c r="L677" s="24" t="s">
        <v>1767</v>
      </c>
      <c r="M677" s="24">
        <v>1</v>
      </c>
      <c r="N677" s="24">
        <v>1</v>
      </c>
      <c r="O677" s="24">
        <v>1</v>
      </c>
      <c r="P677" s="24">
        <v>0</v>
      </c>
      <c r="Q677" s="24" t="str">
        <f t="shared" si="13"/>
        <v>70010727100075067</v>
      </c>
      <c r="R677" s="22" t="e">
        <f>IFERROR(_xlfn.XLOOKUP(Cost[[#This Row],[Unique]],'MB51'!U:U,'MB51'!I:I),"")*-1</f>
        <v>#VALUE!</v>
      </c>
      <c r="S677" s="18" t="str">
        <f>IFERROR(_xlfn.XLOOKUP(Cost[[#This Row],[Unique]],'MB51'!U:U,'MB51'!L:L),"")</f>
        <v/>
      </c>
      <c r="T677" s="18">
        <f>_xlfn.XLOOKUP(Cost[[#This Row],[Material ]],'mm60'!A:A,'mm60'!N:N)</f>
        <v>5953.73</v>
      </c>
      <c r="U677" s="19">
        <f>IFERROR(Cost[[#This Row],[Unit Price MM60]]*Cost[[#This Row],[ Requirement QTY]],"")</f>
        <v>5953.73</v>
      </c>
      <c r="V677" s="20">
        <f>IFERROR(Cost[[#This Row],[Unit Price MM60]]*Cost[[#This Row],[Withdrawn QTY]],"")</f>
        <v>0</v>
      </c>
      <c r="W677" s="21">
        <f>IFERROR(Cost[[#This Row],[Remaining QTY]]*Cost[[#This Row],[Unit Price MM60]],"")</f>
        <v>5953.73</v>
      </c>
      <c r="X677" s="10">
        <v>0</v>
      </c>
      <c r="Y677" s="10">
        <f>SUMIF('MB52 in transit'!A:A,WSheet!G:G,'MB52 in transit'!E:E)</f>
        <v>0</v>
      </c>
      <c r="Z677" s="10">
        <f>SUMIF('MB52 2001'!A:A,WSheet!G:G,'MB52 2001'!C:C)</f>
        <v>0</v>
      </c>
      <c r="AA677" s="10">
        <f>Cost[[#This Row],[AB50 SOH 5001 ]]-Cost[[#This Row],[Remaining QTY]]</f>
        <v>-1</v>
      </c>
      <c r="AB677" s="10">
        <f>SUMIF(G:G,G:G,O:O)</f>
        <v>1</v>
      </c>
      <c r="AC677" s="10">
        <f>Cost[[#This Row],[AB50 SOH 5001 ]]-Cost[[#This Row],[All Work Order Demand]]</f>
        <v>-1</v>
      </c>
      <c r="AD677" s="10" t="str">
        <f>_xlfn.CONCAT(Cost[[#This Row],[Material ]],"5001")</f>
        <v>700107275001</v>
      </c>
      <c r="AE677" s="22">
        <v>5001</v>
      </c>
    </row>
    <row r="678" spans="1:31">
      <c r="A678" s="24" t="s">
        <v>485</v>
      </c>
      <c r="B678" s="24" t="s">
        <v>569</v>
      </c>
      <c r="C678" s="24" t="s">
        <v>652</v>
      </c>
      <c r="D678" s="24" t="s">
        <v>816</v>
      </c>
      <c r="E678" s="24" t="s">
        <v>43</v>
      </c>
      <c r="F678" s="24" t="s">
        <v>56</v>
      </c>
      <c r="G678" s="24" t="s">
        <v>1670</v>
      </c>
      <c r="H678" s="24" t="s">
        <v>1671</v>
      </c>
      <c r="I678" s="24" t="s">
        <v>1667</v>
      </c>
      <c r="J678" s="24" t="s">
        <v>1686</v>
      </c>
      <c r="K678" s="24">
        <v>17</v>
      </c>
      <c r="L678" s="24" t="s">
        <v>1767</v>
      </c>
      <c r="M678" s="24">
        <v>1</v>
      </c>
      <c r="N678" s="24">
        <v>1</v>
      </c>
      <c r="O678" s="24">
        <v>1</v>
      </c>
      <c r="P678" s="24">
        <v>0</v>
      </c>
      <c r="Q678" s="24" t="str">
        <f t="shared" si="13"/>
        <v>70010728100075067</v>
      </c>
      <c r="R678" s="22" t="e">
        <f>IFERROR(_xlfn.XLOOKUP(Cost[[#This Row],[Unique]],'MB51'!U:U,'MB51'!I:I),"")*-1</f>
        <v>#VALUE!</v>
      </c>
      <c r="S678" s="18" t="str">
        <f>IFERROR(_xlfn.XLOOKUP(Cost[[#This Row],[Unique]],'MB51'!U:U,'MB51'!L:L),"")</f>
        <v/>
      </c>
      <c r="T678" s="18">
        <f>_xlfn.XLOOKUP(Cost[[#This Row],[Material ]],'mm60'!A:A,'mm60'!N:N)</f>
        <v>2811.68</v>
      </c>
      <c r="U678" s="19">
        <f>IFERROR(Cost[[#This Row],[Unit Price MM60]]*Cost[[#This Row],[ Requirement QTY]],"")</f>
        <v>2811.68</v>
      </c>
      <c r="V678" s="20">
        <f>IFERROR(Cost[[#This Row],[Unit Price MM60]]*Cost[[#This Row],[Withdrawn QTY]],"")</f>
        <v>0</v>
      </c>
      <c r="W678" s="21">
        <f>IFERROR(Cost[[#This Row],[Remaining QTY]]*Cost[[#This Row],[Unit Price MM60]],"")</f>
        <v>2811.68</v>
      </c>
      <c r="X678" s="10">
        <v>0</v>
      </c>
      <c r="Y678" s="10">
        <f>SUMIF('MB52 in transit'!A:A,WSheet!G:G,'MB52 in transit'!E:E)</f>
        <v>0</v>
      </c>
      <c r="Z678" s="10">
        <f>SUMIF('MB52 2001'!A:A,WSheet!G:G,'MB52 2001'!C:C)</f>
        <v>0</v>
      </c>
      <c r="AA678" s="10">
        <f>Cost[[#This Row],[AB50 SOH 5001 ]]-Cost[[#This Row],[Remaining QTY]]</f>
        <v>-1</v>
      </c>
      <c r="AB678" s="10">
        <f>SUMIF(G:G,G:G,O:O)</f>
        <v>1</v>
      </c>
      <c r="AC678" s="10">
        <f>Cost[[#This Row],[AB50 SOH 5001 ]]-Cost[[#This Row],[All Work Order Demand]]</f>
        <v>-1</v>
      </c>
      <c r="AD678" s="10" t="str">
        <f>_xlfn.CONCAT(Cost[[#This Row],[Material ]],"5001")</f>
        <v>700107285001</v>
      </c>
      <c r="AE678" s="22">
        <v>5001</v>
      </c>
    </row>
    <row r="679" spans="1:31">
      <c r="A679" s="24" t="s">
        <v>485</v>
      </c>
      <c r="B679" s="24" t="s">
        <v>569</v>
      </c>
      <c r="C679" s="24" t="s">
        <v>652</v>
      </c>
      <c r="D679" s="24" t="s">
        <v>816</v>
      </c>
      <c r="E679" s="24" t="s">
        <v>43</v>
      </c>
      <c r="F679" s="24" t="s">
        <v>60</v>
      </c>
      <c r="G679" s="24" t="s">
        <v>1672</v>
      </c>
      <c r="H679" s="24" t="s">
        <v>1673</v>
      </c>
      <c r="I679" s="24" t="s">
        <v>1667</v>
      </c>
      <c r="J679" s="24" t="s">
        <v>1686</v>
      </c>
      <c r="K679" s="24">
        <v>18</v>
      </c>
      <c r="L679" s="24" t="s">
        <v>1767</v>
      </c>
      <c r="M679" s="24">
        <v>1</v>
      </c>
      <c r="N679" s="24">
        <v>1</v>
      </c>
      <c r="O679" s="24">
        <v>1</v>
      </c>
      <c r="P679" s="24">
        <v>0</v>
      </c>
      <c r="Q679" s="24" t="str">
        <f t="shared" si="13"/>
        <v>70010729100075067</v>
      </c>
      <c r="R679" s="22" t="e">
        <f>IFERROR(_xlfn.XLOOKUP(Cost[[#This Row],[Unique]],'MB51'!U:U,'MB51'!I:I),"")*-1</f>
        <v>#VALUE!</v>
      </c>
      <c r="S679" s="18" t="str">
        <f>IFERROR(_xlfn.XLOOKUP(Cost[[#This Row],[Unique]],'MB51'!U:U,'MB51'!L:L),"")</f>
        <v/>
      </c>
      <c r="T679" s="18">
        <f>_xlfn.XLOOKUP(Cost[[#This Row],[Material ]],'mm60'!A:A,'mm60'!N:N)</f>
        <v>5454.66</v>
      </c>
      <c r="U679" s="19">
        <f>IFERROR(Cost[[#This Row],[Unit Price MM60]]*Cost[[#This Row],[ Requirement QTY]],"")</f>
        <v>5454.66</v>
      </c>
      <c r="V679" s="20">
        <f>IFERROR(Cost[[#This Row],[Unit Price MM60]]*Cost[[#This Row],[Withdrawn QTY]],"")</f>
        <v>0</v>
      </c>
      <c r="W679" s="21">
        <f>IFERROR(Cost[[#This Row],[Remaining QTY]]*Cost[[#This Row],[Unit Price MM60]],"")</f>
        <v>5454.66</v>
      </c>
      <c r="X679" s="10">
        <v>0</v>
      </c>
      <c r="Y679" s="10">
        <f>SUMIF('MB52 in transit'!A:A,WSheet!G:G,'MB52 in transit'!E:E)</f>
        <v>0</v>
      </c>
      <c r="Z679" s="10">
        <f>SUMIF('MB52 2001'!A:A,WSheet!G:G,'MB52 2001'!C:C)</f>
        <v>0</v>
      </c>
      <c r="AA679" s="10">
        <f>Cost[[#This Row],[AB50 SOH 5001 ]]-Cost[[#This Row],[Remaining QTY]]</f>
        <v>-1</v>
      </c>
      <c r="AB679" s="10">
        <f>SUMIF(G:G,G:G,O:O)</f>
        <v>1</v>
      </c>
      <c r="AC679" s="10">
        <f>Cost[[#This Row],[AB50 SOH 5001 ]]-Cost[[#This Row],[All Work Order Demand]]</f>
        <v>-1</v>
      </c>
      <c r="AD679" s="10" t="str">
        <f>_xlfn.CONCAT(Cost[[#This Row],[Material ]],"5001")</f>
        <v>700107295001</v>
      </c>
      <c r="AE679" s="22">
        <v>5001</v>
      </c>
    </row>
    <row r="680" spans="1:31">
      <c r="A680" s="24" t="s">
        <v>485</v>
      </c>
      <c r="B680" s="24" t="s">
        <v>569</v>
      </c>
      <c r="C680" s="24" t="s">
        <v>652</v>
      </c>
      <c r="D680" s="24" t="s">
        <v>816</v>
      </c>
      <c r="E680" s="24" t="s">
        <v>43</v>
      </c>
      <c r="F680" s="24" t="s">
        <v>64</v>
      </c>
      <c r="G680" s="24" t="s">
        <v>1674</v>
      </c>
      <c r="H680" s="24" t="s">
        <v>1675</v>
      </c>
      <c r="I680" s="24" t="s">
        <v>1667</v>
      </c>
      <c r="J680" s="24" t="s">
        <v>1686</v>
      </c>
      <c r="K680" s="24">
        <v>19</v>
      </c>
      <c r="L680" s="24" t="s">
        <v>1767</v>
      </c>
      <c r="M680" s="24">
        <v>1</v>
      </c>
      <c r="N680" s="24">
        <v>1</v>
      </c>
      <c r="O680" s="24">
        <v>1</v>
      </c>
      <c r="P680" s="24">
        <v>0</v>
      </c>
      <c r="Q680" s="24" t="str">
        <f t="shared" si="13"/>
        <v>70010770100075067</v>
      </c>
      <c r="R680" s="22" t="e">
        <f>IFERROR(_xlfn.XLOOKUP(Cost[[#This Row],[Unique]],'MB51'!U:U,'MB51'!I:I),"")*-1</f>
        <v>#VALUE!</v>
      </c>
      <c r="S680" s="18" t="str">
        <f>IFERROR(_xlfn.XLOOKUP(Cost[[#This Row],[Unique]],'MB51'!U:U,'MB51'!L:L),"")</f>
        <v/>
      </c>
      <c r="T680" s="18">
        <f>_xlfn.XLOOKUP(Cost[[#This Row],[Material ]],'mm60'!A:A,'mm60'!N:N)</f>
        <v>5686.62</v>
      </c>
      <c r="U680" s="19">
        <f>IFERROR(Cost[[#This Row],[Unit Price MM60]]*Cost[[#This Row],[ Requirement QTY]],"")</f>
        <v>5686.62</v>
      </c>
      <c r="V680" s="20">
        <f>IFERROR(Cost[[#This Row],[Unit Price MM60]]*Cost[[#This Row],[Withdrawn QTY]],"")</f>
        <v>0</v>
      </c>
      <c r="W680" s="21">
        <f>IFERROR(Cost[[#This Row],[Remaining QTY]]*Cost[[#This Row],[Unit Price MM60]],"")</f>
        <v>5686.62</v>
      </c>
      <c r="X680" s="10">
        <v>0</v>
      </c>
      <c r="Y680" s="10">
        <f>SUMIF('MB52 in transit'!A:A,WSheet!G:G,'MB52 in transit'!E:E)</f>
        <v>0</v>
      </c>
      <c r="Z680" s="10">
        <f>SUMIF('MB52 2001'!A:A,WSheet!G:G,'MB52 2001'!C:C)</f>
        <v>0</v>
      </c>
      <c r="AA680" s="10">
        <f>Cost[[#This Row],[AB50 SOH 5001 ]]-Cost[[#This Row],[Remaining QTY]]</f>
        <v>-1</v>
      </c>
      <c r="AB680" s="10">
        <f>SUMIF(G:G,G:G,O:O)</f>
        <v>1</v>
      </c>
      <c r="AC680" s="10">
        <f>Cost[[#This Row],[AB50 SOH 5001 ]]-Cost[[#This Row],[All Work Order Demand]]</f>
        <v>-1</v>
      </c>
      <c r="AD680" s="10" t="str">
        <f>_xlfn.CONCAT(Cost[[#This Row],[Material ]],"5001")</f>
        <v>700107705001</v>
      </c>
      <c r="AE680" s="22">
        <v>5001</v>
      </c>
    </row>
    <row r="681" spans="1:31">
      <c r="A681" s="24" t="s">
        <v>485</v>
      </c>
      <c r="B681" s="24" t="s">
        <v>569</v>
      </c>
      <c r="C681" s="24" t="s">
        <v>652</v>
      </c>
      <c r="D681" s="24" t="s">
        <v>816</v>
      </c>
      <c r="E681" s="24" t="s">
        <v>43</v>
      </c>
      <c r="F681" s="24" t="s">
        <v>68</v>
      </c>
      <c r="G681" s="24" t="s">
        <v>1676</v>
      </c>
      <c r="H681" s="24" t="s">
        <v>1677</v>
      </c>
      <c r="I681" s="24" t="s">
        <v>1667</v>
      </c>
      <c r="J681" s="24" t="s">
        <v>1686</v>
      </c>
      <c r="K681" s="24">
        <v>20</v>
      </c>
      <c r="L681" s="24" t="s">
        <v>1767</v>
      </c>
      <c r="M681" s="24">
        <v>1</v>
      </c>
      <c r="N681" s="24">
        <v>1</v>
      </c>
      <c r="O681" s="24">
        <v>1</v>
      </c>
      <c r="P681" s="24">
        <v>0</v>
      </c>
      <c r="Q681" s="24" t="str">
        <f t="shared" si="13"/>
        <v>70010771100075067</v>
      </c>
      <c r="R681" s="22" t="e">
        <f>IFERROR(_xlfn.XLOOKUP(Cost[[#This Row],[Unique]],'MB51'!U:U,'MB51'!I:I),"")*-1</f>
        <v>#VALUE!</v>
      </c>
      <c r="S681" s="18" t="str">
        <f>IFERROR(_xlfn.XLOOKUP(Cost[[#This Row],[Unique]],'MB51'!U:U,'MB51'!L:L),"")</f>
        <v/>
      </c>
      <c r="T681" s="18">
        <f>_xlfn.XLOOKUP(Cost[[#This Row],[Material ]],'mm60'!A:A,'mm60'!N:N)</f>
        <v>2811.68</v>
      </c>
      <c r="U681" s="19">
        <f>IFERROR(Cost[[#This Row],[Unit Price MM60]]*Cost[[#This Row],[ Requirement QTY]],"")</f>
        <v>2811.68</v>
      </c>
      <c r="V681" s="20">
        <f>IFERROR(Cost[[#This Row],[Unit Price MM60]]*Cost[[#This Row],[Withdrawn QTY]],"")</f>
        <v>0</v>
      </c>
      <c r="W681" s="21">
        <f>IFERROR(Cost[[#This Row],[Remaining QTY]]*Cost[[#This Row],[Unit Price MM60]],"")</f>
        <v>2811.68</v>
      </c>
      <c r="X681" s="10">
        <v>0</v>
      </c>
      <c r="Y681" s="10">
        <f>SUMIF('MB52 in transit'!A:A,WSheet!G:G,'MB52 in transit'!E:E)</f>
        <v>0</v>
      </c>
      <c r="Z681" s="10">
        <f>SUMIF('MB52 2001'!A:A,WSheet!G:G,'MB52 2001'!C:C)</f>
        <v>0</v>
      </c>
      <c r="AA681" s="10">
        <f>Cost[[#This Row],[AB50 SOH 5001 ]]-Cost[[#This Row],[Remaining QTY]]</f>
        <v>-1</v>
      </c>
      <c r="AB681" s="10">
        <f>SUMIF(G:G,G:G,O:O)</f>
        <v>1</v>
      </c>
      <c r="AC681" s="10">
        <f>Cost[[#This Row],[AB50 SOH 5001 ]]-Cost[[#This Row],[All Work Order Demand]]</f>
        <v>-1</v>
      </c>
      <c r="AD681" s="10" t="str">
        <f>_xlfn.CONCAT(Cost[[#This Row],[Material ]],"5001")</f>
        <v>700107715001</v>
      </c>
      <c r="AE681" s="22">
        <v>5001</v>
      </c>
    </row>
    <row r="682" spans="1:31">
      <c r="A682" s="24" t="s">
        <v>485</v>
      </c>
      <c r="B682" s="24" t="s">
        <v>569</v>
      </c>
      <c r="C682" s="24" t="s">
        <v>652</v>
      </c>
      <c r="D682" s="24" t="s">
        <v>816</v>
      </c>
      <c r="E682" s="24" t="s">
        <v>43</v>
      </c>
      <c r="F682" s="24" t="s">
        <v>28</v>
      </c>
      <c r="G682" s="24" t="s">
        <v>1678</v>
      </c>
      <c r="H682" s="24" t="s">
        <v>1679</v>
      </c>
      <c r="I682" s="24" t="s">
        <v>1667</v>
      </c>
      <c r="J682" s="24" t="s">
        <v>1686</v>
      </c>
      <c r="K682" s="24">
        <v>21</v>
      </c>
      <c r="L682" s="24" t="s">
        <v>1767</v>
      </c>
      <c r="M682" s="24">
        <v>6</v>
      </c>
      <c r="N682" s="24">
        <v>6</v>
      </c>
      <c r="O682" s="24">
        <v>6</v>
      </c>
      <c r="P682" s="24">
        <v>0</v>
      </c>
      <c r="Q682" s="24" t="str">
        <f t="shared" si="13"/>
        <v>70010772100075067</v>
      </c>
      <c r="R682" s="22" t="e">
        <f>IFERROR(_xlfn.XLOOKUP(Cost[[#This Row],[Unique]],'MB51'!U:U,'MB51'!I:I),"")*-1</f>
        <v>#VALUE!</v>
      </c>
      <c r="S682" s="18" t="str">
        <f>IFERROR(_xlfn.XLOOKUP(Cost[[#This Row],[Unique]],'MB51'!U:U,'MB51'!L:L),"")</f>
        <v/>
      </c>
      <c r="T682" s="18">
        <f>_xlfn.XLOOKUP(Cost[[#This Row],[Material ]],'mm60'!A:A,'mm60'!N:N)</f>
        <v>286.81</v>
      </c>
      <c r="U682" s="19">
        <f>IFERROR(Cost[[#This Row],[Unit Price MM60]]*Cost[[#This Row],[ Requirement QTY]],"")</f>
        <v>1720.8600000000001</v>
      </c>
      <c r="V682" s="20">
        <f>IFERROR(Cost[[#This Row],[Unit Price MM60]]*Cost[[#This Row],[Withdrawn QTY]],"")</f>
        <v>0</v>
      </c>
      <c r="W682" s="21">
        <f>IFERROR(Cost[[#This Row],[Remaining QTY]]*Cost[[#This Row],[Unit Price MM60]],"")</f>
        <v>1720.8600000000001</v>
      </c>
      <c r="X682" s="10">
        <v>0</v>
      </c>
      <c r="Y682" s="10">
        <f>SUMIF('MB52 in transit'!A:A,WSheet!G:G,'MB52 in transit'!E:E)</f>
        <v>0</v>
      </c>
      <c r="Z682" s="10">
        <f>SUMIF('MB52 2001'!A:A,WSheet!G:G,'MB52 2001'!C:C)</f>
        <v>0</v>
      </c>
      <c r="AA682" s="10">
        <f>Cost[[#This Row],[AB50 SOH 5001 ]]-Cost[[#This Row],[Remaining QTY]]</f>
        <v>-6</v>
      </c>
      <c r="AB682" s="10">
        <f>SUMIF(G:G,G:G,O:O)</f>
        <v>6</v>
      </c>
      <c r="AC682" s="10">
        <f>Cost[[#This Row],[AB50 SOH 5001 ]]-Cost[[#This Row],[All Work Order Demand]]</f>
        <v>-6</v>
      </c>
      <c r="AD682" s="10" t="str">
        <f>_xlfn.CONCAT(Cost[[#This Row],[Material ]],"5001")</f>
        <v>700107725001</v>
      </c>
      <c r="AE682" s="22">
        <v>5001</v>
      </c>
    </row>
    <row r="683" spans="1:31">
      <c r="A683" s="24" t="s">
        <v>485</v>
      </c>
      <c r="B683" s="24" t="s">
        <v>569</v>
      </c>
      <c r="C683" s="24" t="s">
        <v>652</v>
      </c>
      <c r="D683" s="24" t="s">
        <v>816</v>
      </c>
      <c r="E683" s="24" t="s">
        <v>43</v>
      </c>
      <c r="F683" s="24" t="s">
        <v>106</v>
      </c>
      <c r="G683" s="24" t="s">
        <v>1680</v>
      </c>
      <c r="H683" s="24" t="s">
        <v>1681</v>
      </c>
      <c r="I683" s="24" t="s">
        <v>1667</v>
      </c>
      <c r="J683" s="24" t="s">
        <v>1686</v>
      </c>
      <c r="K683" s="24">
        <v>22</v>
      </c>
      <c r="L683" s="24" t="s">
        <v>1767</v>
      </c>
      <c r="M683" s="24">
        <v>6</v>
      </c>
      <c r="N683" s="24">
        <v>6</v>
      </c>
      <c r="O683" s="24">
        <v>6</v>
      </c>
      <c r="P683" s="24">
        <v>0</v>
      </c>
      <c r="Q683" s="24" t="str">
        <f t="shared" si="13"/>
        <v>70010773100075067</v>
      </c>
      <c r="R683" s="22" t="e">
        <f>IFERROR(_xlfn.XLOOKUP(Cost[[#This Row],[Unique]],'MB51'!U:U,'MB51'!I:I),"")*-1</f>
        <v>#VALUE!</v>
      </c>
      <c r="S683" s="18" t="str">
        <f>IFERROR(_xlfn.XLOOKUP(Cost[[#This Row],[Unique]],'MB51'!U:U,'MB51'!L:L),"")</f>
        <v/>
      </c>
      <c r="T683" s="18">
        <f>_xlfn.XLOOKUP(Cost[[#This Row],[Material ]],'mm60'!A:A,'mm60'!N:N)</f>
        <v>17.88</v>
      </c>
      <c r="U683" s="19">
        <f>IFERROR(Cost[[#This Row],[Unit Price MM60]]*Cost[[#This Row],[ Requirement QTY]],"")</f>
        <v>107.28</v>
      </c>
      <c r="V683" s="20">
        <f>IFERROR(Cost[[#This Row],[Unit Price MM60]]*Cost[[#This Row],[Withdrawn QTY]],"")</f>
        <v>0</v>
      </c>
      <c r="W683" s="21">
        <f>IFERROR(Cost[[#This Row],[Remaining QTY]]*Cost[[#This Row],[Unit Price MM60]],"")</f>
        <v>107.28</v>
      </c>
      <c r="X683" s="10">
        <v>0</v>
      </c>
      <c r="Y683" s="10">
        <f>SUMIF('MB52 in transit'!A:A,WSheet!G:G,'MB52 in transit'!E:E)</f>
        <v>0</v>
      </c>
      <c r="Z683" s="10">
        <f>SUMIF('MB52 2001'!A:A,WSheet!G:G,'MB52 2001'!C:C)</f>
        <v>0</v>
      </c>
      <c r="AA683" s="10">
        <f>Cost[[#This Row],[AB50 SOH 5001 ]]-Cost[[#This Row],[Remaining QTY]]</f>
        <v>-6</v>
      </c>
      <c r="AB683" s="10">
        <f>SUMIF(G:G,G:G,O:O)</f>
        <v>6</v>
      </c>
      <c r="AC683" s="10">
        <f>Cost[[#This Row],[AB50 SOH 5001 ]]-Cost[[#This Row],[All Work Order Demand]]</f>
        <v>-6</v>
      </c>
      <c r="AD683" s="10" t="str">
        <f>_xlfn.CONCAT(Cost[[#This Row],[Material ]],"5001")</f>
        <v>700107735001</v>
      </c>
      <c r="AE683" s="22">
        <v>5001</v>
      </c>
    </row>
    <row r="684" spans="1:31">
      <c r="A684" s="24" t="s">
        <v>485</v>
      </c>
      <c r="B684" s="24" t="s">
        <v>569</v>
      </c>
      <c r="C684" s="24" t="s">
        <v>652</v>
      </c>
      <c r="D684" s="24" t="s">
        <v>816</v>
      </c>
      <c r="E684" s="24" t="s">
        <v>43</v>
      </c>
      <c r="F684" s="24" t="s">
        <v>110</v>
      </c>
      <c r="G684" s="24" t="s">
        <v>1682</v>
      </c>
      <c r="H684" s="24" t="s">
        <v>1683</v>
      </c>
      <c r="I684" s="24" t="s">
        <v>1667</v>
      </c>
      <c r="J684" s="24" t="s">
        <v>1686</v>
      </c>
      <c r="K684" s="24">
        <v>23</v>
      </c>
      <c r="L684" s="24" t="s">
        <v>1767</v>
      </c>
      <c r="M684" s="24">
        <v>12</v>
      </c>
      <c r="N684" s="24">
        <v>12</v>
      </c>
      <c r="O684" s="24">
        <v>12</v>
      </c>
      <c r="P684" s="24">
        <v>0</v>
      </c>
      <c r="Q684" s="24" t="str">
        <f t="shared" si="13"/>
        <v>70010774100075067</v>
      </c>
      <c r="R684" s="22" t="e">
        <f>IFERROR(_xlfn.XLOOKUP(Cost[[#This Row],[Unique]],'MB51'!U:U,'MB51'!I:I),"")*-1</f>
        <v>#VALUE!</v>
      </c>
      <c r="S684" s="18" t="str">
        <f>IFERROR(_xlfn.XLOOKUP(Cost[[#This Row],[Unique]],'MB51'!U:U,'MB51'!L:L),"")</f>
        <v/>
      </c>
      <c r="T684" s="18">
        <f>_xlfn.XLOOKUP(Cost[[#This Row],[Material ]],'mm60'!A:A,'mm60'!N:N)</f>
        <v>62.15</v>
      </c>
      <c r="U684" s="19">
        <f>IFERROR(Cost[[#This Row],[Unit Price MM60]]*Cost[[#This Row],[ Requirement QTY]],"")</f>
        <v>745.8</v>
      </c>
      <c r="V684" s="20">
        <f>IFERROR(Cost[[#This Row],[Unit Price MM60]]*Cost[[#This Row],[Withdrawn QTY]],"")</f>
        <v>0</v>
      </c>
      <c r="W684" s="21">
        <f>IFERROR(Cost[[#This Row],[Remaining QTY]]*Cost[[#This Row],[Unit Price MM60]],"")</f>
        <v>745.8</v>
      </c>
      <c r="X684" s="10">
        <v>0</v>
      </c>
      <c r="Y684" s="10">
        <f>SUMIF('MB52 in transit'!A:A,WSheet!G:G,'MB52 in transit'!E:E)</f>
        <v>0</v>
      </c>
      <c r="Z684" s="10">
        <f>SUMIF('MB52 2001'!A:A,WSheet!G:G,'MB52 2001'!C:C)</f>
        <v>0</v>
      </c>
      <c r="AA684" s="10">
        <f>Cost[[#This Row],[AB50 SOH 5001 ]]-Cost[[#This Row],[Remaining QTY]]</f>
        <v>-12</v>
      </c>
      <c r="AB684" s="10">
        <f>SUMIF(G:G,G:G,O:O)</f>
        <v>12</v>
      </c>
      <c r="AC684" s="10">
        <f>Cost[[#This Row],[AB50 SOH 5001 ]]-Cost[[#This Row],[All Work Order Demand]]</f>
        <v>-12</v>
      </c>
      <c r="AD684" s="10" t="str">
        <f>_xlfn.CONCAT(Cost[[#This Row],[Material ]],"5001")</f>
        <v>700107745001</v>
      </c>
      <c r="AE684" s="22">
        <v>5001</v>
      </c>
    </row>
    <row r="685" spans="1:31">
      <c r="A685" s="24" t="s">
        <v>485</v>
      </c>
      <c r="B685" s="24" t="s">
        <v>569</v>
      </c>
      <c r="C685" s="24" t="s">
        <v>652</v>
      </c>
      <c r="D685" s="24" t="s">
        <v>816</v>
      </c>
      <c r="E685" s="24" t="s">
        <v>43</v>
      </c>
      <c r="F685" s="24" t="s">
        <v>33</v>
      </c>
      <c r="G685" s="24" t="s">
        <v>1684</v>
      </c>
      <c r="H685" s="24" t="s">
        <v>1685</v>
      </c>
      <c r="I685" s="24" t="s">
        <v>1667</v>
      </c>
      <c r="J685" s="24" t="s">
        <v>1686</v>
      </c>
      <c r="K685" s="24">
        <v>24</v>
      </c>
      <c r="L685" s="24" t="s">
        <v>1767</v>
      </c>
      <c r="M685" s="24">
        <v>24</v>
      </c>
      <c r="N685" s="24">
        <v>24</v>
      </c>
      <c r="O685" s="24">
        <v>24</v>
      </c>
      <c r="P685" s="24">
        <v>0</v>
      </c>
      <c r="Q685" s="24" t="str">
        <f t="shared" si="13"/>
        <v>70010775100075067</v>
      </c>
      <c r="R685" s="22" t="e">
        <f>IFERROR(_xlfn.XLOOKUP(Cost[[#This Row],[Unique]],'MB51'!U:U,'MB51'!I:I),"")*-1</f>
        <v>#VALUE!</v>
      </c>
      <c r="S685" s="18" t="str">
        <f>IFERROR(_xlfn.XLOOKUP(Cost[[#This Row],[Unique]],'MB51'!U:U,'MB51'!L:L),"")</f>
        <v/>
      </c>
      <c r="T685" s="18">
        <f>_xlfn.XLOOKUP(Cost[[#This Row],[Material ]],'mm60'!A:A,'mm60'!N:N)</f>
        <v>3.63</v>
      </c>
      <c r="U685" s="19">
        <f>IFERROR(Cost[[#This Row],[Unit Price MM60]]*Cost[[#This Row],[ Requirement QTY]],"")</f>
        <v>87.12</v>
      </c>
      <c r="V685" s="20">
        <f>IFERROR(Cost[[#This Row],[Unit Price MM60]]*Cost[[#This Row],[Withdrawn QTY]],"")</f>
        <v>0</v>
      </c>
      <c r="W685" s="21">
        <f>IFERROR(Cost[[#This Row],[Remaining QTY]]*Cost[[#This Row],[Unit Price MM60]],"")</f>
        <v>87.12</v>
      </c>
      <c r="X685" s="10">
        <v>0</v>
      </c>
      <c r="Y685" s="10">
        <f>SUMIF('MB52 in transit'!A:A,WSheet!G:G,'MB52 in transit'!E:E)</f>
        <v>0</v>
      </c>
      <c r="Z685" s="10">
        <f>SUMIF('MB52 2001'!A:A,WSheet!G:G,'MB52 2001'!C:C)</f>
        <v>0</v>
      </c>
      <c r="AA685" s="10">
        <f>Cost[[#This Row],[AB50 SOH 5001 ]]-Cost[[#This Row],[Remaining QTY]]</f>
        <v>-24</v>
      </c>
      <c r="AB685" s="10">
        <f>SUMIF(G:G,G:G,O:O)</f>
        <v>24</v>
      </c>
      <c r="AC685" s="10">
        <f>Cost[[#This Row],[AB50 SOH 5001 ]]-Cost[[#This Row],[All Work Order Demand]]</f>
        <v>-24</v>
      </c>
      <c r="AD685" s="10" t="str">
        <f>_xlfn.CONCAT(Cost[[#This Row],[Material ]],"5001")</f>
        <v>700107755001</v>
      </c>
      <c r="AE685" s="22">
        <v>5001</v>
      </c>
    </row>
    <row r="686" spans="1:31">
      <c r="A686" s="41"/>
      <c r="B686" s="41"/>
      <c r="C686" s="27"/>
      <c r="D686" s="41"/>
      <c r="E686" s="27"/>
      <c r="F686" s="41"/>
      <c r="G686" s="27"/>
      <c r="H686" s="41"/>
      <c r="I686" s="27"/>
      <c r="J686" s="42"/>
      <c r="K686" s="43"/>
      <c r="L686" s="44"/>
      <c r="M686" s="45"/>
      <c r="N686" s="45"/>
      <c r="O686" s="45"/>
      <c r="P686" s="45"/>
      <c r="Q686" s="27"/>
      <c r="R686" s="46"/>
      <c r="S686" s="47"/>
      <c r="T686" s="47"/>
      <c r="U686" s="48">
        <f>SUM(Cost[Requirement $])</f>
        <v>1575977.2000000018</v>
      </c>
      <c r="V686" s="48">
        <f>SUM(V2:V685)</f>
        <v>200763.38000000003</v>
      </c>
      <c r="W686" s="48">
        <f>SUM(W2:W685)</f>
        <v>1280866.6700000006</v>
      </c>
      <c r="X686" s="42"/>
      <c r="Y686" s="42"/>
      <c r="Z686" s="42"/>
      <c r="AA686" s="42"/>
      <c r="AB686" s="42"/>
      <c r="AC686" s="42"/>
      <c r="AD686" s="42"/>
      <c r="AE686" s="42"/>
    </row>
    <row r="687" spans="1:31">
      <c r="U687" s="34"/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3253-D3CF-492E-8CF8-4C6DC736198A}">
  <dimension ref="A1:H53"/>
  <sheetViews>
    <sheetView workbookViewId="0">
      <selection activeCell="H9" sqref="H9"/>
    </sheetView>
  </sheetViews>
  <sheetFormatPr defaultRowHeight="14"/>
  <cols>
    <col min="7" max="7" width="20.1640625" customWidth="1"/>
    <col min="8" max="8" width="39.58203125" customWidth="1"/>
  </cols>
  <sheetData>
    <row r="1" spans="1:8">
      <c r="A1" s="28" t="s">
        <v>437</v>
      </c>
      <c r="B1" s="28" t="s">
        <v>439</v>
      </c>
      <c r="C1" s="29" t="s">
        <v>1844</v>
      </c>
      <c r="D1" s="29" t="s">
        <v>1845</v>
      </c>
      <c r="E1" s="29" t="s">
        <v>1846</v>
      </c>
      <c r="F1" s="29" t="s">
        <v>1847</v>
      </c>
      <c r="G1" s="29" t="s">
        <v>1848</v>
      </c>
      <c r="H1" s="29" t="s">
        <v>1849</v>
      </c>
    </row>
    <row r="2" spans="1:8">
      <c r="A2" s="30" t="s">
        <v>1241</v>
      </c>
      <c r="B2" s="3" t="s">
        <v>30</v>
      </c>
      <c r="C2" s="31">
        <v>1</v>
      </c>
      <c r="D2" s="31">
        <v>0</v>
      </c>
      <c r="E2" s="31">
        <v>0</v>
      </c>
      <c r="F2" s="32">
        <v>0</v>
      </c>
      <c r="G2" s="32">
        <v>53.27</v>
      </c>
      <c r="H2" s="32">
        <v>0</v>
      </c>
    </row>
    <row r="3" spans="1:8">
      <c r="A3" s="30" t="s">
        <v>1247</v>
      </c>
      <c r="B3" s="3" t="s">
        <v>30</v>
      </c>
      <c r="C3" s="31">
        <v>32</v>
      </c>
      <c r="D3" s="31">
        <v>0</v>
      </c>
      <c r="E3" s="31">
        <v>0</v>
      </c>
      <c r="F3" s="32">
        <v>0</v>
      </c>
      <c r="G3" s="32">
        <v>2305.92</v>
      </c>
      <c r="H3" s="32">
        <v>0</v>
      </c>
    </row>
    <row r="4" spans="1:8">
      <c r="A4" s="30" t="s">
        <v>1036</v>
      </c>
      <c r="B4" s="3" t="s">
        <v>30</v>
      </c>
      <c r="C4" s="31">
        <v>12</v>
      </c>
      <c r="D4" s="31">
        <v>0</v>
      </c>
      <c r="E4" s="31">
        <v>0</v>
      </c>
      <c r="F4" s="32">
        <v>0</v>
      </c>
      <c r="G4" s="32">
        <v>66.569999999999993</v>
      </c>
      <c r="H4" s="32">
        <v>0</v>
      </c>
    </row>
    <row r="5" spans="1:8">
      <c r="A5" s="30" t="s">
        <v>1610</v>
      </c>
      <c r="B5" s="3" t="s">
        <v>30</v>
      </c>
      <c r="C5" s="31">
        <v>16</v>
      </c>
      <c r="D5" s="31">
        <v>0</v>
      </c>
      <c r="E5" s="31">
        <v>0</v>
      </c>
      <c r="F5" s="32">
        <v>0</v>
      </c>
      <c r="G5" s="32">
        <v>166.88</v>
      </c>
      <c r="H5" s="32">
        <v>0</v>
      </c>
    </row>
    <row r="6" spans="1:8">
      <c r="A6" s="30" t="s">
        <v>920</v>
      </c>
      <c r="B6" s="3" t="s">
        <v>30</v>
      </c>
      <c r="C6" s="31">
        <v>38</v>
      </c>
      <c r="D6" s="31">
        <v>0</v>
      </c>
      <c r="E6" s="31">
        <v>0</v>
      </c>
      <c r="F6" s="32">
        <v>0</v>
      </c>
      <c r="G6" s="32">
        <v>45.55</v>
      </c>
      <c r="H6" s="32">
        <v>0</v>
      </c>
    </row>
    <row r="7" spans="1:8">
      <c r="A7" s="30" t="s">
        <v>1267</v>
      </c>
      <c r="B7" s="3" t="s">
        <v>30</v>
      </c>
      <c r="C7" s="31">
        <v>8</v>
      </c>
      <c r="D7" s="31">
        <v>0</v>
      </c>
      <c r="E7" s="31">
        <v>0</v>
      </c>
      <c r="F7" s="32">
        <v>0</v>
      </c>
      <c r="G7" s="32">
        <v>34.08</v>
      </c>
      <c r="H7" s="32">
        <v>0</v>
      </c>
    </row>
    <row r="8" spans="1:8">
      <c r="A8" s="30" t="s">
        <v>1110</v>
      </c>
      <c r="B8" s="3" t="s">
        <v>30</v>
      </c>
      <c r="C8" s="31">
        <v>12</v>
      </c>
      <c r="D8" s="31">
        <v>0</v>
      </c>
      <c r="E8" s="31">
        <v>0</v>
      </c>
      <c r="F8" s="32">
        <v>0</v>
      </c>
      <c r="G8" s="32">
        <v>77.28</v>
      </c>
      <c r="H8" s="32">
        <v>0</v>
      </c>
    </row>
    <row r="9" spans="1:8">
      <c r="A9" s="30" t="s">
        <v>1576</v>
      </c>
      <c r="B9" s="3" t="s">
        <v>30</v>
      </c>
      <c r="C9" s="31">
        <v>12</v>
      </c>
      <c r="D9" s="31">
        <v>0</v>
      </c>
      <c r="E9" s="31">
        <v>0</v>
      </c>
      <c r="F9" s="32">
        <v>0</v>
      </c>
      <c r="G9" s="32">
        <v>80.64</v>
      </c>
      <c r="H9" s="32">
        <v>0</v>
      </c>
    </row>
    <row r="10" spans="1:8">
      <c r="A10" s="30" t="s">
        <v>1285</v>
      </c>
      <c r="B10" s="3" t="s">
        <v>30</v>
      </c>
      <c r="C10" s="31">
        <v>20</v>
      </c>
      <c r="D10" s="31">
        <v>0</v>
      </c>
      <c r="E10" s="31">
        <v>0</v>
      </c>
      <c r="F10" s="32">
        <v>0</v>
      </c>
      <c r="G10" s="32">
        <v>718</v>
      </c>
      <c r="H10" s="32">
        <v>0</v>
      </c>
    </row>
    <row r="11" spans="1:8">
      <c r="A11" s="30" t="s">
        <v>1279</v>
      </c>
      <c r="B11" s="3" t="s">
        <v>30</v>
      </c>
      <c r="C11" s="31">
        <v>20</v>
      </c>
      <c r="D11" s="31">
        <v>0</v>
      </c>
      <c r="E11" s="31">
        <v>0</v>
      </c>
      <c r="F11" s="32">
        <v>0</v>
      </c>
      <c r="G11" s="32">
        <v>256</v>
      </c>
      <c r="H11" s="32">
        <v>0</v>
      </c>
    </row>
    <row r="12" spans="1:8">
      <c r="A12" s="30" t="s">
        <v>144</v>
      </c>
      <c r="B12" s="3" t="s">
        <v>30</v>
      </c>
      <c r="C12" s="31">
        <v>1</v>
      </c>
      <c r="D12" s="31">
        <v>0</v>
      </c>
      <c r="E12" s="31">
        <v>0</v>
      </c>
      <c r="F12" s="32">
        <v>0</v>
      </c>
      <c r="G12" s="32">
        <v>4.17</v>
      </c>
      <c r="H12" s="32">
        <v>0</v>
      </c>
    </row>
    <row r="13" spans="1:8">
      <c r="A13" s="30" t="s">
        <v>982</v>
      </c>
      <c r="B13" s="3" t="s">
        <v>30</v>
      </c>
      <c r="C13" s="31">
        <v>4</v>
      </c>
      <c r="D13" s="31">
        <v>0</v>
      </c>
      <c r="E13" s="31">
        <v>0</v>
      </c>
      <c r="F13" s="32">
        <v>0</v>
      </c>
      <c r="G13" s="32">
        <v>140.4</v>
      </c>
      <c r="H13" s="32">
        <v>0</v>
      </c>
    </row>
    <row r="14" spans="1:8">
      <c r="A14" s="30" t="s">
        <v>1140</v>
      </c>
      <c r="B14" s="3" t="s">
        <v>30</v>
      </c>
      <c r="C14" s="31">
        <v>2</v>
      </c>
      <c r="D14" s="31">
        <v>0</v>
      </c>
      <c r="E14" s="31">
        <v>0</v>
      </c>
      <c r="F14" s="32">
        <v>0</v>
      </c>
      <c r="G14" s="32">
        <v>10.08</v>
      </c>
      <c r="H14" s="32">
        <v>0</v>
      </c>
    </row>
    <row r="15" spans="1:8">
      <c r="A15" s="30" t="s">
        <v>1273</v>
      </c>
      <c r="B15" s="3" t="s">
        <v>30</v>
      </c>
      <c r="C15" s="31">
        <v>2</v>
      </c>
      <c r="D15" s="31">
        <v>0</v>
      </c>
      <c r="E15" s="31">
        <v>0</v>
      </c>
      <c r="F15" s="32">
        <v>0</v>
      </c>
      <c r="G15" s="32">
        <v>20.46</v>
      </c>
      <c r="H15" s="32">
        <v>0</v>
      </c>
    </row>
    <row r="16" spans="1:8">
      <c r="A16" s="30" t="s">
        <v>1075</v>
      </c>
      <c r="B16" s="3" t="s">
        <v>30</v>
      </c>
      <c r="C16" s="31">
        <v>4</v>
      </c>
      <c r="D16" s="31">
        <v>0</v>
      </c>
      <c r="E16" s="31">
        <v>0</v>
      </c>
      <c r="F16" s="32">
        <v>0</v>
      </c>
      <c r="G16" s="32">
        <v>102.88</v>
      </c>
      <c r="H16" s="32">
        <v>0</v>
      </c>
    </row>
    <row r="17" spans="1:8">
      <c r="A17" s="30" t="s">
        <v>1547</v>
      </c>
      <c r="B17" s="3" t="s">
        <v>30</v>
      </c>
      <c r="C17" s="31">
        <v>8</v>
      </c>
      <c r="D17" s="31">
        <v>0</v>
      </c>
      <c r="E17" s="31">
        <v>0</v>
      </c>
      <c r="F17" s="32">
        <v>0</v>
      </c>
      <c r="G17" s="32">
        <v>9.98</v>
      </c>
      <c r="H17" s="32">
        <v>0</v>
      </c>
    </row>
    <row r="18" spans="1:8">
      <c r="A18" s="30" t="s">
        <v>1282</v>
      </c>
      <c r="B18" s="3" t="s">
        <v>30</v>
      </c>
      <c r="C18" s="31">
        <v>7</v>
      </c>
      <c r="D18" s="31">
        <v>0</v>
      </c>
      <c r="E18" s="31">
        <v>0</v>
      </c>
      <c r="F18" s="32">
        <v>0</v>
      </c>
      <c r="G18" s="32">
        <v>121.73</v>
      </c>
      <c r="H18" s="32">
        <v>0</v>
      </c>
    </row>
    <row r="19" spans="1:8">
      <c r="A19" s="30" t="s">
        <v>1162</v>
      </c>
      <c r="B19" s="3" t="s">
        <v>30</v>
      </c>
      <c r="C19" s="31">
        <v>2</v>
      </c>
      <c r="D19" s="31">
        <v>0</v>
      </c>
      <c r="E19" s="31">
        <v>0</v>
      </c>
      <c r="F19" s="32">
        <v>0</v>
      </c>
      <c r="G19" s="32">
        <v>51.4</v>
      </c>
      <c r="H19" s="32">
        <v>0</v>
      </c>
    </row>
    <row r="20" spans="1:8">
      <c r="A20" s="30" t="s">
        <v>1591</v>
      </c>
      <c r="B20" s="3" t="s">
        <v>30</v>
      </c>
      <c r="C20" s="31">
        <v>4</v>
      </c>
      <c r="D20" s="31">
        <v>0</v>
      </c>
      <c r="E20" s="31">
        <v>0</v>
      </c>
      <c r="F20" s="32">
        <v>0</v>
      </c>
      <c r="G20" s="32">
        <v>18.440000000000001</v>
      </c>
      <c r="H20" s="32">
        <v>0</v>
      </c>
    </row>
    <row r="21" spans="1:8">
      <c r="A21" s="30" t="s">
        <v>1258</v>
      </c>
      <c r="B21" s="3" t="s">
        <v>30</v>
      </c>
      <c r="C21" s="31">
        <v>24</v>
      </c>
      <c r="D21" s="31">
        <v>0</v>
      </c>
      <c r="E21" s="31">
        <v>0</v>
      </c>
      <c r="F21" s="32">
        <v>0</v>
      </c>
      <c r="G21" s="32">
        <v>158.88</v>
      </c>
      <c r="H21" s="32">
        <v>0</v>
      </c>
    </row>
    <row r="22" spans="1:8">
      <c r="A22" s="30" t="s">
        <v>1270</v>
      </c>
      <c r="B22" s="3" t="s">
        <v>30</v>
      </c>
      <c r="C22" s="31">
        <v>44</v>
      </c>
      <c r="D22" s="31">
        <v>0</v>
      </c>
      <c r="E22" s="31">
        <v>0</v>
      </c>
      <c r="F22" s="32">
        <v>0</v>
      </c>
      <c r="G22" s="32">
        <v>1188</v>
      </c>
      <c r="H22" s="32">
        <v>0</v>
      </c>
    </row>
    <row r="23" spans="1:8">
      <c r="A23" s="30" t="s">
        <v>1071</v>
      </c>
      <c r="B23" s="3" t="s">
        <v>30</v>
      </c>
      <c r="C23" s="31">
        <v>14</v>
      </c>
      <c r="D23" s="31">
        <v>0</v>
      </c>
      <c r="E23" s="31">
        <v>0</v>
      </c>
      <c r="F23" s="32">
        <v>0</v>
      </c>
      <c r="G23" s="32">
        <v>2156.6999999999998</v>
      </c>
      <c r="H23" s="32">
        <v>0</v>
      </c>
    </row>
    <row r="24" spans="1:8">
      <c r="A24" s="30" t="s">
        <v>1584</v>
      </c>
      <c r="B24" s="3" t="s">
        <v>30</v>
      </c>
      <c r="C24" s="31">
        <v>1</v>
      </c>
      <c r="D24" s="31">
        <v>0</v>
      </c>
      <c r="E24" s="31">
        <v>0</v>
      </c>
      <c r="F24" s="32">
        <v>0</v>
      </c>
      <c r="G24" s="32">
        <v>221.6</v>
      </c>
      <c r="H24" s="32">
        <v>0</v>
      </c>
    </row>
    <row r="25" spans="1:8">
      <c r="A25" s="30" t="s">
        <v>1594</v>
      </c>
      <c r="B25" s="3" t="s">
        <v>30</v>
      </c>
      <c r="C25" s="31">
        <v>8</v>
      </c>
      <c r="D25" s="31">
        <v>0</v>
      </c>
      <c r="E25" s="31">
        <v>0</v>
      </c>
      <c r="F25" s="32">
        <v>0</v>
      </c>
      <c r="G25" s="32">
        <v>0.08</v>
      </c>
      <c r="H25" s="32">
        <v>0</v>
      </c>
    </row>
    <row r="26" spans="1:8">
      <c r="A26" s="30" t="s">
        <v>251</v>
      </c>
      <c r="B26" s="3" t="s">
        <v>30</v>
      </c>
      <c r="C26" s="31">
        <v>16</v>
      </c>
      <c r="D26" s="31">
        <v>0</v>
      </c>
      <c r="E26" s="31">
        <v>0</v>
      </c>
      <c r="F26" s="32">
        <v>0</v>
      </c>
      <c r="G26" s="32">
        <v>95.04</v>
      </c>
      <c r="H26" s="32">
        <v>0</v>
      </c>
    </row>
    <row r="27" spans="1:8">
      <c r="A27" s="30" t="s">
        <v>1582</v>
      </c>
      <c r="B27" s="3" t="s">
        <v>30</v>
      </c>
      <c r="C27" s="31">
        <v>16</v>
      </c>
      <c r="D27" s="31">
        <v>0</v>
      </c>
      <c r="E27" s="31">
        <v>0</v>
      </c>
      <c r="F27" s="32">
        <v>0</v>
      </c>
      <c r="G27" s="32">
        <v>448</v>
      </c>
      <c r="H27" s="32">
        <v>0</v>
      </c>
    </row>
    <row r="28" spans="1:8">
      <c r="A28" s="30" t="s">
        <v>1428</v>
      </c>
      <c r="B28" s="3" t="s">
        <v>30</v>
      </c>
      <c r="C28" s="31">
        <v>4</v>
      </c>
      <c r="D28" s="31">
        <v>0</v>
      </c>
      <c r="E28" s="31">
        <v>0</v>
      </c>
      <c r="F28" s="32">
        <v>0</v>
      </c>
      <c r="G28" s="32">
        <v>116.12</v>
      </c>
      <c r="H28" s="32">
        <v>0</v>
      </c>
    </row>
    <row r="29" spans="1:8">
      <c r="A29" s="30" t="s">
        <v>1430</v>
      </c>
      <c r="B29" s="3" t="s">
        <v>30</v>
      </c>
      <c r="C29" s="31">
        <v>8</v>
      </c>
      <c r="D29" s="31">
        <v>0</v>
      </c>
      <c r="E29" s="31">
        <v>0</v>
      </c>
      <c r="F29" s="32">
        <v>0</v>
      </c>
      <c r="G29" s="32">
        <v>8</v>
      </c>
      <c r="H29" s="32">
        <v>0</v>
      </c>
    </row>
    <row r="30" spans="1:8">
      <c r="A30" s="30" t="s">
        <v>1128</v>
      </c>
      <c r="B30" s="3" t="s">
        <v>30</v>
      </c>
      <c r="C30" s="31">
        <v>4</v>
      </c>
      <c r="D30" s="31">
        <v>0</v>
      </c>
      <c r="E30" s="31">
        <v>0</v>
      </c>
      <c r="F30" s="32">
        <v>0</v>
      </c>
      <c r="G30" s="32">
        <v>20.440000000000001</v>
      </c>
      <c r="H30" s="32">
        <v>0</v>
      </c>
    </row>
    <row r="31" spans="1:8">
      <c r="A31" s="30" t="s">
        <v>1445</v>
      </c>
      <c r="B31" s="3" t="s">
        <v>30</v>
      </c>
      <c r="C31" s="31">
        <v>2</v>
      </c>
      <c r="D31" s="31">
        <v>0</v>
      </c>
      <c r="E31" s="31">
        <v>0</v>
      </c>
      <c r="F31" s="32">
        <v>0</v>
      </c>
      <c r="G31" s="32">
        <v>47.77</v>
      </c>
      <c r="H31" s="32">
        <v>0</v>
      </c>
    </row>
    <row r="32" spans="1:8">
      <c r="A32" s="30" t="s">
        <v>880</v>
      </c>
      <c r="B32" s="3" t="s">
        <v>30</v>
      </c>
      <c r="C32" s="31">
        <v>11</v>
      </c>
      <c r="D32" s="31">
        <v>0</v>
      </c>
      <c r="E32" s="31">
        <v>0</v>
      </c>
      <c r="F32" s="32">
        <v>0</v>
      </c>
      <c r="G32" s="32">
        <v>282.14999999999998</v>
      </c>
      <c r="H32" s="32">
        <v>0</v>
      </c>
    </row>
    <row r="33" spans="1:8">
      <c r="A33" s="30" t="s">
        <v>1627</v>
      </c>
      <c r="B33" s="3" t="s">
        <v>30</v>
      </c>
      <c r="C33" s="31">
        <v>1</v>
      </c>
      <c r="D33" s="31">
        <v>0</v>
      </c>
      <c r="E33" s="31">
        <v>0</v>
      </c>
      <c r="F33" s="32">
        <v>0</v>
      </c>
      <c r="G33" s="32">
        <v>2018.5</v>
      </c>
      <c r="H33" s="32">
        <v>0</v>
      </c>
    </row>
    <row r="34" spans="1:8">
      <c r="A34" s="30" t="s">
        <v>1520</v>
      </c>
      <c r="B34" s="3" t="s">
        <v>30</v>
      </c>
      <c r="C34" s="31">
        <v>12</v>
      </c>
      <c r="D34" s="31">
        <v>0</v>
      </c>
      <c r="E34" s="31">
        <v>0</v>
      </c>
      <c r="F34" s="32">
        <v>0</v>
      </c>
      <c r="G34" s="32">
        <v>77.28</v>
      </c>
      <c r="H34" s="32">
        <v>0</v>
      </c>
    </row>
    <row r="35" spans="1:8">
      <c r="A35" s="30" t="s">
        <v>1432</v>
      </c>
      <c r="B35" s="3" t="s">
        <v>30</v>
      </c>
      <c r="C35" s="31">
        <v>8</v>
      </c>
      <c r="D35" s="31">
        <v>0</v>
      </c>
      <c r="E35" s="31">
        <v>0</v>
      </c>
      <c r="F35" s="32">
        <v>0</v>
      </c>
      <c r="G35" s="32">
        <v>0.08</v>
      </c>
      <c r="H35" s="32">
        <v>0</v>
      </c>
    </row>
    <row r="36" spans="1:8">
      <c r="A36" s="30" t="s">
        <v>925</v>
      </c>
      <c r="B36" s="3" t="s">
        <v>30</v>
      </c>
      <c r="C36" s="31">
        <v>12</v>
      </c>
      <c r="D36" s="31">
        <v>0</v>
      </c>
      <c r="E36" s="31">
        <v>0</v>
      </c>
      <c r="F36" s="32">
        <v>0</v>
      </c>
      <c r="G36" s="32">
        <v>720.96</v>
      </c>
      <c r="H36" s="32">
        <v>0</v>
      </c>
    </row>
    <row r="37" spans="1:8">
      <c r="A37" s="30" t="s">
        <v>1578</v>
      </c>
      <c r="B37" s="3" t="s">
        <v>30</v>
      </c>
      <c r="C37" s="31">
        <v>2</v>
      </c>
      <c r="D37" s="31">
        <v>0</v>
      </c>
      <c r="E37" s="31">
        <v>0</v>
      </c>
      <c r="F37" s="32">
        <v>0</v>
      </c>
      <c r="G37" s="32">
        <v>15761.7</v>
      </c>
      <c r="H37" s="32">
        <v>0</v>
      </c>
    </row>
    <row r="38" spans="1:8">
      <c r="A38" s="30" t="s">
        <v>1589</v>
      </c>
      <c r="B38" s="3" t="s">
        <v>30</v>
      </c>
      <c r="C38" s="31">
        <v>2</v>
      </c>
      <c r="D38" s="31">
        <v>0</v>
      </c>
      <c r="E38" s="31">
        <v>0</v>
      </c>
      <c r="F38" s="32">
        <v>0</v>
      </c>
      <c r="G38" s="32">
        <v>225.12</v>
      </c>
      <c r="H38" s="32">
        <v>0</v>
      </c>
    </row>
    <row r="39" spans="1:8">
      <c r="A39" s="30" t="s">
        <v>1180</v>
      </c>
      <c r="B39" s="3" t="s">
        <v>30</v>
      </c>
      <c r="C39" s="31">
        <v>14</v>
      </c>
      <c r="D39" s="31">
        <v>0</v>
      </c>
      <c r="E39" s="31">
        <v>0</v>
      </c>
      <c r="F39" s="32">
        <v>0</v>
      </c>
      <c r="G39" s="32">
        <v>3522.41</v>
      </c>
      <c r="H39" s="32">
        <v>0</v>
      </c>
    </row>
    <row r="40" spans="1:8">
      <c r="A40" s="30" t="s">
        <v>1183</v>
      </c>
      <c r="B40" s="3" t="s">
        <v>30</v>
      </c>
      <c r="C40" s="31">
        <v>14</v>
      </c>
      <c r="D40" s="31">
        <v>0</v>
      </c>
      <c r="E40" s="31">
        <v>0</v>
      </c>
      <c r="F40" s="32">
        <v>0</v>
      </c>
      <c r="G40" s="32">
        <v>3522.41</v>
      </c>
      <c r="H40" s="32">
        <v>0</v>
      </c>
    </row>
    <row r="41" spans="1:8">
      <c r="A41" s="30" t="s">
        <v>1013</v>
      </c>
      <c r="B41" s="3" t="s">
        <v>30</v>
      </c>
      <c r="C41" s="31">
        <v>28</v>
      </c>
      <c r="D41" s="31">
        <v>0</v>
      </c>
      <c r="E41" s="31">
        <v>0</v>
      </c>
      <c r="F41" s="32">
        <v>0</v>
      </c>
      <c r="G41" s="32">
        <v>42.56</v>
      </c>
      <c r="H41" s="32">
        <v>0</v>
      </c>
    </row>
    <row r="42" spans="1:8">
      <c r="A42" s="30" t="s">
        <v>958</v>
      </c>
      <c r="B42" s="3" t="s">
        <v>30</v>
      </c>
      <c r="C42" s="31">
        <v>8</v>
      </c>
      <c r="D42" s="31">
        <v>0</v>
      </c>
      <c r="E42" s="31">
        <v>0</v>
      </c>
      <c r="F42" s="32">
        <v>0</v>
      </c>
      <c r="G42" s="32">
        <v>48.8</v>
      </c>
      <c r="H42" s="32">
        <v>0</v>
      </c>
    </row>
    <row r="43" spans="1:8">
      <c r="A43" s="30" t="s">
        <v>1586</v>
      </c>
      <c r="B43" s="3" t="s">
        <v>30</v>
      </c>
      <c r="C43" s="31">
        <v>1</v>
      </c>
      <c r="D43" s="31">
        <v>0</v>
      </c>
      <c r="E43" s="31">
        <v>0</v>
      </c>
      <c r="F43" s="32">
        <v>0</v>
      </c>
      <c r="G43" s="32">
        <v>1.05</v>
      </c>
      <c r="H43" s="32">
        <v>0</v>
      </c>
    </row>
    <row r="44" spans="1:8">
      <c r="A44" s="30" t="s">
        <v>985</v>
      </c>
      <c r="B44" s="3" t="s">
        <v>30</v>
      </c>
      <c r="C44" s="31">
        <v>2</v>
      </c>
      <c r="D44" s="31">
        <v>0</v>
      </c>
      <c r="E44" s="31">
        <v>0</v>
      </c>
      <c r="F44" s="32">
        <v>0</v>
      </c>
      <c r="G44" s="32">
        <v>30.04</v>
      </c>
      <c r="H44" s="32">
        <v>0</v>
      </c>
    </row>
    <row r="45" spans="1:8">
      <c r="A45" s="30" t="s">
        <v>889</v>
      </c>
      <c r="B45" s="3" t="s">
        <v>30</v>
      </c>
      <c r="C45" s="31">
        <v>16</v>
      </c>
      <c r="D45" s="31">
        <v>0</v>
      </c>
      <c r="E45" s="31">
        <v>0</v>
      </c>
      <c r="F45" s="32">
        <v>0</v>
      </c>
      <c r="G45" s="32">
        <v>626.13</v>
      </c>
      <c r="H45" s="32">
        <v>0</v>
      </c>
    </row>
    <row r="46" spans="1:8">
      <c r="A46" s="30" t="s">
        <v>1612</v>
      </c>
      <c r="B46" s="3" t="s">
        <v>30</v>
      </c>
      <c r="C46" s="31">
        <v>1</v>
      </c>
      <c r="D46" s="31">
        <v>0</v>
      </c>
      <c r="E46" s="31">
        <v>0</v>
      </c>
      <c r="F46" s="32">
        <v>0</v>
      </c>
      <c r="G46" s="32">
        <v>1</v>
      </c>
      <c r="H46" s="32">
        <v>0</v>
      </c>
    </row>
    <row r="47" spans="1:8">
      <c r="A47" s="30" t="s">
        <v>1614</v>
      </c>
      <c r="B47" s="3" t="s">
        <v>30</v>
      </c>
      <c r="C47" s="31">
        <v>1</v>
      </c>
      <c r="D47" s="31">
        <v>0</v>
      </c>
      <c r="E47" s="31">
        <v>0</v>
      </c>
      <c r="F47" s="32">
        <v>0</v>
      </c>
      <c r="G47" s="32">
        <v>1</v>
      </c>
      <c r="H47" s="32">
        <v>0</v>
      </c>
    </row>
    <row r="48" spans="1:8">
      <c r="A48" s="30" t="s">
        <v>1616</v>
      </c>
      <c r="B48" s="3" t="s">
        <v>30</v>
      </c>
      <c r="C48" s="31">
        <v>1</v>
      </c>
      <c r="D48" s="31">
        <v>0</v>
      </c>
      <c r="E48" s="31">
        <v>0</v>
      </c>
      <c r="F48" s="32">
        <v>0</v>
      </c>
      <c r="G48" s="32">
        <v>1</v>
      </c>
      <c r="H48" s="32">
        <v>0</v>
      </c>
    </row>
    <row r="49" spans="1:8">
      <c r="A49" s="30" t="s">
        <v>1618</v>
      </c>
      <c r="B49" s="3" t="s">
        <v>30</v>
      </c>
      <c r="C49" s="31">
        <v>1</v>
      </c>
      <c r="D49" s="31">
        <v>0</v>
      </c>
      <c r="E49" s="31">
        <v>0</v>
      </c>
      <c r="F49" s="32">
        <v>0</v>
      </c>
      <c r="G49" s="32">
        <v>1</v>
      </c>
      <c r="H49" s="32">
        <v>0</v>
      </c>
    </row>
    <row r="50" spans="1:8">
      <c r="A50" s="30" t="s">
        <v>1620</v>
      </c>
      <c r="B50" s="3" t="s">
        <v>30</v>
      </c>
      <c r="C50" s="31">
        <v>1</v>
      </c>
      <c r="D50" s="31">
        <v>0</v>
      </c>
      <c r="E50" s="31">
        <v>0</v>
      </c>
      <c r="F50" s="32">
        <v>0</v>
      </c>
      <c r="G50" s="32">
        <v>1</v>
      </c>
      <c r="H50" s="32">
        <v>0</v>
      </c>
    </row>
    <row r="51" spans="1:8">
      <c r="A51" s="30" t="s">
        <v>1622</v>
      </c>
      <c r="B51" s="3" t="s">
        <v>30</v>
      </c>
      <c r="C51" s="31">
        <v>2</v>
      </c>
      <c r="D51" s="31">
        <v>0</v>
      </c>
      <c r="E51" s="31">
        <v>0</v>
      </c>
      <c r="F51" s="32">
        <v>0</v>
      </c>
      <c r="G51" s="32">
        <v>2</v>
      </c>
      <c r="H51" s="32">
        <v>0</v>
      </c>
    </row>
    <row r="52" spans="1:8">
      <c r="A52" s="30" t="s">
        <v>1574</v>
      </c>
      <c r="B52" s="3" t="s">
        <v>30</v>
      </c>
      <c r="C52" s="31">
        <v>1</v>
      </c>
      <c r="D52" s="31">
        <v>0</v>
      </c>
      <c r="E52" s="31">
        <v>0</v>
      </c>
      <c r="F52" s="32">
        <v>0</v>
      </c>
      <c r="G52" s="32">
        <v>17439.86</v>
      </c>
      <c r="H52" s="32">
        <v>0</v>
      </c>
    </row>
    <row r="53" spans="1:8">
      <c r="A53" s="30" t="s">
        <v>1629</v>
      </c>
      <c r="B53" s="3" t="s">
        <v>30</v>
      </c>
      <c r="C53" s="31">
        <v>30</v>
      </c>
      <c r="D53" s="31">
        <v>0</v>
      </c>
      <c r="E53" s="31">
        <v>0</v>
      </c>
      <c r="F53" s="32">
        <v>0</v>
      </c>
      <c r="G53" s="32">
        <v>1176</v>
      </c>
      <c r="H53" s="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D67-F76B-4DE6-9F7B-1A3299AB79C3}">
  <dimension ref="A1:I58"/>
  <sheetViews>
    <sheetView workbookViewId="0">
      <selection activeCell="D57" sqref="D57"/>
    </sheetView>
  </sheetViews>
  <sheetFormatPr defaultRowHeight="14"/>
  <sheetData>
    <row r="1" spans="1:9" ht="42">
      <c r="A1" s="28" t="s">
        <v>437</v>
      </c>
      <c r="B1" s="28" t="s">
        <v>439</v>
      </c>
      <c r="C1" s="29" t="s">
        <v>1844</v>
      </c>
      <c r="D1" s="29" t="s">
        <v>1845</v>
      </c>
      <c r="E1" s="29" t="s">
        <v>1846</v>
      </c>
      <c r="F1" s="29" t="s">
        <v>1847</v>
      </c>
      <c r="G1" s="29" t="s">
        <v>1848</v>
      </c>
      <c r="H1" s="29" t="s">
        <v>1849</v>
      </c>
      <c r="I1" s="2" t="s">
        <v>557</v>
      </c>
    </row>
    <row r="2" spans="1:9">
      <c r="A2" s="30" t="s">
        <v>1455</v>
      </c>
      <c r="B2" s="3" t="s">
        <v>23</v>
      </c>
      <c r="C2" s="31">
        <v>9</v>
      </c>
      <c r="D2" s="31">
        <v>0</v>
      </c>
      <c r="E2" s="31">
        <v>0</v>
      </c>
      <c r="F2" s="32">
        <v>0</v>
      </c>
      <c r="G2" s="32">
        <v>11.07</v>
      </c>
      <c r="H2" s="32">
        <v>0</v>
      </c>
      <c r="I2" s="6">
        <v>11.07</v>
      </c>
    </row>
    <row r="3" spans="1:9">
      <c r="A3" s="30" t="s">
        <v>1134</v>
      </c>
      <c r="B3" s="3" t="s">
        <v>23</v>
      </c>
      <c r="C3" s="31">
        <v>17</v>
      </c>
      <c r="D3" s="31">
        <v>0</v>
      </c>
      <c r="E3" s="31">
        <v>0</v>
      </c>
      <c r="F3" s="32">
        <v>0</v>
      </c>
      <c r="G3" s="32">
        <v>39.44</v>
      </c>
      <c r="H3" s="32">
        <v>0</v>
      </c>
      <c r="I3" s="6">
        <v>39.44</v>
      </c>
    </row>
    <row r="4" spans="1:9">
      <c r="A4" s="30" t="s">
        <v>1138</v>
      </c>
      <c r="B4" s="3" t="s">
        <v>23</v>
      </c>
      <c r="C4" s="31">
        <v>48</v>
      </c>
      <c r="D4" s="31">
        <v>0</v>
      </c>
      <c r="E4" s="31">
        <v>0</v>
      </c>
      <c r="F4" s="32">
        <v>0</v>
      </c>
      <c r="G4" s="32">
        <v>304.8</v>
      </c>
      <c r="H4" s="32">
        <v>0</v>
      </c>
      <c r="I4" s="6">
        <v>304.8</v>
      </c>
    </row>
    <row r="5" spans="1:9">
      <c r="A5" s="30" t="s">
        <v>1192</v>
      </c>
      <c r="B5" s="3" t="s">
        <v>23</v>
      </c>
      <c r="C5" s="31">
        <v>36</v>
      </c>
      <c r="D5" s="31">
        <v>0</v>
      </c>
      <c r="E5" s="31">
        <v>0</v>
      </c>
      <c r="F5" s="32">
        <v>0</v>
      </c>
      <c r="G5" s="32">
        <v>80.53</v>
      </c>
      <c r="H5" s="32">
        <v>0</v>
      </c>
      <c r="I5" s="6">
        <v>80.53</v>
      </c>
    </row>
    <row r="6" spans="1:9">
      <c r="A6" s="30" t="s">
        <v>1354</v>
      </c>
      <c r="B6" s="3" t="s">
        <v>23</v>
      </c>
      <c r="C6" s="31">
        <v>40</v>
      </c>
      <c r="D6" s="31">
        <v>0</v>
      </c>
      <c r="E6" s="31">
        <v>0</v>
      </c>
      <c r="F6" s="32">
        <v>0</v>
      </c>
      <c r="G6" s="32">
        <v>103.6</v>
      </c>
      <c r="H6" s="32">
        <v>0</v>
      </c>
      <c r="I6" s="6">
        <v>103.6</v>
      </c>
    </row>
    <row r="7" spans="1:9">
      <c r="A7" s="30" t="s">
        <v>1347</v>
      </c>
      <c r="B7" s="3" t="s">
        <v>23</v>
      </c>
      <c r="C7" s="31">
        <v>48</v>
      </c>
      <c r="D7" s="31">
        <v>0</v>
      </c>
      <c r="E7" s="31">
        <v>0</v>
      </c>
      <c r="F7" s="32">
        <v>0</v>
      </c>
      <c r="G7" s="32">
        <v>191.52</v>
      </c>
      <c r="H7" s="32">
        <v>0</v>
      </c>
      <c r="I7" s="6">
        <v>191.52</v>
      </c>
    </row>
    <row r="8" spans="1:9">
      <c r="A8" s="30" t="s">
        <v>1010</v>
      </c>
      <c r="B8" s="3" t="s">
        <v>23</v>
      </c>
      <c r="C8" s="31">
        <v>20</v>
      </c>
      <c r="D8" s="31">
        <v>0</v>
      </c>
      <c r="E8" s="31">
        <v>0</v>
      </c>
      <c r="F8" s="32">
        <v>0</v>
      </c>
      <c r="G8" s="32">
        <v>77.56</v>
      </c>
      <c r="H8" s="32">
        <v>0</v>
      </c>
      <c r="I8" s="6">
        <v>77.56</v>
      </c>
    </row>
    <row r="9" spans="1:9">
      <c r="A9" s="30" t="s">
        <v>1463</v>
      </c>
      <c r="B9" s="3" t="s">
        <v>23</v>
      </c>
      <c r="C9" s="31">
        <v>8</v>
      </c>
      <c r="D9" s="31">
        <v>0</v>
      </c>
      <c r="E9" s="31">
        <v>0</v>
      </c>
      <c r="F9" s="32">
        <v>0</v>
      </c>
      <c r="G9" s="32">
        <v>49.28</v>
      </c>
      <c r="H9" s="32">
        <v>0</v>
      </c>
      <c r="I9" s="6">
        <v>49.28</v>
      </c>
    </row>
    <row r="10" spans="1:9">
      <c r="A10" s="30" t="s">
        <v>1332</v>
      </c>
      <c r="B10" s="3" t="s">
        <v>23</v>
      </c>
      <c r="C10" s="31">
        <v>16</v>
      </c>
      <c r="D10" s="31">
        <v>0</v>
      </c>
      <c r="E10" s="31">
        <v>0</v>
      </c>
      <c r="F10" s="32">
        <v>0</v>
      </c>
      <c r="G10" s="32">
        <v>109.12</v>
      </c>
      <c r="H10" s="32">
        <v>0</v>
      </c>
      <c r="I10" s="6">
        <v>109.12</v>
      </c>
    </row>
    <row r="11" spans="1:9">
      <c r="A11" s="30" t="s">
        <v>1151</v>
      </c>
      <c r="B11" s="3" t="s">
        <v>23</v>
      </c>
      <c r="C11" s="31">
        <v>2</v>
      </c>
      <c r="D11" s="31">
        <v>0</v>
      </c>
      <c r="E11" s="31">
        <v>0</v>
      </c>
      <c r="F11" s="32">
        <v>0</v>
      </c>
      <c r="G11" s="32">
        <v>17.84</v>
      </c>
      <c r="H11" s="32">
        <v>0</v>
      </c>
      <c r="I11" s="6">
        <v>17.84</v>
      </c>
    </row>
    <row r="12" spans="1:9">
      <c r="A12" s="30" t="s">
        <v>1276</v>
      </c>
      <c r="B12" s="3" t="s">
        <v>23</v>
      </c>
      <c r="C12" s="31">
        <v>5</v>
      </c>
      <c r="D12" s="31">
        <v>0</v>
      </c>
      <c r="E12" s="31">
        <v>0</v>
      </c>
      <c r="F12" s="32">
        <v>0</v>
      </c>
      <c r="G12" s="32">
        <v>182</v>
      </c>
      <c r="H12" s="32">
        <v>0</v>
      </c>
      <c r="I12" s="6">
        <v>182</v>
      </c>
    </row>
    <row r="13" spans="1:9">
      <c r="A13" s="30" t="s">
        <v>1328</v>
      </c>
      <c r="B13" s="3" t="s">
        <v>23</v>
      </c>
      <c r="C13" s="31">
        <v>15</v>
      </c>
      <c r="D13" s="31">
        <v>0</v>
      </c>
      <c r="E13" s="31">
        <v>0</v>
      </c>
      <c r="F13" s="32">
        <v>0</v>
      </c>
      <c r="G13" s="32">
        <v>556.66</v>
      </c>
      <c r="H13" s="32">
        <v>0</v>
      </c>
      <c r="I13" s="6">
        <v>556.66</v>
      </c>
    </row>
    <row r="14" spans="1:9">
      <c r="A14" s="30" t="s">
        <v>1334</v>
      </c>
      <c r="B14" s="3" t="s">
        <v>23</v>
      </c>
      <c r="C14" s="31">
        <v>17</v>
      </c>
      <c r="D14" s="31">
        <v>0</v>
      </c>
      <c r="E14" s="31">
        <v>0</v>
      </c>
      <c r="F14" s="32">
        <v>0</v>
      </c>
      <c r="G14" s="32">
        <v>32.81</v>
      </c>
      <c r="H14" s="32">
        <v>0</v>
      </c>
      <c r="I14" s="6">
        <v>32.81</v>
      </c>
    </row>
    <row r="15" spans="1:9">
      <c r="A15" s="30" t="s">
        <v>1457</v>
      </c>
      <c r="B15" s="3" t="s">
        <v>23</v>
      </c>
      <c r="C15" s="31">
        <v>31</v>
      </c>
      <c r="D15" s="31">
        <v>0</v>
      </c>
      <c r="E15" s="31">
        <v>0</v>
      </c>
      <c r="F15" s="32">
        <v>0</v>
      </c>
      <c r="G15" s="32">
        <v>86.8</v>
      </c>
      <c r="H15" s="32">
        <v>0</v>
      </c>
      <c r="I15" s="6">
        <v>86.8</v>
      </c>
    </row>
    <row r="16" spans="1:9">
      <c r="A16" s="30" t="s">
        <v>1342</v>
      </c>
      <c r="B16" s="3" t="s">
        <v>23</v>
      </c>
      <c r="C16" s="31">
        <v>26</v>
      </c>
      <c r="D16" s="31">
        <v>0</v>
      </c>
      <c r="E16" s="31">
        <v>0</v>
      </c>
      <c r="F16" s="32">
        <v>0</v>
      </c>
      <c r="G16" s="32">
        <v>91.84</v>
      </c>
      <c r="H16" s="32">
        <v>0</v>
      </c>
      <c r="I16" s="6">
        <v>91.84</v>
      </c>
    </row>
    <row r="17" spans="1:9">
      <c r="A17" s="30" t="s">
        <v>154</v>
      </c>
      <c r="B17" s="3" t="s">
        <v>23</v>
      </c>
      <c r="C17" s="31">
        <v>48</v>
      </c>
      <c r="D17" s="31">
        <v>0</v>
      </c>
      <c r="E17" s="31">
        <v>0</v>
      </c>
      <c r="F17" s="32">
        <v>0</v>
      </c>
      <c r="G17" s="32">
        <v>229.2</v>
      </c>
      <c r="H17" s="32">
        <v>0</v>
      </c>
      <c r="I17" s="6">
        <v>229.2</v>
      </c>
    </row>
    <row r="18" spans="1:9">
      <c r="A18" s="30" t="s">
        <v>158</v>
      </c>
      <c r="B18" s="3" t="s">
        <v>23</v>
      </c>
      <c r="C18" s="31">
        <v>61</v>
      </c>
      <c r="D18" s="31">
        <v>0</v>
      </c>
      <c r="E18" s="31">
        <v>0</v>
      </c>
      <c r="F18" s="32">
        <v>0</v>
      </c>
      <c r="G18" s="32">
        <v>428.82</v>
      </c>
      <c r="H18" s="32">
        <v>0</v>
      </c>
      <c r="I18" s="6">
        <v>428.82</v>
      </c>
    </row>
    <row r="19" spans="1:9">
      <c r="A19" s="30" t="s">
        <v>160</v>
      </c>
      <c r="B19" s="3" t="s">
        <v>23</v>
      </c>
      <c r="C19" s="31">
        <v>20</v>
      </c>
      <c r="D19" s="31">
        <v>0</v>
      </c>
      <c r="E19" s="31">
        <v>0</v>
      </c>
      <c r="F19" s="32">
        <v>0</v>
      </c>
      <c r="G19" s="32">
        <v>206.69</v>
      </c>
      <c r="H19" s="32">
        <v>0</v>
      </c>
      <c r="I19" s="6">
        <v>206.69</v>
      </c>
    </row>
    <row r="20" spans="1:9">
      <c r="A20" s="30" t="s">
        <v>164</v>
      </c>
      <c r="B20" s="3" t="s">
        <v>23</v>
      </c>
      <c r="C20" s="31">
        <v>16</v>
      </c>
      <c r="D20" s="31">
        <v>0</v>
      </c>
      <c r="E20" s="31">
        <v>0</v>
      </c>
      <c r="F20" s="32">
        <v>0</v>
      </c>
      <c r="G20" s="32">
        <v>167.2</v>
      </c>
      <c r="H20" s="32">
        <v>0</v>
      </c>
      <c r="I20" s="6">
        <v>167.2</v>
      </c>
    </row>
    <row r="21" spans="1:9">
      <c r="A21" s="30" t="s">
        <v>1305</v>
      </c>
      <c r="B21" s="3" t="s">
        <v>23</v>
      </c>
      <c r="C21" s="31">
        <v>27</v>
      </c>
      <c r="D21" s="31">
        <v>0</v>
      </c>
      <c r="E21" s="31">
        <v>0</v>
      </c>
      <c r="F21" s="32">
        <v>0</v>
      </c>
      <c r="G21" s="32">
        <v>497.61</v>
      </c>
      <c r="H21" s="32">
        <v>0</v>
      </c>
      <c r="I21" s="6">
        <v>497.61</v>
      </c>
    </row>
    <row r="22" spans="1:9">
      <c r="A22" s="30" t="s">
        <v>1156</v>
      </c>
      <c r="B22" s="3" t="s">
        <v>23</v>
      </c>
      <c r="C22" s="31">
        <v>11</v>
      </c>
      <c r="D22" s="31">
        <v>0</v>
      </c>
      <c r="E22" s="31">
        <v>0</v>
      </c>
      <c r="F22" s="32">
        <v>0</v>
      </c>
      <c r="G22" s="32">
        <v>278.91000000000003</v>
      </c>
      <c r="H22" s="32">
        <v>0</v>
      </c>
      <c r="I22" s="6">
        <v>278.91000000000003</v>
      </c>
    </row>
    <row r="23" spans="1:9">
      <c r="A23" s="30" t="s">
        <v>168</v>
      </c>
      <c r="B23" s="3" t="s">
        <v>23</v>
      </c>
      <c r="C23" s="31">
        <v>5</v>
      </c>
      <c r="D23" s="31">
        <v>0</v>
      </c>
      <c r="E23" s="31">
        <v>0</v>
      </c>
      <c r="F23" s="32">
        <v>0</v>
      </c>
      <c r="G23" s="32">
        <v>158.30000000000001</v>
      </c>
      <c r="H23" s="32">
        <v>0</v>
      </c>
      <c r="I23" s="6">
        <v>158.30000000000001</v>
      </c>
    </row>
    <row r="24" spans="1:9">
      <c r="A24" s="30" t="s">
        <v>172</v>
      </c>
      <c r="B24" s="3" t="s">
        <v>23</v>
      </c>
      <c r="C24" s="31">
        <v>4</v>
      </c>
      <c r="D24" s="31">
        <v>0</v>
      </c>
      <c r="E24" s="31">
        <v>0</v>
      </c>
      <c r="F24" s="32">
        <v>0</v>
      </c>
      <c r="G24" s="32">
        <v>156.12</v>
      </c>
      <c r="H24" s="32">
        <v>0</v>
      </c>
      <c r="I24" s="6">
        <v>156.12</v>
      </c>
    </row>
    <row r="25" spans="1:9">
      <c r="A25" s="30" t="s">
        <v>176</v>
      </c>
      <c r="B25" s="3" t="s">
        <v>23</v>
      </c>
      <c r="C25" s="31">
        <v>12</v>
      </c>
      <c r="D25" s="31">
        <v>0</v>
      </c>
      <c r="E25" s="31">
        <v>0</v>
      </c>
      <c r="F25" s="32">
        <v>0</v>
      </c>
      <c r="G25" s="32">
        <v>139.86000000000001</v>
      </c>
      <c r="H25" s="32">
        <v>0</v>
      </c>
      <c r="I25" s="6">
        <v>139.86000000000001</v>
      </c>
    </row>
    <row r="26" spans="1:9">
      <c r="A26" s="30" t="s">
        <v>180</v>
      </c>
      <c r="B26" s="3" t="s">
        <v>23</v>
      </c>
      <c r="C26" s="31">
        <v>10</v>
      </c>
      <c r="D26" s="31">
        <v>0</v>
      </c>
      <c r="E26" s="31">
        <v>0</v>
      </c>
      <c r="F26" s="32">
        <v>0</v>
      </c>
      <c r="G26" s="32">
        <v>164.8</v>
      </c>
      <c r="H26" s="32">
        <v>0</v>
      </c>
      <c r="I26" s="6">
        <v>164.8</v>
      </c>
    </row>
    <row r="27" spans="1:9">
      <c r="A27" s="30" t="s">
        <v>1326</v>
      </c>
      <c r="B27" s="3" t="s">
        <v>23</v>
      </c>
      <c r="C27" s="31">
        <v>31</v>
      </c>
      <c r="D27" s="31">
        <v>0</v>
      </c>
      <c r="E27" s="31">
        <v>0</v>
      </c>
      <c r="F27" s="32">
        <v>0</v>
      </c>
      <c r="G27" s="32">
        <v>593.66999999999996</v>
      </c>
      <c r="H27" s="32">
        <v>0</v>
      </c>
      <c r="I27" s="6">
        <v>593.66999999999996</v>
      </c>
    </row>
    <row r="28" spans="1:9">
      <c r="A28" s="30" t="s">
        <v>184</v>
      </c>
      <c r="B28" s="3" t="s">
        <v>23</v>
      </c>
      <c r="C28" s="31">
        <v>18</v>
      </c>
      <c r="D28" s="31">
        <v>0</v>
      </c>
      <c r="E28" s="31">
        <v>0</v>
      </c>
      <c r="F28" s="32">
        <v>0</v>
      </c>
      <c r="G28" s="32">
        <v>394.72</v>
      </c>
      <c r="H28" s="32">
        <v>0</v>
      </c>
      <c r="I28" s="6">
        <v>394.72</v>
      </c>
    </row>
    <row r="29" spans="1:9">
      <c r="A29" s="30" t="s">
        <v>188</v>
      </c>
      <c r="B29" s="3" t="s">
        <v>23</v>
      </c>
      <c r="C29" s="31">
        <v>15</v>
      </c>
      <c r="D29" s="31">
        <v>0</v>
      </c>
      <c r="E29" s="31">
        <v>0</v>
      </c>
      <c r="F29" s="32">
        <v>0</v>
      </c>
      <c r="G29" s="32">
        <v>469.2</v>
      </c>
      <c r="H29" s="32">
        <v>0</v>
      </c>
      <c r="I29" s="6">
        <v>469.2</v>
      </c>
    </row>
    <row r="30" spans="1:9">
      <c r="A30" s="30" t="s">
        <v>191</v>
      </c>
      <c r="B30" s="3" t="s">
        <v>23</v>
      </c>
      <c r="C30" s="31">
        <v>9</v>
      </c>
      <c r="D30" s="31">
        <v>0</v>
      </c>
      <c r="E30" s="31">
        <v>0</v>
      </c>
      <c r="F30" s="32">
        <v>0</v>
      </c>
      <c r="G30" s="32">
        <v>357.26</v>
      </c>
      <c r="H30" s="32">
        <v>0</v>
      </c>
      <c r="I30" s="6">
        <v>357.26</v>
      </c>
    </row>
    <row r="31" spans="1:9">
      <c r="A31" s="30" t="s">
        <v>194</v>
      </c>
      <c r="B31" s="3" t="s">
        <v>23</v>
      </c>
      <c r="C31" s="31">
        <v>3</v>
      </c>
      <c r="D31" s="31">
        <v>0</v>
      </c>
      <c r="E31" s="31">
        <v>0</v>
      </c>
      <c r="F31" s="32">
        <v>0</v>
      </c>
      <c r="G31" s="32">
        <v>137.55000000000001</v>
      </c>
      <c r="H31" s="32">
        <v>0</v>
      </c>
      <c r="I31" s="6">
        <v>137.55000000000001</v>
      </c>
    </row>
    <row r="32" spans="1:9">
      <c r="A32" s="30" t="s">
        <v>1345</v>
      </c>
      <c r="B32" s="3" t="s">
        <v>23</v>
      </c>
      <c r="C32" s="31">
        <v>22</v>
      </c>
      <c r="D32" s="31">
        <v>0</v>
      </c>
      <c r="E32" s="31">
        <v>0</v>
      </c>
      <c r="F32" s="32">
        <v>0</v>
      </c>
      <c r="G32" s="32">
        <v>69.3</v>
      </c>
      <c r="H32" s="32">
        <v>0</v>
      </c>
      <c r="I32" s="6">
        <v>69.3</v>
      </c>
    </row>
    <row r="33" spans="1:9">
      <c r="A33" s="30" t="s">
        <v>1322</v>
      </c>
      <c r="B33" s="3" t="s">
        <v>23</v>
      </c>
      <c r="C33" s="31">
        <v>16</v>
      </c>
      <c r="D33" s="31">
        <v>0</v>
      </c>
      <c r="E33" s="31">
        <v>0</v>
      </c>
      <c r="F33" s="32">
        <v>0</v>
      </c>
      <c r="G33" s="32">
        <v>52.48</v>
      </c>
      <c r="H33" s="32">
        <v>0</v>
      </c>
      <c r="I33" s="6">
        <v>52.48</v>
      </c>
    </row>
    <row r="34" spans="1:9">
      <c r="A34" s="30" t="s">
        <v>1339</v>
      </c>
      <c r="B34" s="3" t="s">
        <v>23</v>
      </c>
      <c r="C34" s="31">
        <v>32</v>
      </c>
      <c r="D34" s="31">
        <v>0</v>
      </c>
      <c r="E34" s="31">
        <v>0</v>
      </c>
      <c r="F34" s="32">
        <v>0</v>
      </c>
      <c r="G34" s="32">
        <v>151.36000000000001</v>
      </c>
      <c r="H34" s="32">
        <v>0</v>
      </c>
      <c r="I34" s="6">
        <v>151.36000000000001</v>
      </c>
    </row>
    <row r="35" spans="1:9">
      <c r="A35" s="30" t="s">
        <v>197</v>
      </c>
      <c r="B35" s="3" t="s">
        <v>23</v>
      </c>
      <c r="C35" s="31">
        <v>31</v>
      </c>
      <c r="D35" s="31">
        <v>0</v>
      </c>
      <c r="E35" s="31">
        <v>0</v>
      </c>
      <c r="F35" s="32">
        <v>0</v>
      </c>
      <c r="G35" s="32">
        <v>171.12</v>
      </c>
      <c r="H35" s="32">
        <v>0</v>
      </c>
      <c r="I35" s="6">
        <v>171.12</v>
      </c>
    </row>
    <row r="36" spans="1:9">
      <c r="A36" s="30" t="s">
        <v>895</v>
      </c>
      <c r="B36" s="3" t="s">
        <v>23</v>
      </c>
      <c r="C36" s="31">
        <v>6</v>
      </c>
      <c r="D36" s="31">
        <v>0</v>
      </c>
      <c r="E36" s="31">
        <v>0</v>
      </c>
      <c r="F36" s="32">
        <v>0</v>
      </c>
      <c r="G36" s="32">
        <v>53.94</v>
      </c>
      <c r="H36" s="32">
        <v>0</v>
      </c>
      <c r="I36" s="6">
        <v>53.94</v>
      </c>
    </row>
    <row r="37" spans="1:9">
      <c r="A37" s="30" t="s">
        <v>1386</v>
      </c>
      <c r="B37" s="3" t="s">
        <v>23</v>
      </c>
      <c r="C37" s="31">
        <v>15</v>
      </c>
      <c r="D37" s="31">
        <v>0</v>
      </c>
      <c r="E37" s="31">
        <v>0</v>
      </c>
      <c r="F37" s="32">
        <v>0</v>
      </c>
      <c r="G37" s="32">
        <v>34.200000000000003</v>
      </c>
      <c r="H37" s="32">
        <v>0</v>
      </c>
      <c r="I37" s="6">
        <v>34.200000000000003</v>
      </c>
    </row>
    <row r="38" spans="1:9">
      <c r="A38" s="33" t="s">
        <v>1140</v>
      </c>
      <c r="B38" s="3" t="s">
        <v>23</v>
      </c>
      <c r="C38" s="31">
        <v>4</v>
      </c>
      <c r="D38" s="31">
        <v>0</v>
      </c>
      <c r="E38" s="31">
        <v>0</v>
      </c>
      <c r="F38" s="32">
        <v>0</v>
      </c>
      <c r="G38" s="32">
        <v>20.16</v>
      </c>
      <c r="H38" s="32">
        <v>0</v>
      </c>
      <c r="I38" s="6">
        <v>20.16</v>
      </c>
    </row>
    <row r="39" spans="1:9">
      <c r="A39" s="30" t="s">
        <v>1149</v>
      </c>
      <c r="B39" s="3" t="s">
        <v>23</v>
      </c>
      <c r="C39" s="31">
        <v>18</v>
      </c>
      <c r="D39" s="31">
        <v>0</v>
      </c>
      <c r="E39" s="31">
        <v>0</v>
      </c>
      <c r="F39" s="32">
        <v>0</v>
      </c>
      <c r="G39" s="32">
        <v>297.67</v>
      </c>
      <c r="H39" s="32">
        <v>0</v>
      </c>
      <c r="I39" s="6">
        <v>297.67</v>
      </c>
    </row>
    <row r="40" spans="1:9">
      <c r="A40" s="30" t="s">
        <v>1349</v>
      </c>
      <c r="B40" s="3" t="s">
        <v>23</v>
      </c>
      <c r="C40" s="31">
        <v>24</v>
      </c>
      <c r="D40" s="31">
        <v>0</v>
      </c>
      <c r="E40" s="31">
        <v>0</v>
      </c>
      <c r="F40" s="32">
        <v>0</v>
      </c>
      <c r="G40" s="32">
        <v>718.44</v>
      </c>
      <c r="H40" s="32">
        <v>0</v>
      </c>
      <c r="I40" s="6">
        <v>718.44</v>
      </c>
    </row>
    <row r="41" spans="1:9">
      <c r="A41" s="30" t="s">
        <v>1351</v>
      </c>
      <c r="B41" s="3" t="s">
        <v>23</v>
      </c>
      <c r="C41" s="31">
        <v>46</v>
      </c>
      <c r="D41" s="31">
        <v>0</v>
      </c>
      <c r="E41" s="31">
        <v>0</v>
      </c>
      <c r="F41" s="32">
        <v>0</v>
      </c>
      <c r="G41" s="32">
        <v>2671.05</v>
      </c>
      <c r="H41" s="32">
        <v>0</v>
      </c>
      <c r="I41" s="6">
        <v>2671.05</v>
      </c>
    </row>
    <row r="42" spans="1:9">
      <c r="A42" s="30" t="s">
        <v>1143</v>
      </c>
      <c r="B42" s="3" t="s">
        <v>23</v>
      </c>
      <c r="C42" s="31">
        <v>2</v>
      </c>
      <c r="D42" s="31">
        <v>0</v>
      </c>
      <c r="E42" s="31">
        <v>0</v>
      </c>
      <c r="F42" s="32">
        <v>0</v>
      </c>
      <c r="G42" s="32">
        <v>17.760000000000002</v>
      </c>
      <c r="H42" s="32">
        <v>0</v>
      </c>
      <c r="I42" s="6">
        <v>17.760000000000002</v>
      </c>
    </row>
    <row r="43" spans="1:9">
      <c r="A43" s="30" t="s">
        <v>1008</v>
      </c>
      <c r="B43" s="3" t="s">
        <v>23</v>
      </c>
      <c r="C43" s="31">
        <v>1</v>
      </c>
      <c r="D43" s="31">
        <v>0</v>
      </c>
      <c r="E43" s="31">
        <v>0</v>
      </c>
      <c r="F43" s="32">
        <v>0</v>
      </c>
      <c r="G43" s="32">
        <v>5306.8</v>
      </c>
      <c r="H43" s="32">
        <v>0</v>
      </c>
      <c r="I43" s="6">
        <v>5306.8</v>
      </c>
    </row>
    <row r="44" spans="1:9">
      <c r="A44" s="30" t="s">
        <v>1313</v>
      </c>
      <c r="B44" s="3" t="s">
        <v>23</v>
      </c>
      <c r="C44" s="31">
        <v>4</v>
      </c>
      <c r="D44" s="31">
        <v>0</v>
      </c>
      <c r="E44" s="31">
        <v>0</v>
      </c>
      <c r="F44" s="32">
        <v>0</v>
      </c>
      <c r="G44" s="32">
        <v>477.12</v>
      </c>
      <c r="H44" s="32">
        <v>0</v>
      </c>
      <c r="I44" s="6">
        <v>477.12</v>
      </c>
    </row>
    <row r="45" spans="1:9">
      <c r="A45" s="30" t="s">
        <v>1324</v>
      </c>
      <c r="B45" s="3" t="s">
        <v>23</v>
      </c>
      <c r="C45" s="31">
        <v>12</v>
      </c>
      <c r="D45" s="31">
        <v>0</v>
      </c>
      <c r="E45" s="31">
        <v>0</v>
      </c>
      <c r="F45" s="32">
        <v>0</v>
      </c>
      <c r="G45" s="32">
        <v>11.88</v>
      </c>
      <c r="H45" s="32">
        <v>0</v>
      </c>
      <c r="I45" s="6">
        <v>11.88</v>
      </c>
    </row>
    <row r="46" spans="1:9">
      <c r="A46" s="30" t="s">
        <v>355</v>
      </c>
      <c r="B46" s="3" t="s">
        <v>23</v>
      </c>
      <c r="C46" s="31">
        <v>10</v>
      </c>
      <c r="D46" s="31">
        <v>0</v>
      </c>
      <c r="E46" s="31">
        <v>0</v>
      </c>
      <c r="F46" s="32">
        <v>0</v>
      </c>
      <c r="G46" s="32">
        <v>92.7</v>
      </c>
      <c r="H46" s="32">
        <v>0</v>
      </c>
      <c r="I46" s="6">
        <v>92.7</v>
      </c>
    </row>
    <row r="47" spans="1:9">
      <c r="A47" s="30" t="s">
        <v>1153</v>
      </c>
      <c r="B47" s="3" t="s">
        <v>23</v>
      </c>
      <c r="C47" s="31">
        <v>5</v>
      </c>
      <c r="D47" s="31">
        <v>0</v>
      </c>
      <c r="E47" s="31">
        <v>0</v>
      </c>
      <c r="F47" s="32">
        <v>0</v>
      </c>
      <c r="G47" s="32">
        <v>48.5</v>
      </c>
      <c r="H47" s="32">
        <v>0</v>
      </c>
      <c r="I47" s="6">
        <v>48.5</v>
      </c>
    </row>
    <row r="48" spans="1:9">
      <c r="A48" s="30" t="s">
        <v>1160</v>
      </c>
      <c r="B48" s="3" t="s">
        <v>23</v>
      </c>
      <c r="C48" s="31">
        <v>1</v>
      </c>
      <c r="D48" s="31">
        <v>0</v>
      </c>
      <c r="E48" s="31">
        <v>0</v>
      </c>
      <c r="F48" s="32">
        <v>0</v>
      </c>
      <c r="G48" s="32">
        <v>0.01</v>
      </c>
      <c r="H48" s="32">
        <v>0</v>
      </c>
      <c r="I48" s="6">
        <v>0.01</v>
      </c>
    </row>
    <row r="49" spans="1:9">
      <c r="A49" s="30" t="s">
        <v>1106</v>
      </c>
      <c r="B49" s="3" t="s">
        <v>23</v>
      </c>
      <c r="C49" s="31">
        <v>12</v>
      </c>
      <c r="D49" s="31">
        <v>0</v>
      </c>
      <c r="E49" s="31">
        <v>0</v>
      </c>
      <c r="F49" s="32">
        <v>0</v>
      </c>
      <c r="G49" s="32">
        <v>39.17</v>
      </c>
      <c r="H49" s="32">
        <v>0</v>
      </c>
      <c r="I49" s="6">
        <v>39.17</v>
      </c>
    </row>
    <row r="50" spans="1:9">
      <c r="A50" s="30" t="s">
        <v>1459</v>
      </c>
      <c r="B50" s="3" t="s">
        <v>23</v>
      </c>
      <c r="C50" s="31">
        <v>171</v>
      </c>
      <c r="D50" s="31">
        <v>0</v>
      </c>
      <c r="E50" s="31">
        <v>0</v>
      </c>
      <c r="F50" s="32">
        <v>0</v>
      </c>
      <c r="G50" s="32">
        <v>2040.03</v>
      </c>
      <c r="H50" s="32">
        <v>0</v>
      </c>
      <c r="I50" s="6">
        <v>2040.03</v>
      </c>
    </row>
    <row r="51" spans="1:9">
      <c r="A51" s="30" t="s">
        <v>1189</v>
      </c>
      <c r="B51" s="3" t="s">
        <v>23</v>
      </c>
      <c r="C51" s="31">
        <v>12</v>
      </c>
      <c r="D51" s="31">
        <v>0</v>
      </c>
      <c r="E51" s="31">
        <v>0</v>
      </c>
      <c r="F51" s="32">
        <v>0</v>
      </c>
      <c r="G51" s="32">
        <v>0.12</v>
      </c>
      <c r="H51" s="32">
        <v>0</v>
      </c>
      <c r="I51" s="6">
        <v>0.12</v>
      </c>
    </row>
    <row r="52" spans="1:9">
      <c r="A52" s="30" t="s">
        <v>1125</v>
      </c>
      <c r="B52" s="3" t="s">
        <v>23</v>
      </c>
      <c r="C52" s="31">
        <v>2</v>
      </c>
      <c r="D52" s="31">
        <v>0</v>
      </c>
      <c r="E52" s="31">
        <v>0</v>
      </c>
      <c r="F52" s="32">
        <v>0</v>
      </c>
      <c r="G52" s="32">
        <v>6297.62</v>
      </c>
      <c r="H52" s="32">
        <v>0</v>
      </c>
      <c r="I52" s="6">
        <v>6297.62</v>
      </c>
    </row>
    <row r="53" spans="1:9">
      <c r="A53" s="30" t="s">
        <v>1315</v>
      </c>
      <c r="B53" s="3" t="s">
        <v>23</v>
      </c>
      <c r="C53" s="31">
        <v>2</v>
      </c>
      <c r="D53" s="31">
        <v>0</v>
      </c>
      <c r="E53" s="31">
        <v>0</v>
      </c>
      <c r="F53" s="32">
        <v>0</v>
      </c>
      <c r="G53" s="32">
        <v>1592</v>
      </c>
      <c r="H53" s="32">
        <v>0</v>
      </c>
      <c r="I53" s="6">
        <v>1592</v>
      </c>
    </row>
    <row r="54" spans="1:9">
      <c r="A54" s="30" t="s">
        <v>1047</v>
      </c>
      <c r="B54" s="3" t="s">
        <v>23</v>
      </c>
      <c r="C54" s="31">
        <v>4</v>
      </c>
      <c r="D54" s="31">
        <v>0</v>
      </c>
      <c r="E54" s="31">
        <v>0</v>
      </c>
      <c r="F54" s="32">
        <v>0</v>
      </c>
      <c r="G54" s="32">
        <v>511.04</v>
      </c>
      <c r="H54" s="32">
        <v>0</v>
      </c>
      <c r="I54" s="6">
        <v>511.04</v>
      </c>
    </row>
    <row r="55" spans="1:9">
      <c r="A55" s="30" t="s">
        <v>1330</v>
      </c>
      <c r="B55" s="3" t="s">
        <v>23</v>
      </c>
      <c r="C55" s="31">
        <v>296</v>
      </c>
      <c r="D55" s="31">
        <v>0</v>
      </c>
      <c r="E55" s="31">
        <v>0</v>
      </c>
      <c r="F55" s="32">
        <v>0</v>
      </c>
      <c r="G55" s="32">
        <v>1278.72</v>
      </c>
      <c r="H55" s="32">
        <v>0</v>
      </c>
      <c r="I55" s="6">
        <v>1278.72</v>
      </c>
    </row>
    <row r="56" spans="1:9">
      <c r="A56" s="30" t="s">
        <v>961</v>
      </c>
      <c r="B56" s="3" t="s">
        <v>23</v>
      </c>
      <c r="C56" s="31">
        <v>8</v>
      </c>
      <c r="D56" s="31">
        <v>0</v>
      </c>
      <c r="E56" s="31">
        <v>0</v>
      </c>
      <c r="F56" s="32">
        <v>0</v>
      </c>
      <c r="G56" s="32">
        <v>28.48</v>
      </c>
      <c r="H56" s="32">
        <v>0</v>
      </c>
      <c r="I56" s="6">
        <v>28.48</v>
      </c>
    </row>
    <row r="57" spans="1:9">
      <c r="A57" s="33" t="s">
        <v>958</v>
      </c>
      <c r="B57" s="3" t="s">
        <v>23</v>
      </c>
      <c r="C57" s="31">
        <v>8</v>
      </c>
      <c r="D57" s="31">
        <v>0</v>
      </c>
      <c r="E57" s="31">
        <v>0</v>
      </c>
      <c r="F57" s="32">
        <v>0</v>
      </c>
      <c r="G57" s="32">
        <v>48.8</v>
      </c>
      <c r="H57" s="32">
        <v>0</v>
      </c>
      <c r="I57" s="6">
        <v>48.8</v>
      </c>
    </row>
    <row r="58" spans="1:9">
      <c r="A58" s="30" t="s">
        <v>1055</v>
      </c>
      <c r="B58" s="3" t="s">
        <v>23</v>
      </c>
      <c r="C58" s="31">
        <v>4</v>
      </c>
      <c r="D58" s="31">
        <v>0</v>
      </c>
      <c r="E58" s="31">
        <v>0</v>
      </c>
      <c r="F58" s="32">
        <v>0</v>
      </c>
      <c r="G58" s="32">
        <v>1023.24</v>
      </c>
      <c r="H58" s="32">
        <v>0</v>
      </c>
      <c r="I58" s="6">
        <v>1023.24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33CF-A955-4F81-BBF9-66D1906D8F79}">
  <dimension ref="A1:H20"/>
  <sheetViews>
    <sheetView workbookViewId="0">
      <selection activeCell="J17" sqref="J17"/>
    </sheetView>
  </sheetViews>
  <sheetFormatPr defaultRowHeight="14"/>
  <sheetData>
    <row r="1" spans="1:8">
      <c r="A1" s="28" t="s">
        <v>437</v>
      </c>
      <c r="B1" s="28" t="s">
        <v>439</v>
      </c>
      <c r="C1" s="29" t="s">
        <v>1844</v>
      </c>
      <c r="D1" s="29" t="s">
        <v>1845</v>
      </c>
      <c r="E1" s="29" t="s">
        <v>1846</v>
      </c>
      <c r="F1" s="29" t="s">
        <v>1847</v>
      </c>
      <c r="G1" s="29" t="s">
        <v>1848</v>
      </c>
      <c r="H1" s="29" t="s">
        <v>1849</v>
      </c>
    </row>
    <row r="2" spans="1:8">
      <c r="A2" s="30" t="s">
        <v>1337</v>
      </c>
      <c r="B2" s="3"/>
      <c r="C2" s="31">
        <v>0</v>
      </c>
      <c r="D2" s="31">
        <v>2</v>
      </c>
      <c r="E2" s="31">
        <v>2</v>
      </c>
      <c r="F2" s="32">
        <v>0</v>
      </c>
      <c r="G2" s="32">
        <v>0</v>
      </c>
      <c r="H2" s="32">
        <v>12.28</v>
      </c>
    </row>
    <row r="3" spans="1:8">
      <c r="A3" s="33" t="s">
        <v>1457</v>
      </c>
      <c r="B3" s="3"/>
      <c r="C3" s="31">
        <v>0</v>
      </c>
      <c r="D3" s="31">
        <v>2</v>
      </c>
      <c r="E3" s="31">
        <v>2</v>
      </c>
      <c r="F3" s="32">
        <v>0</v>
      </c>
      <c r="G3" s="32">
        <v>0</v>
      </c>
      <c r="H3" s="32">
        <v>5.6</v>
      </c>
    </row>
    <row r="4" spans="1:8">
      <c r="A4" s="30" t="s">
        <v>1493</v>
      </c>
      <c r="B4" s="3"/>
      <c r="C4" s="31">
        <v>0</v>
      </c>
      <c r="D4" s="31">
        <v>4</v>
      </c>
      <c r="E4" s="31">
        <v>4</v>
      </c>
      <c r="F4" s="32">
        <v>0</v>
      </c>
      <c r="G4" s="32">
        <v>0</v>
      </c>
      <c r="H4" s="32">
        <v>64.72</v>
      </c>
    </row>
    <row r="5" spans="1:8">
      <c r="A5" s="33" t="s">
        <v>1547</v>
      </c>
      <c r="B5" s="3"/>
      <c r="C5" s="31">
        <v>0</v>
      </c>
      <c r="D5" s="31">
        <v>12</v>
      </c>
      <c r="E5" s="31">
        <v>12</v>
      </c>
      <c r="F5" s="32">
        <v>0</v>
      </c>
      <c r="G5" s="32">
        <v>0</v>
      </c>
      <c r="H5" s="32">
        <v>14.98</v>
      </c>
    </row>
    <row r="6" spans="1:8">
      <c r="A6" s="30" t="s">
        <v>1596</v>
      </c>
      <c r="B6" s="3"/>
      <c r="C6" s="31">
        <v>0</v>
      </c>
      <c r="D6" s="31">
        <v>1</v>
      </c>
      <c r="E6" s="31">
        <v>1</v>
      </c>
      <c r="F6" s="32">
        <v>0</v>
      </c>
      <c r="G6" s="32">
        <v>0</v>
      </c>
      <c r="H6" s="32">
        <v>6818.59</v>
      </c>
    </row>
    <row r="7" spans="1:8">
      <c r="A7" s="30" t="s">
        <v>900</v>
      </c>
      <c r="B7" s="3"/>
      <c r="C7" s="31">
        <v>0</v>
      </c>
      <c r="D7" s="31">
        <v>1</v>
      </c>
      <c r="E7" s="31">
        <v>1</v>
      </c>
      <c r="F7" s="32">
        <v>0</v>
      </c>
      <c r="G7" s="32">
        <v>0</v>
      </c>
      <c r="H7" s="32">
        <v>5050.78</v>
      </c>
    </row>
    <row r="8" spans="1:8">
      <c r="A8" s="30" t="s">
        <v>1069</v>
      </c>
      <c r="B8" s="3"/>
      <c r="C8" s="31">
        <v>0</v>
      </c>
      <c r="D8" s="31">
        <v>1</v>
      </c>
      <c r="E8" s="31">
        <v>1</v>
      </c>
      <c r="F8" s="32">
        <v>0</v>
      </c>
      <c r="G8" s="32">
        <v>0</v>
      </c>
      <c r="H8" s="32">
        <v>28098.15</v>
      </c>
    </row>
    <row r="9" spans="1:8">
      <c r="A9" s="33" t="s">
        <v>880</v>
      </c>
      <c r="B9" s="3"/>
      <c r="C9" s="31">
        <v>0</v>
      </c>
      <c r="D9" s="31">
        <v>6</v>
      </c>
      <c r="E9" s="31">
        <v>6</v>
      </c>
      <c r="F9" s="32">
        <v>0</v>
      </c>
      <c r="G9" s="32">
        <v>0</v>
      </c>
      <c r="H9" s="32">
        <v>153.9</v>
      </c>
    </row>
    <row r="10" spans="1:8">
      <c r="A10" s="30" t="s">
        <v>1495</v>
      </c>
      <c r="B10" s="3"/>
      <c r="C10" s="31">
        <v>0</v>
      </c>
      <c r="D10" s="31">
        <v>1</v>
      </c>
      <c r="E10" s="31">
        <v>1</v>
      </c>
      <c r="F10" s="32">
        <v>0</v>
      </c>
      <c r="G10" s="32">
        <v>0</v>
      </c>
      <c r="H10" s="32">
        <v>107.18</v>
      </c>
    </row>
    <row r="11" spans="1:8">
      <c r="A11" s="30" t="s">
        <v>1065</v>
      </c>
      <c r="B11" s="3"/>
      <c r="C11" s="31">
        <v>0</v>
      </c>
      <c r="D11" s="31">
        <v>1</v>
      </c>
      <c r="E11" s="31">
        <v>1</v>
      </c>
      <c r="F11" s="32">
        <v>0</v>
      </c>
      <c r="G11" s="32">
        <v>0</v>
      </c>
      <c r="H11" s="32">
        <v>0.01</v>
      </c>
    </row>
    <row r="12" spans="1:8">
      <c r="A12" s="30" t="s">
        <v>906</v>
      </c>
      <c r="B12" s="3"/>
      <c r="C12" s="31">
        <v>0</v>
      </c>
      <c r="D12" s="31">
        <v>2</v>
      </c>
      <c r="E12" s="31">
        <v>2</v>
      </c>
      <c r="F12" s="32">
        <v>0</v>
      </c>
      <c r="G12" s="32">
        <v>0</v>
      </c>
      <c r="H12" s="32">
        <v>47077.74</v>
      </c>
    </row>
    <row r="13" spans="1:8">
      <c r="A13" s="30" t="s">
        <v>1067</v>
      </c>
      <c r="B13" s="3"/>
      <c r="C13" s="31">
        <v>0</v>
      </c>
      <c r="D13" s="31">
        <v>4</v>
      </c>
      <c r="E13" s="31">
        <v>4</v>
      </c>
      <c r="F13" s="32">
        <v>0</v>
      </c>
      <c r="G13" s="32">
        <v>0</v>
      </c>
      <c r="H13" s="32">
        <v>8476.16</v>
      </c>
    </row>
    <row r="14" spans="1:8">
      <c r="A14" s="30" t="s">
        <v>1499</v>
      </c>
      <c r="B14" s="3"/>
      <c r="C14" s="31">
        <v>0</v>
      </c>
      <c r="D14" s="31">
        <v>48</v>
      </c>
      <c r="E14" s="31">
        <v>48</v>
      </c>
      <c r="F14" s="32">
        <v>0</v>
      </c>
      <c r="G14" s="32">
        <v>0</v>
      </c>
      <c r="H14" s="32">
        <v>811.2</v>
      </c>
    </row>
    <row r="15" spans="1:8">
      <c r="A15" s="30" t="s">
        <v>1361</v>
      </c>
      <c r="B15" s="3"/>
      <c r="C15" s="31">
        <v>0</v>
      </c>
      <c r="D15" s="31">
        <v>1</v>
      </c>
      <c r="E15" s="31">
        <v>1</v>
      </c>
      <c r="F15" s="32">
        <v>0</v>
      </c>
      <c r="G15" s="32">
        <v>0</v>
      </c>
      <c r="H15" s="32">
        <v>506</v>
      </c>
    </row>
    <row r="16" spans="1:8">
      <c r="A16" s="30" t="s">
        <v>1384</v>
      </c>
      <c r="B16" s="3"/>
      <c r="C16" s="31">
        <v>0</v>
      </c>
      <c r="D16" s="31">
        <v>102</v>
      </c>
      <c r="E16" s="31">
        <v>102</v>
      </c>
      <c r="F16" s="32">
        <v>0</v>
      </c>
      <c r="G16" s="32">
        <v>0</v>
      </c>
      <c r="H16" s="32">
        <v>1043.1600000000001</v>
      </c>
    </row>
    <row r="17" spans="1:8">
      <c r="A17" s="30" t="s">
        <v>1531</v>
      </c>
      <c r="B17" s="3"/>
      <c r="C17" s="31">
        <v>0</v>
      </c>
      <c r="D17" s="31">
        <v>1</v>
      </c>
      <c r="E17" s="31">
        <v>1</v>
      </c>
      <c r="F17" s="32">
        <v>0</v>
      </c>
      <c r="G17" s="32">
        <v>0</v>
      </c>
      <c r="H17" s="32">
        <v>32943</v>
      </c>
    </row>
    <row r="18" spans="1:8">
      <c r="A18" s="30" t="s">
        <v>1534</v>
      </c>
      <c r="B18" s="3"/>
      <c r="C18" s="31">
        <v>0</v>
      </c>
      <c r="D18" s="31">
        <v>1</v>
      </c>
      <c r="E18" s="31">
        <v>1</v>
      </c>
      <c r="F18" s="32">
        <v>0</v>
      </c>
      <c r="G18" s="32">
        <v>0</v>
      </c>
      <c r="H18" s="32">
        <v>8032</v>
      </c>
    </row>
    <row r="19" spans="1:8">
      <c r="A19" s="30" t="s">
        <v>1537</v>
      </c>
      <c r="B19" s="3"/>
      <c r="C19" s="31">
        <v>0</v>
      </c>
      <c r="D19" s="31">
        <v>1</v>
      </c>
      <c r="E19" s="31">
        <v>1</v>
      </c>
      <c r="F19" s="32">
        <v>0</v>
      </c>
      <c r="G19" s="32">
        <v>0</v>
      </c>
      <c r="H19" s="32">
        <v>1295</v>
      </c>
    </row>
    <row r="20" spans="1:8">
      <c r="A20" s="30" t="s">
        <v>1540</v>
      </c>
      <c r="B20" s="3"/>
      <c r="C20" s="31">
        <v>0</v>
      </c>
      <c r="D20" s="31">
        <v>1</v>
      </c>
      <c r="E20" s="31">
        <v>1</v>
      </c>
      <c r="F20" s="32">
        <v>0</v>
      </c>
      <c r="G20" s="32">
        <v>0</v>
      </c>
      <c r="H20" s="32">
        <v>5934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B38B1-B0B5-4A0F-8948-3C110EC01ACC}">
  <sheetPr filterMode="1"/>
  <dimension ref="A1:Q340"/>
  <sheetViews>
    <sheetView workbookViewId="0">
      <selection activeCell="I345" sqref="I345"/>
    </sheetView>
  </sheetViews>
  <sheetFormatPr defaultRowHeight="14"/>
  <cols>
    <col min="4" max="4" width="17.83203125" customWidth="1"/>
    <col min="14" max="14" width="15.4140625" customWidth="1"/>
  </cols>
  <sheetData>
    <row r="1" spans="1:17" ht="37.5">
      <c r="A1" s="36" t="s">
        <v>437</v>
      </c>
      <c r="B1" s="36" t="s">
        <v>438</v>
      </c>
      <c r="C1" s="36" t="s">
        <v>447</v>
      </c>
      <c r="D1" s="36" t="s">
        <v>7</v>
      </c>
      <c r="E1" s="36" t="s">
        <v>491</v>
      </c>
      <c r="F1" s="36" t="s">
        <v>492</v>
      </c>
      <c r="G1" s="36" t="s">
        <v>493</v>
      </c>
      <c r="H1" s="40" t="s">
        <v>494</v>
      </c>
      <c r="I1" s="40" t="s">
        <v>12</v>
      </c>
      <c r="J1" s="40" t="s">
        <v>495</v>
      </c>
      <c r="K1" s="36" t="s">
        <v>496</v>
      </c>
      <c r="L1" s="40" t="s">
        <v>497</v>
      </c>
      <c r="M1" s="40" t="s">
        <v>498</v>
      </c>
      <c r="N1" s="36" t="s">
        <v>499</v>
      </c>
      <c r="O1" s="36" t="s">
        <v>500</v>
      </c>
      <c r="P1" s="36" t="s">
        <v>501</v>
      </c>
      <c r="Q1" s="36" t="s">
        <v>502</v>
      </c>
    </row>
    <row r="2" spans="1:17" hidden="1">
      <c r="A2" s="35" t="s">
        <v>1443</v>
      </c>
      <c r="B2" s="35" t="s">
        <v>1686</v>
      </c>
      <c r="C2" s="35" t="s">
        <v>457</v>
      </c>
      <c r="D2" s="35" t="s">
        <v>1444</v>
      </c>
      <c r="E2" s="37">
        <v>45454</v>
      </c>
      <c r="F2" s="35" t="s">
        <v>503</v>
      </c>
      <c r="G2" s="35" t="s">
        <v>504</v>
      </c>
      <c r="H2" s="35" t="s">
        <v>20</v>
      </c>
      <c r="I2" s="35" t="s">
        <v>37</v>
      </c>
      <c r="J2" s="35" t="s">
        <v>512</v>
      </c>
      <c r="K2" s="35" t="s">
        <v>506</v>
      </c>
      <c r="L2" s="35" t="s">
        <v>507</v>
      </c>
      <c r="M2" s="35" t="s">
        <v>508</v>
      </c>
      <c r="N2" s="38">
        <v>22</v>
      </c>
      <c r="O2" s="35" t="s">
        <v>509</v>
      </c>
      <c r="P2" s="39">
        <v>1</v>
      </c>
      <c r="Q2" s="35" t="s">
        <v>510</v>
      </c>
    </row>
    <row r="3" spans="1:17" hidden="1">
      <c r="A3" s="35" t="s">
        <v>1434</v>
      </c>
      <c r="B3" s="35" t="s">
        <v>1686</v>
      </c>
      <c r="C3" s="35" t="s">
        <v>457</v>
      </c>
      <c r="D3" s="35" t="s">
        <v>1435</v>
      </c>
      <c r="E3" s="37">
        <v>45475</v>
      </c>
      <c r="F3" s="35" t="s">
        <v>503</v>
      </c>
      <c r="G3" s="35" t="s">
        <v>504</v>
      </c>
      <c r="H3" s="35" t="s">
        <v>20</v>
      </c>
      <c r="I3" s="35" t="s">
        <v>37</v>
      </c>
      <c r="J3" s="35" t="s">
        <v>457</v>
      </c>
      <c r="K3" s="35" t="s">
        <v>506</v>
      </c>
      <c r="L3" s="35" t="s">
        <v>507</v>
      </c>
      <c r="M3" s="35" t="s">
        <v>508</v>
      </c>
      <c r="N3" s="38">
        <v>34</v>
      </c>
      <c r="O3" s="35" t="s">
        <v>509</v>
      </c>
      <c r="P3" s="39">
        <v>1</v>
      </c>
      <c r="Q3" s="35" t="s">
        <v>510</v>
      </c>
    </row>
    <row r="4" spans="1:17" hidden="1">
      <c r="A4" s="35" t="s">
        <v>1505</v>
      </c>
      <c r="B4" s="35" t="s">
        <v>1686</v>
      </c>
      <c r="C4" s="35" t="s">
        <v>457</v>
      </c>
      <c r="D4" s="35" t="s">
        <v>1506</v>
      </c>
      <c r="E4" s="37">
        <v>45729</v>
      </c>
      <c r="F4" s="35" t="s">
        <v>503</v>
      </c>
      <c r="G4" s="35" t="s">
        <v>504</v>
      </c>
      <c r="H4" s="35" t="s">
        <v>20</v>
      </c>
      <c r="I4" s="35" t="s">
        <v>37</v>
      </c>
      <c r="J4" s="35" t="s">
        <v>512</v>
      </c>
      <c r="K4" s="35" t="s">
        <v>506</v>
      </c>
      <c r="L4" s="35" t="s">
        <v>507</v>
      </c>
      <c r="M4" s="35" t="s">
        <v>508</v>
      </c>
      <c r="N4" s="38">
        <v>23</v>
      </c>
      <c r="O4" s="35" t="s">
        <v>509</v>
      </c>
      <c r="P4" s="39">
        <v>1</v>
      </c>
      <c r="Q4" s="35" t="s">
        <v>510</v>
      </c>
    </row>
    <row r="5" spans="1:17" hidden="1">
      <c r="A5" s="35" t="s">
        <v>1439</v>
      </c>
      <c r="B5" s="35" t="s">
        <v>1686</v>
      </c>
      <c r="C5" s="35" t="s">
        <v>457</v>
      </c>
      <c r="D5" s="35" t="s">
        <v>1440</v>
      </c>
      <c r="E5" s="37">
        <v>45729</v>
      </c>
      <c r="F5" s="35" t="s">
        <v>503</v>
      </c>
      <c r="G5" s="35" t="s">
        <v>504</v>
      </c>
      <c r="H5" s="35" t="s">
        <v>20</v>
      </c>
      <c r="I5" s="35" t="s">
        <v>37</v>
      </c>
      <c r="J5" s="35" t="s">
        <v>512</v>
      </c>
      <c r="K5" s="35" t="s">
        <v>506</v>
      </c>
      <c r="L5" s="35" t="s">
        <v>507</v>
      </c>
      <c r="M5" s="35" t="s">
        <v>508</v>
      </c>
      <c r="N5" s="38">
        <v>389.13</v>
      </c>
      <c r="O5" s="35" t="s">
        <v>509</v>
      </c>
      <c r="P5" s="39">
        <v>1</v>
      </c>
      <c r="Q5" s="35" t="s">
        <v>510</v>
      </c>
    </row>
    <row r="6" spans="1:17" hidden="1">
      <c r="A6" s="35" t="s">
        <v>1441</v>
      </c>
      <c r="B6" s="35" t="s">
        <v>1686</v>
      </c>
      <c r="C6" s="35" t="s">
        <v>457</v>
      </c>
      <c r="D6" s="35" t="s">
        <v>1442</v>
      </c>
      <c r="E6" s="37">
        <v>45454</v>
      </c>
      <c r="F6" s="35" t="s">
        <v>503</v>
      </c>
      <c r="G6" s="35" t="s">
        <v>504</v>
      </c>
      <c r="H6" s="35" t="s">
        <v>20</v>
      </c>
      <c r="I6" s="35" t="s">
        <v>37</v>
      </c>
      <c r="J6" s="35" t="s">
        <v>457</v>
      </c>
      <c r="K6" s="35" t="s">
        <v>506</v>
      </c>
      <c r="L6" s="35" t="s">
        <v>507</v>
      </c>
      <c r="M6" s="35" t="s">
        <v>508</v>
      </c>
      <c r="N6" s="38">
        <v>137</v>
      </c>
      <c r="O6" s="35" t="s">
        <v>509</v>
      </c>
      <c r="P6" s="39">
        <v>1</v>
      </c>
      <c r="Q6" s="35" t="s">
        <v>510</v>
      </c>
    </row>
    <row r="7" spans="1:17" hidden="1">
      <c r="A7" s="35" t="s">
        <v>1437</v>
      </c>
      <c r="B7" s="35" t="s">
        <v>1686</v>
      </c>
      <c r="C7" s="35" t="s">
        <v>457</v>
      </c>
      <c r="D7" s="35" t="s">
        <v>1438</v>
      </c>
      <c r="E7" s="37">
        <v>45422</v>
      </c>
      <c r="F7" s="35" t="s">
        <v>503</v>
      </c>
      <c r="G7" s="35" t="s">
        <v>504</v>
      </c>
      <c r="H7" s="35" t="s">
        <v>20</v>
      </c>
      <c r="I7" s="35" t="s">
        <v>37</v>
      </c>
      <c r="J7" s="35" t="s">
        <v>457</v>
      </c>
      <c r="K7" s="35" t="s">
        <v>506</v>
      </c>
      <c r="L7" s="35" t="s">
        <v>507</v>
      </c>
      <c r="M7" s="35" t="s">
        <v>508</v>
      </c>
      <c r="N7" s="38">
        <v>242</v>
      </c>
      <c r="O7" s="35" t="s">
        <v>509</v>
      </c>
      <c r="P7" s="39">
        <v>1</v>
      </c>
      <c r="Q7" s="35" t="s">
        <v>510</v>
      </c>
    </row>
    <row r="8" spans="1:17" hidden="1">
      <c r="A8" s="35" t="s">
        <v>1241</v>
      </c>
      <c r="B8" s="35" t="s">
        <v>1686</v>
      </c>
      <c r="C8" s="35" t="s">
        <v>457</v>
      </c>
      <c r="D8" s="35" t="s">
        <v>1242</v>
      </c>
      <c r="E8" s="37">
        <v>45728</v>
      </c>
      <c r="F8" s="35" t="s">
        <v>503</v>
      </c>
      <c r="G8" s="35" t="s">
        <v>504</v>
      </c>
      <c r="H8" s="35" t="s">
        <v>20</v>
      </c>
      <c r="I8" s="35" t="s">
        <v>37</v>
      </c>
      <c r="J8" s="35" t="s">
        <v>512</v>
      </c>
      <c r="K8" s="35" t="s">
        <v>506</v>
      </c>
      <c r="L8" s="35" t="s">
        <v>507</v>
      </c>
      <c r="M8" s="35" t="s">
        <v>508</v>
      </c>
      <c r="N8" s="38">
        <v>53.27</v>
      </c>
      <c r="O8" s="35" t="s">
        <v>509</v>
      </c>
      <c r="P8" s="39">
        <v>1</v>
      </c>
      <c r="Q8" s="35" t="s">
        <v>510</v>
      </c>
    </row>
    <row r="9" spans="1:17" hidden="1">
      <c r="A9" s="35" t="s">
        <v>1503</v>
      </c>
      <c r="B9" s="35" t="s">
        <v>1686</v>
      </c>
      <c r="C9" s="35" t="s">
        <v>457</v>
      </c>
      <c r="D9" s="35" t="s">
        <v>1504</v>
      </c>
      <c r="E9" s="37">
        <v>45454</v>
      </c>
      <c r="F9" s="35" t="s">
        <v>503</v>
      </c>
      <c r="G9" s="35" t="s">
        <v>504</v>
      </c>
      <c r="H9" s="35" t="s">
        <v>20</v>
      </c>
      <c r="I9" s="35" t="s">
        <v>37</v>
      </c>
      <c r="J9" s="35" t="s">
        <v>457</v>
      </c>
      <c r="K9" s="35" t="s">
        <v>506</v>
      </c>
      <c r="L9" s="35" t="s">
        <v>507</v>
      </c>
      <c r="M9" s="35" t="s">
        <v>508</v>
      </c>
      <c r="N9" s="38">
        <v>50</v>
      </c>
      <c r="O9" s="35" t="s">
        <v>509</v>
      </c>
      <c r="P9" s="39">
        <v>1</v>
      </c>
      <c r="Q9" s="35" t="s">
        <v>510</v>
      </c>
    </row>
    <row r="10" spans="1:17" hidden="1">
      <c r="A10" s="35" t="s">
        <v>1247</v>
      </c>
      <c r="B10" s="35" t="s">
        <v>1686</v>
      </c>
      <c r="C10" s="35" t="s">
        <v>457</v>
      </c>
      <c r="D10" s="35" t="s">
        <v>1248</v>
      </c>
      <c r="E10" s="37">
        <v>45743</v>
      </c>
      <c r="F10" s="35" t="s">
        <v>503</v>
      </c>
      <c r="G10" s="35" t="s">
        <v>513</v>
      </c>
      <c r="H10" s="35" t="s">
        <v>20</v>
      </c>
      <c r="I10" s="35" t="s">
        <v>37</v>
      </c>
      <c r="J10" s="35" t="s">
        <v>505</v>
      </c>
      <c r="K10" s="35" t="s">
        <v>506</v>
      </c>
      <c r="L10" s="35" t="s">
        <v>514</v>
      </c>
      <c r="M10" s="35" t="s">
        <v>508</v>
      </c>
      <c r="N10" s="38">
        <v>72.06</v>
      </c>
      <c r="O10" s="35" t="s">
        <v>509</v>
      </c>
      <c r="P10" s="39">
        <v>1</v>
      </c>
      <c r="Q10" s="35" t="s">
        <v>510</v>
      </c>
    </row>
    <row r="11" spans="1:17" hidden="1">
      <c r="A11" s="35" t="s">
        <v>1036</v>
      </c>
      <c r="B11" s="35" t="s">
        <v>1686</v>
      </c>
      <c r="C11" s="35" t="s">
        <v>457</v>
      </c>
      <c r="D11" s="35" t="s">
        <v>1037</v>
      </c>
      <c r="E11" s="37">
        <v>45454</v>
      </c>
      <c r="F11" s="35" t="s">
        <v>503</v>
      </c>
      <c r="G11" s="35" t="s">
        <v>513</v>
      </c>
      <c r="H11" s="35" t="s">
        <v>20</v>
      </c>
      <c r="I11" s="35" t="s">
        <v>37</v>
      </c>
      <c r="J11" s="35" t="s">
        <v>505</v>
      </c>
      <c r="K11" s="35" t="s">
        <v>506</v>
      </c>
      <c r="L11" s="35" t="s">
        <v>514</v>
      </c>
      <c r="M11" s="35" t="s">
        <v>508</v>
      </c>
      <c r="N11" s="38">
        <v>5.55</v>
      </c>
      <c r="O11" s="35" t="s">
        <v>509</v>
      </c>
      <c r="P11" s="39">
        <v>1</v>
      </c>
      <c r="Q11" s="35" t="s">
        <v>510</v>
      </c>
    </row>
    <row r="12" spans="1:17" hidden="1">
      <c r="A12" s="35" t="s">
        <v>1288</v>
      </c>
      <c r="B12" s="35" t="s">
        <v>1686</v>
      </c>
      <c r="C12" s="35" t="s">
        <v>457</v>
      </c>
      <c r="D12" s="35" t="s">
        <v>1289</v>
      </c>
      <c r="E12" s="37">
        <v>45833</v>
      </c>
      <c r="F12" s="35" t="s">
        <v>503</v>
      </c>
      <c r="G12" s="35" t="s">
        <v>513</v>
      </c>
      <c r="H12" s="35" t="s">
        <v>20</v>
      </c>
      <c r="I12" s="35" t="s">
        <v>37</v>
      </c>
      <c r="J12" s="35" t="s">
        <v>512</v>
      </c>
      <c r="K12" s="35" t="s">
        <v>506</v>
      </c>
      <c r="L12" s="35" t="s">
        <v>514</v>
      </c>
      <c r="M12" s="35" t="s">
        <v>508</v>
      </c>
      <c r="N12" s="38">
        <v>5.15</v>
      </c>
      <c r="O12" s="35" t="s">
        <v>509</v>
      </c>
      <c r="P12" s="39">
        <v>1</v>
      </c>
      <c r="Q12" s="35" t="s">
        <v>510</v>
      </c>
    </row>
    <row r="13" spans="1:17" hidden="1">
      <c r="A13" s="35" t="s">
        <v>1610</v>
      </c>
      <c r="B13" s="35" t="s">
        <v>1686</v>
      </c>
      <c r="C13" s="35" t="s">
        <v>457</v>
      </c>
      <c r="D13" s="35" t="s">
        <v>1611</v>
      </c>
      <c r="E13" s="37">
        <v>45729</v>
      </c>
      <c r="F13" s="35" t="s">
        <v>503</v>
      </c>
      <c r="G13" s="35" t="s">
        <v>513</v>
      </c>
      <c r="H13" s="35" t="s">
        <v>20</v>
      </c>
      <c r="I13" s="35" t="s">
        <v>37</v>
      </c>
      <c r="J13" s="35" t="s">
        <v>512</v>
      </c>
      <c r="K13" s="35" t="s">
        <v>506</v>
      </c>
      <c r="L13" s="35" t="s">
        <v>514</v>
      </c>
      <c r="M13" s="35" t="s">
        <v>508</v>
      </c>
      <c r="N13" s="38">
        <v>10.43</v>
      </c>
      <c r="O13" s="35" t="s">
        <v>509</v>
      </c>
      <c r="P13" s="39">
        <v>1</v>
      </c>
      <c r="Q13" s="35" t="s">
        <v>510</v>
      </c>
    </row>
    <row r="14" spans="1:17" hidden="1">
      <c r="A14" s="35" t="s">
        <v>1121</v>
      </c>
      <c r="B14" s="35" t="s">
        <v>1686</v>
      </c>
      <c r="C14" s="35" t="s">
        <v>457</v>
      </c>
      <c r="D14" s="35" t="s">
        <v>1122</v>
      </c>
      <c r="E14" s="37">
        <v>45729</v>
      </c>
      <c r="F14" s="35" t="s">
        <v>503</v>
      </c>
      <c r="G14" s="35" t="s">
        <v>513</v>
      </c>
      <c r="H14" s="35" t="s">
        <v>20</v>
      </c>
      <c r="I14" s="35" t="s">
        <v>37</v>
      </c>
      <c r="J14" s="35" t="s">
        <v>457</v>
      </c>
      <c r="K14" s="35" t="s">
        <v>506</v>
      </c>
      <c r="L14" s="35" t="s">
        <v>514</v>
      </c>
      <c r="M14" s="35" t="s">
        <v>508</v>
      </c>
      <c r="N14" s="38">
        <v>26.52</v>
      </c>
      <c r="O14" s="35" t="s">
        <v>509</v>
      </c>
      <c r="P14" s="39">
        <v>1</v>
      </c>
      <c r="Q14" s="35" t="s">
        <v>510</v>
      </c>
    </row>
    <row r="15" spans="1:17" hidden="1">
      <c r="A15" s="35" t="s">
        <v>923</v>
      </c>
      <c r="B15" s="35" t="s">
        <v>1686</v>
      </c>
      <c r="C15" s="35" t="s">
        <v>457</v>
      </c>
      <c r="D15" s="35" t="s">
        <v>924</v>
      </c>
      <c r="E15" s="37">
        <v>45743</v>
      </c>
      <c r="F15" s="35" t="s">
        <v>503</v>
      </c>
      <c r="G15" s="35" t="s">
        <v>513</v>
      </c>
      <c r="H15" s="35" t="s">
        <v>20</v>
      </c>
      <c r="I15" s="35" t="s">
        <v>37</v>
      </c>
      <c r="J15" s="35" t="s">
        <v>505</v>
      </c>
      <c r="K15" s="35" t="s">
        <v>506</v>
      </c>
      <c r="L15" s="35" t="s">
        <v>514</v>
      </c>
      <c r="M15" s="35" t="s">
        <v>508</v>
      </c>
      <c r="N15" s="38">
        <v>9.09</v>
      </c>
      <c r="O15" s="35" t="s">
        <v>509</v>
      </c>
      <c r="P15" s="39">
        <v>1</v>
      </c>
      <c r="Q15" s="35" t="s">
        <v>510</v>
      </c>
    </row>
    <row r="16" spans="1:17" hidden="1">
      <c r="A16" s="35" t="s">
        <v>930</v>
      </c>
      <c r="B16" s="35" t="s">
        <v>1686</v>
      </c>
      <c r="C16" s="35" t="s">
        <v>457</v>
      </c>
      <c r="D16" s="35" t="s">
        <v>931</v>
      </c>
      <c r="E16" s="37">
        <v>45854</v>
      </c>
      <c r="F16" s="35" t="s">
        <v>503</v>
      </c>
      <c r="G16" s="35" t="s">
        <v>513</v>
      </c>
      <c r="H16" s="35" t="s">
        <v>20</v>
      </c>
      <c r="I16" s="35" t="s">
        <v>37</v>
      </c>
      <c r="J16" s="35" t="s">
        <v>457</v>
      </c>
      <c r="K16" s="35" t="s">
        <v>506</v>
      </c>
      <c r="L16" s="35" t="s">
        <v>514</v>
      </c>
      <c r="M16" s="35" t="s">
        <v>508</v>
      </c>
      <c r="N16" s="38">
        <v>0</v>
      </c>
      <c r="O16" s="35" t="s">
        <v>509</v>
      </c>
      <c r="P16" s="39">
        <v>1</v>
      </c>
      <c r="Q16" s="35" t="s">
        <v>510</v>
      </c>
    </row>
    <row r="17" spans="1:17" hidden="1">
      <c r="A17" s="35" t="s">
        <v>1455</v>
      </c>
      <c r="B17" s="35" t="s">
        <v>1686</v>
      </c>
      <c r="C17" s="35" t="s">
        <v>457</v>
      </c>
      <c r="D17" s="35" t="s">
        <v>1456</v>
      </c>
      <c r="E17" s="37">
        <v>45454</v>
      </c>
      <c r="F17" s="35" t="s">
        <v>503</v>
      </c>
      <c r="G17" s="35" t="s">
        <v>513</v>
      </c>
      <c r="H17" s="35" t="s">
        <v>20</v>
      </c>
      <c r="I17" s="35" t="s">
        <v>37</v>
      </c>
      <c r="J17" s="35" t="s">
        <v>505</v>
      </c>
      <c r="K17" s="35" t="s">
        <v>3615</v>
      </c>
      <c r="L17" s="35" t="s">
        <v>514</v>
      </c>
      <c r="M17" s="35" t="s">
        <v>508</v>
      </c>
      <c r="N17" s="38">
        <v>1.23</v>
      </c>
      <c r="O17" s="35" t="s">
        <v>509</v>
      </c>
      <c r="P17" s="39">
        <v>1</v>
      </c>
      <c r="Q17" s="35" t="s">
        <v>510</v>
      </c>
    </row>
    <row r="18" spans="1:17" hidden="1">
      <c r="A18" s="35" t="s">
        <v>920</v>
      </c>
      <c r="B18" s="35" t="s">
        <v>1686</v>
      </c>
      <c r="C18" s="35" t="s">
        <v>457</v>
      </c>
      <c r="D18" s="35" t="s">
        <v>921</v>
      </c>
      <c r="E18" s="37">
        <v>45694</v>
      </c>
      <c r="F18" s="35" t="s">
        <v>503</v>
      </c>
      <c r="G18" s="35" t="s">
        <v>513</v>
      </c>
      <c r="H18" s="35" t="s">
        <v>20</v>
      </c>
      <c r="I18" s="35" t="s">
        <v>37</v>
      </c>
      <c r="J18" s="35" t="s">
        <v>505</v>
      </c>
      <c r="K18" s="35" t="s">
        <v>506</v>
      </c>
      <c r="L18" s="35" t="s">
        <v>514</v>
      </c>
      <c r="M18" s="35" t="s">
        <v>508</v>
      </c>
      <c r="N18" s="38">
        <v>1.2</v>
      </c>
      <c r="O18" s="35" t="s">
        <v>509</v>
      </c>
      <c r="P18" s="39">
        <v>1</v>
      </c>
      <c r="Q18" s="35" t="s">
        <v>510</v>
      </c>
    </row>
    <row r="19" spans="1:17" hidden="1">
      <c r="A19" s="35" t="s">
        <v>1134</v>
      </c>
      <c r="B19" s="35" t="s">
        <v>1686</v>
      </c>
      <c r="C19" s="35" t="s">
        <v>457</v>
      </c>
      <c r="D19" s="35" t="s">
        <v>1135</v>
      </c>
      <c r="E19" s="37">
        <v>45475</v>
      </c>
      <c r="F19" s="35" t="s">
        <v>503</v>
      </c>
      <c r="G19" s="35" t="s">
        <v>513</v>
      </c>
      <c r="H19" s="35" t="s">
        <v>20</v>
      </c>
      <c r="I19" s="35" t="s">
        <v>37</v>
      </c>
      <c r="J19" s="35" t="s">
        <v>512</v>
      </c>
      <c r="K19" s="35" t="s">
        <v>3616</v>
      </c>
      <c r="L19" s="35" t="s">
        <v>514</v>
      </c>
      <c r="M19" s="35" t="s">
        <v>508</v>
      </c>
      <c r="N19" s="38">
        <v>2.3199999999999998</v>
      </c>
      <c r="O19" s="35" t="s">
        <v>509</v>
      </c>
      <c r="P19" s="39">
        <v>1</v>
      </c>
      <c r="Q19" s="35" t="s">
        <v>510</v>
      </c>
    </row>
    <row r="20" spans="1:17" hidden="1">
      <c r="A20" s="35" t="s">
        <v>1138</v>
      </c>
      <c r="B20" s="35" t="s">
        <v>1686</v>
      </c>
      <c r="C20" s="35" t="s">
        <v>457</v>
      </c>
      <c r="D20" s="35" t="s">
        <v>1139</v>
      </c>
      <c r="E20" s="37">
        <v>45845</v>
      </c>
      <c r="F20" s="35" t="s">
        <v>503</v>
      </c>
      <c r="G20" s="35" t="s">
        <v>513</v>
      </c>
      <c r="H20" s="35" t="s">
        <v>20</v>
      </c>
      <c r="I20" s="35" t="s">
        <v>37</v>
      </c>
      <c r="J20" s="35" t="s">
        <v>505</v>
      </c>
      <c r="K20" s="35" t="s">
        <v>3615</v>
      </c>
      <c r="L20" s="35" t="s">
        <v>514</v>
      </c>
      <c r="M20" s="35" t="s">
        <v>508</v>
      </c>
      <c r="N20" s="38">
        <v>6.35</v>
      </c>
      <c r="O20" s="35" t="s">
        <v>509</v>
      </c>
      <c r="P20" s="39">
        <v>1</v>
      </c>
      <c r="Q20" s="35" t="s">
        <v>510</v>
      </c>
    </row>
    <row r="21" spans="1:17" hidden="1">
      <c r="A21" s="35" t="s">
        <v>1192</v>
      </c>
      <c r="B21" s="35" t="s">
        <v>1686</v>
      </c>
      <c r="C21" s="35" t="s">
        <v>457</v>
      </c>
      <c r="D21" s="35" t="s">
        <v>1193</v>
      </c>
      <c r="E21" s="37">
        <v>45845</v>
      </c>
      <c r="F21" s="35" t="s">
        <v>503</v>
      </c>
      <c r="G21" s="35" t="s">
        <v>513</v>
      </c>
      <c r="H21" s="35" t="s">
        <v>20</v>
      </c>
      <c r="I21" s="35" t="s">
        <v>37</v>
      </c>
      <c r="J21" s="35" t="s">
        <v>505</v>
      </c>
      <c r="K21" s="35" t="s">
        <v>3615</v>
      </c>
      <c r="L21" s="35" t="s">
        <v>514</v>
      </c>
      <c r="M21" s="35" t="s">
        <v>508</v>
      </c>
      <c r="N21" s="38">
        <v>2.2400000000000002</v>
      </c>
      <c r="O21" s="35" t="s">
        <v>509</v>
      </c>
      <c r="P21" s="39">
        <v>1</v>
      </c>
      <c r="Q21" s="35" t="s">
        <v>510</v>
      </c>
    </row>
    <row r="22" spans="1:17" hidden="1">
      <c r="A22" s="35" t="s">
        <v>1354</v>
      </c>
      <c r="B22" s="35" t="s">
        <v>1686</v>
      </c>
      <c r="C22" s="35" t="s">
        <v>457</v>
      </c>
      <c r="D22" s="35" t="s">
        <v>1355</v>
      </c>
      <c r="E22" s="37">
        <v>45845</v>
      </c>
      <c r="F22" s="35" t="s">
        <v>503</v>
      </c>
      <c r="G22" s="35" t="s">
        <v>513</v>
      </c>
      <c r="H22" s="35" t="s">
        <v>20</v>
      </c>
      <c r="I22" s="35" t="s">
        <v>37</v>
      </c>
      <c r="J22" s="35" t="s">
        <v>505</v>
      </c>
      <c r="K22" s="35" t="s">
        <v>3615</v>
      </c>
      <c r="L22" s="35" t="s">
        <v>514</v>
      </c>
      <c r="M22" s="35" t="s">
        <v>508</v>
      </c>
      <c r="N22" s="38">
        <v>2.59</v>
      </c>
      <c r="O22" s="35" t="s">
        <v>509</v>
      </c>
      <c r="P22" s="39">
        <v>1</v>
      </c>
      <c r="Q22" s="35" t="s">
        <v>510</v>
      </c>
    </row>
    <row r="23" spans="1:17" hidden="1">
      <c r="A23" s="35" t="s">
        <v>1473</v>
      </c>
      <c r="B23" s="35" t="s">
        <v>1686</v>
      </c>
      <c r="C23" s="35" t="s">
        <v>457</v>
      </c>
      <c r="D23" s="35" t="s">
        <v>1474</v>
      </c>
      <c r="E23" s="37">
        <v>45807</v>
      </c>
      <c r="F23" s="35" t="s">
        <v>503</v>
      </c>
      <c r="G23" s="35" t="s">
        <v>513</v>
      </c>
      <c r="H23" s="35" t="s">
        <v>20</v>
      </c>
      <c r="I23" s="35" t="s">
        <v>37</v>
      </c>
      <c r="J23" s="35" t="s">
        <v>505</v>
      </c>
      <c r="K23" s="35" t="s">
        <v>506</v>
      </c>
      <c r="L23" s="35" t="s">
        <v>514</v>
      </c>
      <c r="M23" s="35" t="s">
        <v>508</v>
      </c>
      <c r="N23" s="38">
        <v>9.9499999999999993</v>
      </c>
      <c r="O23" s="35" t="s">
        <v>509</v>
      </c>
      <c r="P23" s="39">
        <v>1</v>
      </c>
      <c r="Q23" s="35" t="s">
        <v>510</v>
      </c>
    </row>
    <row r="24" spans="1:17" hidden="1">
      <c r="A24" s="35" t="s">
        <v>1347</v>
      </c>
      <c r="B24" s="35" t="s">
        <v>1686</v>
      </c>
      <c r="C24" s="35" t="s">
        <v>457</v>
      </c>
      <c r="D24" s="35" t="s">
        <v>1348</v>
      </c>
      <c r="E24" s="37">
        <v>45845</v>
      </c>
      <c r="F24" s="35" t="s">
        <v>503</v>
      </c>
      <c r="G24" s="35" t="s">
        <v>513</v>
      </c>
      <c r="H24" s="35" t="s">
        <v>20</v>
      </c>
      <c r="I24" s="35" t="s">
        <v>37</v>
      </c>
      <c r="J24" s="35" t="s">
        <v>505</v>
      </c>
      <c r="K24" s="35" t="s">
        <v>3615</v>
      </c>
      <c r="L24" s="35" t="s">
        <v>514</v>
      </c>
      <c r="M24" s="35" t="s">
        <v>508</v>
      </c>
      <c r="N24" s="38">
        <v>3.99</v>
      </c>
      <c r="O24" s="35" t="s">
        <v>509</v>
      </c>
      <c r="P24" s="39">
        <v>1</v>
      </c>
      <c r="Q24" s="35" t="s">
        <v>510</v>
      </c>
    </row>
    <row r="25" spans="1:17" hidden="1">
      <c r="A25" s="35" t="s">
        <v>1010</v>
      </c>
      <c r="B25" s="35" t="s">
        <v>1686</v>
      </c>
      <c r="C25" s="35" t="s">
        <v>457</v>
      </c>
      <c r="D25" s="35" t="s">
        <v>1011</v>
      </c>
      <c r="E25" s="37">
        <v>45845</v>
      </c>
      <c r="F25" s="35" t="s">
        <v>503</v>
      </c>
      <c r="G25" s="35" t="s">
        <v>513</v>
      </c>
      <c r="H25" s="35" t="s">
        <v>20</v>
      </c>
      <c r="I25" s="35" t="s">
        <v>37</v>
      </c>
      <c r="J25" s="35" t="s">
        <v>505</v>
      </c>
      <c r="K25" s="35" t="s">
        <v>3615</v>
      </c>
      <c r="L25" s="35" t="s">
        <v>514</v>
      </c>
      <c r="M25" s="35" t="s">
        <v>508</v>
      </c>
      <c r="N25" s="38">
        <v>3.88</v>
      </c>
      <c r="O25" s="35" t="s">
        <v>509</v>
      </c>
      <c r="P25" s="39">
        <v>1</v>
      </c>
      <c r="Q25" s="35" t="s">
        <v>510</v>
      </c>
    </row>
    <row r="26" spans="1:17" hidden="1">
      <c r="A26" s="35" t="s">
        <v>1267</v>
      </c>
      <c r="B26" s="35" t="s">
        <v>1686</v>
      </c>
      <c r="C26" s="35" t="s">
        <v>457</v>
      </c>
      <c r="D26" s="35" t="s">
        <v>1268</v>
      </c>
      <c r="E26" s="37">
        <v>45855</v>
      </c>
      <c r="F26" s="35" t="s">
        <v>503</v>
      </c>
      <c r="G26" s="35" t="s">
        <v>513</v>
      </c>
      <c r="H26" s="35" t="s">
        <v>20</v>
      </c>
      <c r="I26" s="35" t="s">
        <v>37</v>
      </c>
      <c r="J26" s="35" t="s">
        <v>512</v>
      </c>
      <c r="K26" s="35" t="s">
        <v>506</v>
      </c>
      <c r="L26" s="35" t="s">
        <v>514</v>
      </c>
      <c r="M26" s="35" t="s">
        <v>508</v>
      </c>
      <c r="N26" s="38">
        <v>4.26</v>
      </c>
      <c r="O26" s="35" t="s">
        <v>509</v>
      </c>
      <c r="P26" s="39">
        <v>1</v>
      </c>
      <c r="Q26" s="35" t="s">
        <v>510</v>
      </c>
    </row>
    <row r="27" spans="1:17" hidden="1">
      <c r="A27" s="35" t="s">
        <v>1463</v>
      </c>
      <c r="B27" s="35" t="s">
        <v>1686</v>
      </c>
      <c r="C27" s="35" t="s">
        <v>457</v>
      </c>
      <c r="D27" s="35" t="s">
        <v>1464</v>
      </c>
      <c r="E27" s="37">
        <v>45845</v>
      </c>
      <c r="F27" s="35" t="s">
        <v>503</v>
      </c>
      <c r="G27" s="35" t="s">
        <v>513</v>
      </c>
      <c r="H27" s="35" t="s">
        <v>20</v>
      </c>
      <c r="I27" s="35" t="s">
        <v>37</v>
      </c>
      <c r="J27" s="35" t="s">
        <v>505</v>
      </c>
      <c r="K27" s="35" t="s">
        <v>3615</v>
      </c>
      <c r="L27" s="35" t="s">
        <v>514</v>
      </c>
      <c r="M27" s="35" t="s">
        <v>508</v>
      </c>
      <c r="N27" s="38">
        <v>6.16</v>
      </c>
      <c r="O27" s="35" t="s">
        <v>509</v>
      </c>
      <c r="P27" s="39">
        <v>1</v>
      </c>
      <c r="Q27" s="35" t="s">
        <v>510</v>
      </c>
    </row>
    <row r="28" spans="1:17" hidden="1">
      <c r="A28" s="35" t="s">
        <v>1110</v>
      </c>
      <c r="B28" s="35" t="s">
        <v>1686</v>
      </c>
      <c r="C28" s="35" t="s">
        <v>457</v>
      </c>
      <c r="D28" s="35" t="s">
        <v>1111</v>
      </c>
      <c r="E28" s="37">
        <v>45694</v>
      </c>
      <c r="F28" s="35" t="s">
        <v>503</v>
      </c>
      <c r="G28" s="35" t="s">
        <v>513</v>
      </c>
      <c r="H28" s="35" t="s">
        <v>20</v>
      </c>
      <c r="I28" s="35" t="s">
        <v>37</v>
      </c>
      <c r="J28" s="35" t="s">
        <v>505</v>
      </c>
      <c r="K28" s="35" t="s">
        <v>506</v>
      </c>
      <c r="L28" s="35" t="s">
        <v>514</v>
      </c>
      <c r="M28" s="35" t="s">
        <v>508</v>
      </c>
      <c r="N28" s="38">
        <v>6.44</v>
      </c>
      <c r="O28" s="35" t="s">
        <v>509</v>
      </c>
      <c r="P28" s="39">
        <v>1</v>
      </c>
      <c r="Q28" s="35" t="s">
        <v>510</v>
      </c>
    </row>
    <row r="29" spans="1:17" hidden="1">
      <c r="A29" s="35" t="s">
        <v>1332</v>
      </c>
      <c r="B29" s="35" t="s">
        <v>1686</v>
      </c>
      <c r="C29" s="35" t="s">
        <v>457</v>
      </c>
      <c r="D29" s="35" t="s">
        <v>1333</v>
      </c>
      <c r="E29" s="37">
        <v>45694</v>
      </c>
      <c r="F29" s="35" t="s">
        <v>503</v>
      </c>
      <c r="G29" s="35" t="s">
        <v>513</v>
      </c>
      <c r="H29" s="35" t="s">
        <v>20</v>
      </c>
      <c r="I29" s="35" t="s">
        <v>37</v>
      </c>
      <c r="J29" s="35" t="s">
        <v>505</v>
      </c>
      <c r="K29" s="35" t="s">
        <v>3615</v>
      </c>
      <c r="L29" s="35" t="s">
        <v>514</v>
      </c>
      <c r="M29" s="35" t="s">
        <v>508</v>
      </c>
      <c r="N29" s="38">
        <v>6.82</v>
      </c>
      <c r="O29" s="35" t="s">
        <v>509</v>
      </c>
      <c r="P29" s="39">
        <v>1</v>
      </c>
      <c r="Q29" s="35" t="s">
        <v>510</v>
      </c>
    </row>
    <row r="30" spans="1:17" hidden="1">
      <c r="A30" s="35" t="s">
        <v>1576</v>
      </c>
      <c r="B30" s="35" t="s">
        <v>1686</v>
      </c>
      <c r="C30" s="35" t="s">
        <v>457</v>
      </c>
      <c r="D30" s="35" t="s">
        <v>1577</v>
      </c>
      <c r="E30" s="37">
        <v>45454</v>
      </c>
      <c r="F30" s="35" t="s">
        <v>503</v>
      </c>
      <c r="G30" s="35" t="s">
        <v>513</v>
      </c>
      <c r="H30" s="35" t="s">
        <v>20</v>
      </c>
      <c r="I30" s="35" t="s">
        <v>37</v>
      </c>
      <c r="J30" s="35" t="s">
        <v>512</v>
      </c>
      <c r="K30" s="35" t="s">
        <v>506</v>
      </c>
      <c r="L30" s="35" t="s">
        <v>514</v>
      </c>
      <c r="M30" s="35" t="s">
        <v>508</v>
      </c>
      <c r="N30" s="38">
        <v>6.72</v>
      </c>
      <c r="O30" s="35" t="s">
        <v>509</v>
      </c>
      <c r="P30" s="39">
        <v>1</v>
      </c>
      <c r="Q30" s="35" t="s">
        <v>510</v>
      </c>
    </row>
    <row r="31" spans="1:17" hidden="1">
      <c r="A31" s="35" t="s">
        <v>1285</v>
      </c>
      <c r="B31" s="35" t="s">
        <v>1686</v>
      </c>
      <c r="C31" s="35" t="s">
        <v>457</v>
      </c>
      <c r="D31" s="35" t="s">
        <v>1286</v>
      </c>
      <c r="E31" s="37">
        <v>45454</v>
      </c>
      <c r="F31" s="35" t="s">
        <v>503</v>
      </c>
      <c r="G31" s="35" t="s">
        <v>513</v>
      </c>
      <c r="H31" s="35" t="s">
        <v>20</v>
      </c>
      <c r="I31" s="35" t="s">
        <v>37</v>
      </c>
      <c r="J31" s="35" t="s">
        <v>512</v>
      </c>
      <c r="K31" s="35" t="s">
        <v>506</v>
      </c>
      <c r="L31" s="35" t="s">
        <v>514</v>
      </c>
      <c r="M31" s="35" t="s">
        <v>508</v>
      </c>
      <c r="N31" s="38">
        <v>35.9</v>
      </c>
      <c r="O31" s="35" t="s">
        <v>509</v>
      </c>
      <c r="P31" s="39">
        <v>1</v>
      </c>
      <c r="Q31" s="35" t="s">
        <v>510</v>
      </c>
    </row>
    <row r="32" spans="1:17" hidden="1">
      <c r="A32" s="35" t="s">
        <v>1279</v>
      </c>
      <c r="B32" s="35" t="s">
        <v>1686</v>
      </c>
      <c r="C32" s="35" t="s">
        <v>457</v>
      </c>
      <c r="D32" s="35" t="s">
        <v>1280</v>
      </c>
      <c r="E32" s="37">
        <v>45729</v>
      </c>
      <c r="F32" s="35" t="s">
        <v>503</v>
      </c>
      <c r="G32" s="35" t="s">
        <v>513</v>
      </c>
      <c r="H32" s="35" t="s">
        <v>20</v>
      </c>
      <c r="I32" s="35" t="s">
        <v>37</v>
      </c>
      <c r="J32" s="35" t="s">
        <v>505</v>
      </c>
      <c r="K32" s="35" t="s">
        <v>506</v>
      </c>
      <c r="L32" s="35" t="s">
        <v>514</v>
      </c>
      <c r="M32" s="35" t="s">
        <v>508</v>
      </c>
      <c r="N32" s="38">
        <v>12.8</v>
      </c>
      <c r="O32" s="35" t="s">
        <v>509</v>
      </c>
      <c r="P32" s="39">
        <v>1</v>
      </c>
      <c r="Q32" s="35" t="s">
        <v>510</v>
      </c>
    </row>
    <row r="33" spans="1:17" hidden="1">
      <c r="A33" s="35" t="s">
        <v>1171</v>
      </c>
      <c r="B33" s="35" t="s">
        <v>1686</v>
      </c>
      <c r="C33" s="35" t="s">
        <v>457</v>
      </c>
      <c r="D33" s="35" t="s">
        <v>1172</v>
      </c>
      <c r="E33" s="37">
        <v>45454</v>
      </c>
      <c r="F33" s="35" t="s">
        <v>503</v>
      </c>
      <c r="G33" s="35" t="s">
        <v>513</v>
      </c>
      <c r="H33" s="35" t="s">
        <v>20</v>
      </c>
      <c r="I33" s="35" t="s">
        <v>37</v>
      </c>
      <c r="J33" s="35" t="s">
        <v>457</v>
      </c>
      <c r="K33" s="35" t="s">
        <v>506</v>
      </c>
      <c r="L33" s="35" t="s">
        <v>514</v>
      </c>
      <c r="M33" s="35" t="s">
        <v>508</v>
      </c>
      <c r="N33" s="38">
        <v>0.37</v>
      </c>
      <c r="O33" s="35" t="s">
        <v>509</v>
      </c>
      <c r="P33" s="39">
        <v>1</v>
      </c>
      <c r="Q33" s="35" t="s">
        <v>510</v>
      </c>
    </row>
    <row r="34" spans="1:17" hidden="1">
      <c r="A34" s="35" t="s">
        <v>144</v>
      </c>
      <c r="B34" s="35" t="s">
        <v>1686</v>
      </c>
      <c r="C34" s="35" t="s">
        <v>457</v>
      </c>
      <c r="D34" s="35" t="s">
        <v>1572</v>
      </c>
      <c r="E34" s="37">
        <v>45742</v>
      </c>
      <c r="F34" s="35" t="s">
        <v>503</v>
      </c>
      <c r="G34" s="35" t="s">
        <v>515</v>
      </c>
      <c r="H34" s="35" t="s">
        <v>20</v>
      </c>
      <c r="I34" s="35" t="s">
        <v>37</v>
      </c>
      <c r="J34" s="35" t="s">
        <v>512</v>
      </c>
      <c r="K34" s="35" t="s">
        <v>506</v>
      </c>
      <c r="L34" s="35" t="s">
        <v>507</v>
      </c>
      <c r="M34" s="35" t="s">
        <v>508</v>
      </c>
      <c r="N34" s="38">
        <v>4.17</v>
      </c>
      <c r="O34" s="35" t="s">
        <v>509</v>
      </c>
      <c r="P34" s="39">
        <v>1</v>
      </c>
      <c r="Q34" s="35" t="s">
        <v>510</v>
      </c>
    </row>
    <row r="35" spans="1:17" hidden="1">
      <c r="A35" s="35" t="s">
        <v>1337</v>
      </c>
      <c r="B35" s="35" t="s">
        <v>1686</v>
      </c>
      <c r="C35" s="35" t="s">
        <v>457</v>
      </c>
      <c r="D35" s="35" t="s">
        <v>1338</v>
      </c>
      <c r="E35" s="37">
        <v>45742</v>
      </c>
      <c r="F35" s="35" t="s">
        <v>503</v>
      </c>
      <c r="G35" s="35" t="s">
        <v>515</v>
      </c>
      <c r="H35" s="35" t="s">
        <v>20</v>
      </c>
      <c r="I35" s="35" t="s">
        <v>37</v>
      </c>
      <c r="J35" s="35" t="s">
        <v>505</v>
      </c>
      <c r="K35" s="35" t="s">
        <v>3615</v>
      </c>
      <c r="L35" s="35" t="s">
        <v>507</v>
      </c>
      <c r="M35" s="35" t="s">
        <v>508</v>
      </c>
      <c r="N35" s="38">
        <v>6.14</v>
      </c>
      <c r="O35" s="35" t="s">
        <v>509</v>
      </c>
      <c r="P35" s="39">
        <v>1</v>
      </c>
      <c r="Q35" s="35" t="s">
        <v>510</v>
      </c>
    </row>
    <row r="36" spans="1:17" hidden="1">
      <c r="A36" s="35" t="s">
        <v>1151</v>
      </c>
      <c r="B36" s="35" t="s">
        <v>1686</v>
      </c>
      <c r="C36" s="35" t="s">
        <v>457</v>
      </c>
      <c r="D36" s="35" t="s">
        <v>1152</v>
      </c>
      <c r="E36" s="37">
        <v>45849</v>
      </c>
      <c r="F36" s="35" t="s">
        <v>503</v>
      </c>
      <c r="G36" s="35" t="s">
        <v>515</v>
      </c>
      <c r="H36" s="35" t="s">
        <v>20</v>
      </c>
      <c r="I36" s="35" t="s">
        <v>37</v>
      </c>
      <c r="J36" s="35" t="s">
        <v>505</v>
      </c>
      <c r="K36" s="35" t="s">
        <v>3616</v>
      </c>
      <c r="L36" s="35" t="s">
        <v>507</v>
      </c>
      <c r="M36" s="35" t="s">
        <v>508</v>
      </c>
      <c r="N36" s="38">
        <v>8.92</v>
      </c>
      <c r="O36" s="35" t="s">
        <v>509</v>
      </c>
      <c r="P36" s="39">
        <v>1</v>
      </c>
      <c r="Q36" s="35" t="s">
        <v>510</v>
      </c>
    </row>
    <row r="37" spans="1:17" hidden="1">
      <c r="A37" s="35" t="s">
        <v>982</v>
      </c>
      <c r="B37" s="35" t="s">
        <v>1686</v>
      </c>
      <c r="C37" s="35" t="s">
        <v>457</v>
      </c>
      <c r="D37" s="35" t="s">
        <v>983</v>
      </c>
      <c r="E37" s="37">
        <v>45674</v>
      </c>
      <c r="F37" s="35" t="s">
        <v>503</v>
      </c>
      <c r="G37" s="35" t="s">
        <v>515</v>
      </c>
      <c r="H37" s="35" t="s">
        <v>20</v>
      </c>
      <c r="I37" s="35" t="s">
        <v>37</v>
      </c>
      <c r="J37" s="35" t="s">
        <v>505</v>
      </c>
      <c r="K37" s="35" t="s">
        <v>506</v>
      </c>
      <c r="L37" s="35" t="s">
        <v>507</v>
      </c>
      <c r="M37" s="35" t="s">
        <v>508</v>
      </c>
      <c r="N37" s="38">
        <v>35.1</v>
      </c>
      <c r="O37" s="35" t="s">
        <v>509</v>
      </c>
      <c r="P37" s="39">
        <v>1</v>
      </c>
      <c r="Q37" s="35" t="s">
        <v>510</v>
      </c>
    </row>
    <row r="38" spans="1:17" hidden="1">
      <c r="A38" s="35" t="s">
        <v>1276</v>
      </c>
      <c r="B38" s="35" t="s">
        <v>1686</v>
      </c>
      <c r="C38" s="35" t="s">
        <v>457</v>
      </c>
      <c r="D38" s="35" t="s">
        <v>1277</v>
      </c>
      <c r="E38" s="37">
        <v>45786</v>
      </c>
      <c r="F38" s="35" t="s">
        <v>503</v>
      </c>
      <c r="G38" s="35" t="s">
        <v>515</v>
      </c>
      <c r="H38" s="35" t="s">
        <v>20</v>
      </c>
      <c r="I38" s="35" t="s">
        <v>37</v>
      </c>
      <c r="J38" s="35" t="s">
        <v>505</v>
      </c>
      <c r="K38" s="35" t="s">
        <v>3616</v>
      </c>
      <c r="L38" s="35" t="s">
        <v>507</v>
      </c>
      <c r="M38" s="35" t="s">
        <v>508</v>
      </c>
      <c r="N38" s="38">
        <v>36.4</v>
      </c>
      <c r="O38" s="35" t="s">
        <v>509</v>
      </c>
      <c r="P38" s="39">
        <v>1</v>
      </c>
      <c r="Q38" s="35" t="s">
        <v>510</v>
      </c>
    </row>
    <row r="39" spans="1:17" hidden="1">
      <c r="A39" s="35" t="s">
        <v>1328</v>
      </c>
      <c r="B39" s="35" t="s">
        <v>1686</v>
      </c>
      <c r="C39" s="35" t="s">
        <v>457</v>
      </c>
      <c r="D39" s="35" t="s">
        <v>1329</v>
      </c>
      <c r="E39" s="37">
        <v>45492</v>
      </c>
      <c r="F39" s="35" t="s">
        <v>503</v>
      </c>
      <c r="G39" s="35" t="s">
        <v>515</v>
      </c>
      <c r="H39" s="35" t="s">
        <v>20</v>
      </c>
      <c r="I39" s="35" t="s">
        <v>37</v>
      </c>
      <c r="J39" s="35" t="s">
        <v>512</v>
      </c>
      <c r="K39" s="35" t="s">
        <v>3615</v>
      </c>
      <c r="L39" s="35" t="s">
        <v>507</v>
      </c>
      <c r="M39" s="35" t="s">
        <v>508</v>
      </c>
      <c r="N39" s="38">
        <v>37.11</v>
      </c>
      <c r="O39" s="35" t="s">
        <v>509</v>
      </c>
      <c r="P39" s="39">
        <v>1</v>
      </c>
      <c r="Q39" s="35" t="s">
        <v>510</v>
      </c>
    </row>
    <row r="40" spans="1:17" hidden="1">
      <c r="A40" s="35" t="s">
        <v>1334</v>
      </c>
      <c r="B40" s="35" t="s">
        <v>1686</v>
      </c>
      <c r="C40" s="35" t="s">
        <v>457</v>
      </c>
      <c r="D40" s="35" t="s">
        <v>1335</v>
      </c>
      <c r="E40" s="37">
        <v>45845</v>
      </c>
      <c r="F40" s="35" t="s">
        <v>503</v>
      </c>
      <c r="G40" s="35" t="s">
        <v>515</v>
      </c>
      <c r="H40" s="35" t="s">
        <v>20</v>
      </c>
      <c r="I40" s="35" t="s">
        <v>37</v>
      </c>
      <c r="J40" s="35" t="s">
        <v>505</v>
      </c>
      <c r="K40" s="35" t="s">
        <v>3615</v>
      </c>
      <c r="L40" s="35" t="s">
        <v>507</v>
      </c>
      <c r="M40" s="35" t="s">
        <v>508</v>
      </c>
      <c r="N40" s="38">
        <v>1.93</v>
      </c>
      <c r="O40" s="35" t="s">
        <v>509</v>
      </c>
      <c r="P40" s="39">
        <v>1</v>
      </c>
      <c r="Q40" s="35" t="s">
        <v>510</v>
      </c>
    </row>
    <row r="41" spans="1:17" hidden="1">
      <c r="A41" s="35" t="s">
        <v>1457</v>
      </c>
      <c r="B41" s="35" t="s">
        <v>1686</v>
      </c>
      <c r="C41" s="35" t="s">
        <v>457</v>
      </c>
      <c r="D41" s="35" t="s">
        <v>1458</v>
      </c>
      <c r="E41" s="37">
        <v>45845</v>
      </c>
      <c r="F41" s="35" t="s">
        <v>503</v>
      </c>
      <c r="G41" s="35" t="s">
        <v>515</v>
      </c>
      <c r="H41" s="35" t="s">
        <v>20</v>
      </c>
      <c r="I41" s="35" t="s">
        <v>37</v>
      </c>
      <c r="J41" s="35" t="s">
        <v>512</v>
      </c>
      <c r="K41" s="35" t="s">
        <v>3615</v>
      </c>
      <c r="L41" s="35" t="s">
        <v>507</v>
      </c>
      <c r="M41" s="35" t="s">
        <v>508</v>
      </c>
      <c r="N41" s="38">
        <v>2.8</v>
      </c>
      <c r="O41" s="35" t="s">
        <v>509</v>
      </c>
      <c r="P41" s="39">
        <v>1</v>
      </c>
      <c r="Q41" s="35" t="s">
        <v>510</v>
      </c>
    </row>
    <row r="42" spans="1:17" hidden="1">
      <c r="A42" s="35" t="s">
        <v>1342</v>
      </c>
      <c r="B42" s="35" t="s">
        <v>1686</v>
      </c>
      <c r="C42" s="35" t="s">
        <v>457</v>
      </c>
      <c r="D42" s="35" t="s">
        <v>1343</v>
      </c>
      <c r="E42" s="37">
        <v>45845</v>
      </c>
      <c r="F42" s="35" t="s">
        <v>503</v>
      </c>
      <c r="G42" s="35" t="s">
        <v>515</v>
      </c>
      <c r="H42" s="35" t="s">
        <v>20</v>
      </c>
      <c r="I42" s="35" t="s">
        <v>37</v>
      </c>
      <c r="J42" s="35" t="s">
        <v>505</v>
      </c>
      <c r="K42" s="35" t="s">
        <v>3615</v>
      </c>
      <c r="L42" s="35" t="s">
        <v>507</v>
      </c>
      <c r="M42" s="35" t="s">
        <v>508</v>
      </c>
      <c r="N42" s="38">
        <v>3.53</v>
      </c>
      <c r="O42" s="35" t="s">
        <v>509</v>
      </c>
      <c r="P42" s="39">
        <v>1</v>
      </c>
      <c r="Q42" s="35" t="s">
        <v>510</v>
      </c>
    </row>
    <row r="43" spans="1:17" hidden="1">
      <c r="A43" s="35" t="s">
        <v>154</v>
      </c>
      <c r="B43" s="35" t="s">
        <v>1686</v>
      </c>
      <c r="C43" s="35" t="s">
        <v>457</v>
      </c>
      <c r="D43" s="35" t="s">
        <v>1309</v>
      </c>
      <c r="E43" s="37">
        <v>45845</v>
      </c>
      <c r="F43" s="35" t="s">
        <v>503</v>
      </c>
      <c r="G43" s="35" t="s">
        <v>515</v>
      </c>
      <c r="H43" s="35" t="s">
        <v>20</v>
      </c>
      <c r="I43" s="35" t="s">
        <v>37</v>
      </c>
      <c r="J43" s="35" t="s">
        <v>505</v>
      </c>
      <c r="K43" s="35" t="s">
        <v>3615</v>
      </c>
      <c r="L43" s="35" t="s">
        <v>507</v>
      </c>
      <c r="M43" s="35" t="s">
        <v>508</v>
      </c>
      <c r="N43" s="38">
        <v>4.78</v>
      </c>
      <c r="O43" s="35" t="s">
        <v>509</v>
      </c>
      <c r="P43" s="39">
        <v>1</v>
      </c>
      <c r="Q43" s="35" t="s">
        <v>510</v>
      </c>
    </row>
    <row r="44" spans="1:17" hidden="1">
      <c r="A44" s="35" t="s">
        <v>158</v>
      </c>
      <c r="B44" s="35" t="s">
        <v>1686</v>
      </c>
      <c r="C44" s="35" t="s">
        <v>457</v>
      </c>
      <c r="D44" s="35" t="s">
        <v>1318</v>
      </c>
      <c r="E44" s="37">
        <v>45845</v>
      </c>
      <c r="F44" s="35" t="s">
        <v>503</v>
      </c>
      <c r="G44" s="35" t="s">
        <v>515</v>
      </c>
      <c r="H44" s="35" t="s">
        <v>20</v>
      </c>
      <c r="I44" s="35" t="s">
        <v>37</v>
      </c>
      <c r="J44" s="35" t="s">
        <v>505</v>
      </c>
      <c r="K44" s="35" t="s">
        <v>3615</v>
      </c>
      <c r="L44" s="35" t="s">
        <v>507</v>
      </c>
      <c r="M44" s="35" t="s">
        <v>508</v>
      </c>
      <c r="N44" s="38">
        <v>7.03</v>
      </c>
      <c r="O44" s="35" t="s">
        <v>509</v>
      </c>
      <c r="P44" s="39">
        <v>1</v>
      </c>
      <c r="Q44" s="35" t="s">
        <v>510</v>
      </c>
    </row>
    <row r="45" spans="1:17" hidden="1">
      <c r="A45" s="35" t="s">
        <v>160</v>
      </c>
      <c r="B45" s="35" t="s">
        <v>1686</v>
      </c>
      <c r="C45" s="35" t="s">
        <v>457</v>
      </c>
      <c r="D45" s="35" t="s">
        <v>1356</v>
      </c>
      <c r="E45" s="37">
        <v>45845</v>
      </c>
      <c r="F45" s="35" t="s">
        <v>503</v>
      </c>
      <c r="G45" s="35" t="s">
        <v>515</v>
      </c>
      <c r="H45" s="35" t="s">
        <v>20</v>
      </c>
      <c r="I45" s="35" t="s">
        <v>37</v>
      </c>
      <c r="J45" s="35" t="s">
        <v>505</v>
      </c>
      <c r="K45" s="35" t="s">
        <v>3615</v>
      </c>
      <c r="L45" s="35" t="s">
        <v>507</v>
      </c>
      <c r="M45" s="35" t="s">
        <v>508</v>
      </c>
      <c r="N45" s="38">
        <v>10.33</v>
      </c>
      <c r="O45" s="35" t="s">
        <v>509</v>
      </c>
      <c r="P45" s="39">
        <v>1</v>
      </c>
      <c r="Q45" s="35" t="s">
        <v>510</v>
      </c>
    </row>
    <row r="46" spans="1:17" hidden="1">
      <c r="A46" s="35" t="s">
        <v>164</v>
      </c>
      <c r="B46" s="35" t="s">
        <v>1686</v>
      </c>
      <c r="C46" s="35" t="s">
        <v>457</v>
      </c>
      <c r="D46" s="35" t="s">
        <v>1308</v>
      </c>
      <c r="E46" s="37">
        <v>45845</v>
      </c>
      <c r="F46" s="35" t="s">
        <v>503</v>
      </c>
      <c r="G46" s="35" t="s">
        <v>515</v>
      </c>
      <c r="H46" s="35" t="s">
        <v>20</v>
      </c>
      <c r="I46" s="35" t="s">
        <v>37</v>
      </c>
      <c r="J46" s="35" t="s">
        <v>505</v>
      </c>
      <c r="K46" s="35" t="s">
        <v>3615</v>
      </c>
      <c r="L46" s="35" t="s">
        <v>507</v>
      </c>
      <c r="M46" s="35" t="s">
        <v>508</v>
      </c>
      <c r="N46" s="38">
        <v>10.45</v>
      </c>
      <c r="O46" s="35" t="s">
        <v>509</v>
      </c>
      <c r="P46" s="39">
        <v>1</v>
      </c>
      <c r="Q46" s="35" t="s">
        <v>510</v>
      </c>
    </row>
    <row r="47" spans="1:17" hidden="1">
      <c r="A47" s="35" t="s">
        <v>1305</v>
      </c>
      <c r="B47" s="35" t="s">
        <v>1686</v>
      </c>
      <c r="C47" s="35" t="s">
        <v>457</v>
      </c>
      <c r="D47" s="35" t="s">
        <v>1306</v>
      </c>
      <c r="E47" s="37">
        <v>45845</v>
      </c>
      <c r="F47" s="35" t="s">
        <v>503</v>
      </c>
      <c r="G47" s="35" t="s">
        <v>515</v>
      </c>
      <c r="H47" s="35" t="s">
        <v>20</v>
      </c>
      <c r="I47" s="35" t="s">
        <v>37</v>
      </c>
      <c r="J47" s="35" t="s">
        <v>505</v>
      </c>
      <c r="K47" s="35" t="s">
        <v>3615</v>
      </c>
      <c r="L47" s="35" t="s">
        <v>507</v>
      </c>
      <c r="M47" s="35" t="s">
        <v>508</v>
      </c>
      <c r="N47" s="38">
        <v>18.43</v>
      </c>
      <c r="O47" s="35" t="s">
        <v>509</v>
      </c>
      <c r="P47" s="39">
        <v>1</v>
      </c>
      <c r="Q47" s="35" t="s">
        <v>510</v>
      </c>
    </row>
    <row r="48" spans="1:17" hidden="1">
      <c r="A48" s="35" t="s">
        <v>1156</v>
      </c>
      <c r="B48" s="35" t="s">
        <v>1686</v>
      </c>
      <c r="C48" s="35" t="s">
        <v>457</v>
      </c>
      <c r="D48" s="35" t="s">
        <v>1157</v>
      </c>
      <c r="E48" s="37">
        <v>45845</v>
      </c>
      <c r="F48" s="35" t="s">
        <v>503</v>
      </c>
      <c r="G48" s="35" t="s">
        <v>515</v>
      </c>
      <c r="H48" s="35" t="s">
        <v>20</v>
      </c>
      <c r="I48" s="35" t="s">
        <v>37</v>
      </c>
      <c r="J48" s="35" t="s">
        <v>505</v>
      </c>
      <c r="K48" s="35" t="s">
        <v>3615</v>
      </c>
      <c r="L48" s="35" t="s">
        <v>507</v>
      </c>
      <c r="M48" s="35" t="s">
        <v>508</v>
      </c>
      <c r="N48" s="38">
        <v>25.36</v>
      </c>
      <c r="O48" s="35" t="s">
        <v>509</v>
      </c>
      <c r="P48" s="39">
        <v>1</v>
      </c>
      <c r="Q48" s="35" t="s">
        <v>510</v>
      </c>
    </row>
    <row r="49" spans="1:17" hidden="1">
      <c r="A49" s="35" t="s">
        <v>168</v>
      </c>
      <c r="B49" s="35" t="s">
        <v>1686</v>
      </c>
      <c r="C49" s="35" t="s">
        <v>457</v>
      </c>
      <c r="D49" s="35" t="s">
        <v>1341</v>
      </c>
      <c r="E49" s="37">
        <v>45833</v>
      </c>
      <c r="F49" s="35" t="s">
        <v>503</v>
      </c>
      <c r="G49" s="35" t="s">
        <v>515</v>
      </c>
      <c r="H49" s="35" t="s">
        <v>20</v>
      </c>
      <c r="I49" s="35" t="s">
        <v>37</v>
      </c>
      <c r="J49" s="35" t="s">
        <v>505</v>
      </c>
      <c r="K49" s="35" t="s">
        <v>3615</v>
      </c>
      <c r="L49" s="35" t="s">
        <v>507</v>
      </c>
      <c r="M49" s="35" t="s">
        <v>508</v>
      </c>
      <c r="N49" s="38">
        <v>31.66</v>
      </c>
      <c r="O49" s="35" t="s">
        <v>509</v>
      </c>
      <c r="P49" s="39">
        <v>1</v>
      </c>
      <c r="Q49" s="35" t="s">
        <v>510</v>
      </c>
    </row>
    <row r="50" spans="1:17" hidden="1">
      <c r="A50" s="35" t="s">
        <v>172</v>
      </c>
      <c r="B50" s="35" t="s">
        <v>1686</v>
      </c>
      <c r="C50" s="35" t="s">
        <v>457</v>
      </c>
      <c r="D50" s="35" t="s">
        <v>1357</v>
      </c>
      <c r="E50" s="37">
        <v>45833</v>
      </c>
      <c r="F50" s="35" t="s">
        <v>503</v>
      </c>
      <c r="G50" s="35" t="s">
        <v>515</v>
      </c>
      <c r="H50" s="35" t="s">
        <v>20</v>
      </c>
      <c r="I50" s="35" t="s">
        <v>37</v>
      </c>
      <c r="J50" s="35" t="s">
        <v>505</v>
      </c>
      <c r="K50" s="35" t="s">
        <v>3615</v>
      </c>
      <c r="L50" s="35" t="s">
        <v>507</v>
      </c>
      <c r="M50" s="35" t="s">
        <v>508</v>
      </c>
      <c r="N50" s="38">
        <v>39.03</v>
      </c>
      <c r="O50" s="35" t="s">
        <v>509</v>
      </c>
      <c r="P50" s="39">
        <v>1</v>
      </c>
      <c r="Q50" s="35" t="s">
        <v>510</v>
      </c>
    </row>
    <row r="51" spans="1:17" hidden="1">
      <c r="A51" s="35" t="s">
        <v>176</v>
      </c>
      <c r="B51" s="35" t="s">
        <v>1686</v>
      </c>
      <c r="C51" s="35" t="s">
        <v>457</v>
      </c>
      <c r="D51" s="35" t="s">
        <v>1320</v>
      </c>
      <c r="E51" s="37">
        <v>45845</v>
      </c>
      <c r="F51" s="35" t="s">
        <v>503</v>
      </c>
      <c r="G51" s="35" t="s">
        <v>515</v>
      </c>
      <c r="H51" s="35" t="s">
        <v>20</v>
      </c>
      <c r="I51" s="35" t="s">
        <v>37</v>
      </c>
      <c r="J51" s="35" t="s">
        <v>505</v>
      </c>
      <c r="K51" s="35" t="s">
        <v>3615</v>
      </c>
      <c r="L51" s="35" t="s">
        <v>507</v>
      </c>
      <c r="M51" s="35" t="s">
        <v>508</v>
      </c>
      <c r="N51" s="38">
        <v>11.66</v>
      </c>
      <c r="O51" s="35" t="s">
        <v>509</v>
      </c>
      <c r="P51" s="39">
        <v>1</v>
      </c>
      <c r="Q51" s="35" t="s">
        <v>510</v>
      </c>
    </row>
    <row r="52" spans="1:17" hidden="1">
      <c r="A52" s="35" t="s">
        <v>180</v>
      </c>
      <c r="B52" s="35" t="s">
        <v>1686</v>
      </c>
      <c r="C52" s="35" t="s">
        <v>457</v>
      </c>
      <c r="D52" s="35" t="s">
        <v>1321</v>
      </c>
      <c r="E52" s="37">
        <v>45845</v>
      </c>
      <c r="F52" s="35" t="s">
        <v>503</v>
      </c>
      <c r="G52" s="35" t="s">
        <v>515</v>
      </c>
      <c r="H52" s="35" t="s">
        <v>20</v>
      </c>
      <c r="I52" s="35" t="s">
        <v>37</v>
      </c>
      <c r="J52" s="35" t="s">
        <v>505</v>
      </c>
      <c r="K52" s="35" t="s">
        <v>3615</v>
      </c>
      <c r="L52" s="35" t="s">
        <v>507</v>
      </c>
      <c r="M52" s="35" t="s">
        <v>508</v>
      </c>
      <c r="N52" s="38">
        <v>16.48</v>
      </c>
      <c r="O52" s="35" t="s">
        <v>509</v>
      </c>
      <c r="P52" s="39">
        <v>1</v>
      </c>
      <c r="Q52" s="35" t="s">
        <v>510</v>
      </c>
    </row>
    <row r="53" spans="1:17" hidden="1">
      <c r="A53" s="35" t="s">
        <v>1326</v>
      </c>
      <c r="B53" s="35" t="s">
        <v>1686</v>
      </c>
      <c r="C53" s="35" t="s">
        <v>457</v>
      </c>
      <c r="D53" s="35" t="s">
        <v>1327</v>
      </c>
      <c r="E53" s="37">
        <v>45845</v>
      </c>
      <c r="F53" s="35" t="s">
        <v>503</v>
      </c>
      <c r="G53" s="35" t="s">
        <v>515</v>
      </c>
      <c r="H53" s="35" t="s">
        <v>20</v>
      </c>
      <c r="I53" s="35" t="s">
        <v>37</v>
      </c>
      <c r="J53" s="35" t="s">
        <v>505</v>
      </c>
      <c r="K53" s="35" t="s">
        <v>3615</v>
      </c>
      <c r="L53" s="35" t="s">
        <v>507</v>
      </c>
      <c r="M53" s="35" t="s">
        <v>508</v>
      </c>
      <c r="N53" s="38">
        <v>19.149999999999999</v>
      </c>
      <c r="O53" s="35" t="s">
        <v>509</v>
      </c>
      <c r="P53" s="39">
        <v>1</v>
      </c>
      <c r="Q53" s="35" t="s">
        <v>510</v>
      </c>
    </row>
    <row r="54" spans="1:17" hidden="1">
      <c r="A54" s="35" t="s">
        <v>184</v>
      </c>
      <c r="B54" s="35" t="s">
        <v>1686</v>
      </c>
      <c r="C54" s="35" t="s">
        <v>457</v>
      </c>
      <c r="D54" s="35" t="s">
        <v>1336</v>
      </c>
      <c r="E54" s="37">
        <v>45845</v>
      </c>
      <c r="F54" s="35" t="s">
        <v>503</v>
      </c>
      <c r="G54" s="35" t="s">
        <v>515</v>
      </c>
      <c r="H54" s="35" t="s">
        <v>20</v>
      </c>
      <c r="I54" s="35" t="s">
        <v>37</v>
      </c>
      <c r="J54" s="35" t="s">
        <v>512</v>
      </c>
      <c r="K54" s="35" t="s">
        <v>3615</v>
      </c>
      <c r="L54" s="35" t="s">
        <v>507</v>
      </c>
      <c r="M54" s="35" t="s">
        <v>508</v>
      </c>
      <c r="N54" s="38">
        <v>21.93</v>
      </c>
      <c r="O54" s="35" t="s">
        <v>509</v>
      </c>
      <c r="P54" s="39">
        <v>1</v>
      </c>
      <c r="Q54" s="35" t="s">
        <v>510</v>
      </c>
    </row>
    <row r="55" spans="1:17" hidden="1">
      <c r="A55" s="35" t="s">
        <v>188</v>
      </c>
      <c r="B55" s="35" t="s">
        <v>1686</v>
      </c>
      <c r="C55" s="35" t="s">
        <v>457</v>
      </c>
      <c r="D55" s="35" t="s">
        <v>1344</v>
      </c>
      <c r="E55" s="37">
        <v>45833</v>
      </c>
      <c r="F55" s="35" t="s">
        <v>503</v>
      </c>
      <c r="G55" s="35" t="s">
        <v>515</v>
      </c>
      <c r="H55" s="35" t="s">
        <v>20</v>
      </c>
      <c r="I55" s="35" t="s">
        <v>37</v>
      </c>
      <c r="J55" s="35" t="s">
        <v>512</v>
      </c>
      <c r="K55" s="35" t="s">
        <v>3616</v>
      </c>
      <c r="L55" s="35" t="s">
        <v>507</v>
      </c>
      <c r="M55" s="35" t="s">
        <v>508</v>
      </c>
      <c r="N55" s="38">
        <v>31.28</v>
      </c>
      <c r="O55" s="35" t="s">
        <v>509</v>
      </c>
      <c r="P55" s="39">
        <v>1</v>
      </c>
      <c r="Q55" s="35" t="s">
        <v>510</v>
      </c>
    </row>
    <row r="56" spans="1:17" hidden="1">
      <c r="A56" s="35" t="s">
        <v>191</v>
      </c>
      <c r="B56" s="35" t="s">
        <v>1686</v>
      </c>
      <c r="C56" s="35" t="s">
        <v>457</v>
      </c>
      <c r="D56" s="35" t="s">
        <v>1311</v>
      </c>
      <c r="E56" s="37">
        <v>45833</v>
      </c>
      <c r="F56" s="35" t="s">
        <v>503</v>
      </c>
      <c r="G56" s="35" t="s">
        <v>515</v>
      </c>
      <c r="H56" s="35" t="s">
        <v>20</v>
      </c>
      <c r="I56" s="35" t="s">
        <v>37</v>
      </c>
      <c r="J56" s="35" t="s">
        <v>505</v>
      </c>
      <c r="K56" s="35" t="s">
        <v>3615</v>
      </c>
      <c r="L56" s="35" t="s">
        <v>507</v>
      </c>
      <c r="M56" s="35" t="s">
        <v>508</v>
      </c>
      <c r="N56" s="38">
        <v>39.700000000000003</v>
      </c>
      <c r="O56" s="35" t="s">
        <v>509</v>
      </c>
      <c r="P56" s="39">
        <v>1</v>
      </c>
      <c r="Q56" s="35" t="s">
        <v>510</v>
      </c>
    </row>
    <row r="57" spans="1:17" hidden="1">
      <c r="A57" s="35" t="s">
        <v>194</v>
      </c>
      <c r="B57" s="35" t="s">
        <v>1686</v>
      </c>
      <c r="C57" s="35" t="s">
        <v>457</v>
      </c>
      <c r="D57" s="35" t="s">
        <v>1045</v>
      </c>
      <c r="E57" s="37">
        <v>45737</v>
      </c>
      <c r="F57" s="35" t="s">
        <v>503</v>
      </c>
      <c r="G57" s="35" t="s">
        <v>515</v>
      </c>
      <c r="H57" s="35" t="s">
        <v>20</v>
      </c>
      <c r="I57" s="35" t="s">
        <v>37</v>
      </c>
      <c r="J57" s="35" t="s">
        <v>505</v>
      </c>
      <c r="K57" s="35" t="s">
        <v>3615</v>
      </c>
      <c r="L57" s="35" t="s">
        <v>507</v>
      </c>
      <c r="M57" s="35" t="s">
        <v>508</v>
      </c>
      <c r="N57" s="38">
        <v>45.85</v>
      </c>
      <c r="O57" s="35" t="s">
        <v>509</v>
      </c>
      <c r="P57" s="39">
        <v>1</v>
      </c>
      <c r="Q57" s="35" t="s">
        <v>510</v>
      </c>
    </row>
    <row r="58" spans="1:17" hidden="1">
      <c r="A58" s="35" t="s">
        <v>1345</v>
      </c>
      <c r="B58" s="35" t="s">
        <v>1686</v>
      </c>
      <c r="C58" s="35" t="s">
        <v>457</v>
      </c>
      <c r="D58" s="35" t="s">
        <v>1346</v>
      </c>
      <c r="E58" s="37">
        <v>45845</v>
      </c>
      <c r="F58" s="35" t="s">
        <v>503</v>
      </c>
      <c r="G58" s="35" t="s">
        <v>515</v>
      </c>
      <c r="H58" s="35" t="s">
        <v>20</v>
      </c>
      <c r="I58" s="35" t="s">
        <v>37</v>
      </c>
      <c r="J58" s="35" t="s">
        <v>512</v>
      </c>
      <c r="K58" s="35" t="s">
        <v>3615</v>
      </c>
      <c r="L58" s="35" t="s">
        <v>507</v>
      </c>
      <c r="M58" s="35" t="s">
        <v>508</v>
      </c>
      <c r="N58" s="38">
        <v>3.15</v>
      </c>
      <c r="O58" s="35" t="s">
        <v>509</v>
      </c>
      <c r="P58" s="39">
        <v>1</v>
      </c>
      <c r="Q58" s="35" t="s">
        <v>510</v>
      </c>
    </row>
    <row r="59" spans="1:17" hidden="1">
      <c r="A59" s="35" t="s">
        <v>1322</v>
      </c>
      <c r="B59" s="35" t="s">
        <v>1686</v>
      </c>
      <c r="C59" s="35" t="s">
        <v>457</v>
      </c>
      <c r="D59" s="35" t="s">
        <v>1323</v>
      </c>
      <c r="E59" s="37">
        <v>45845</v>
      </c>
      <c r="F59" s="35" t="s">
        <v>503</v>
      </c>
      <c r="G59" s="35" t="s">
        <v>515</v>
      </c>
      <c r="H59" s="35" t="s">
        <v>20</v>
      </c>
      <c r="I59" s="35" t="s">
        <v>37</v>
      </c>
      <c r="J59" s="35" t="s">
        <v>505</v>
      </c>
      <c r="K59" s="35" t="s">
        <v>3615</v>
      </c>
      <c r="L59" s="35" t="s">
        <v>507</v>
      </c>
      <c r="M59" s="35" t="s">
        <v>508</v>
      </c>
      <c r="N59" s="38">
        <v>3.28</v>
      </c>
      <c r="O59" s="35" t="s">
        <v>509</v>
      </c>
      <c r="P59" s="39">
        <v>1</v>
      </c>
      <c r="Q59" s="35" t="s">
        <v>510</v>
      </c>
    </row>
    <row r="60" spans="1:17" hidden="1">
      <c r="A60" s="35" t="s">
        <v>1339</v>
      </c>
      <c r="B60" s="35" t="s">
        <v>1686</v>
      </c>
      <c r="C60" s="35" t="s">
        <v>457</v>
      </c>
      <c r="D60" s="35" t="s">
        <v>1340</v>
      </c>
      <c r="E60" s="37">
        <v>45845</v>
      </c>
      <c r="F60" s="35" t="s">
        <v>503</v>
      </c>
      <c r="G60" s="35" t="s">
        <v>515</v>
      </c>
      <c r="H60" s="35" t="s">
        <v>20</v>
      </c>
      <c r="I60" s="35" t="s">
        <v>37</v>
      </c>
      <c r="J60" s="35" t="s">
        <v>505</v>
      </c>
      <c r="K60" s="35" t="s">
        <v>3615</v>
      </c>
      <c r="L60" s="35" t="s">
        <v>507</v>
      </c>
      <c r="M60" s="35" t="s">
        <v>508</v>
      </c>
      <c r="N60" s="38">
        <v>4.7300000000000004</v>
      </c>
      <c r="O60" s="35" t="s">
        <v>509</v>
      </c>
      <c r="P60" s="39">
        <v>1</v>
      </c>
      <c r="Q60" s="35" t="s">
        <v>510</v>
      </c>
    </row>
    <row r="61" spans="1:17" hidden="1">
      <c r="A61" s="35" t="s">
        <v>197</v>
      </c>
      <c r="B61" s="35" t="s">
        <v>1686</v>
      </c>
      <c r="C61" s="35" t="s">
        <v>457</v>
      </c>
      <c r="D61" s="35" t="s">
        <v>1304</v>
      </c>
      <c r="E61" s="37">
        <v>45845</v>
      </c>
      <c r="F61" s="35" t="s">
        <v>503</v>
      </c>
      <c r="G61" s="35" t="s">
        <v>515</v>
      </c>
      <c r="H61" s="35" t="s">
        <v>20</v>
      </c>
      <c r="I61" s="35" t="s">
        <v>37</v>
      </c>
      <c r="J61" s="35" t="s">
        <v>505</v>
      </c>
      <c r="K61" s="35" t="s">
        <v>3615</v>
      </c>
      <c r="L61" s="35" t="s">
        <v>507</v>
      </c>
      <c r="M61" s="35" t="s">
        <v>508</v>
      </c>
      <c r="N61" s="38">
        <v>5.52</v>
      </c>
      <c r="O61" s="35" t="s">
        <v>509</v>
      </c>
      <c r="P61" s="39">
        <v>1</v>
      </c>
      <c r="Q61" s="35" t="s">
        <v>510</v>
      </c>
    </row>
    <row r="62" spans="1:17" hidden="1">
      <c r="A62" s="35" t="s">
        <v>1625</v>
      </c>
      <c r="B62" s="35" t="s">
        <v>1686</v>
      </c>
      <c r="C62" s="35" t="s">
        <v>457</v>
      </c>
      <c r="D62" s="35" t="s">
        <v>1626</v>
      </c>
      <c r="E62" s="37">
        <v>45845</v>
      </c>
      <c r="F62" s="35" t="s">
        <v>503</v>
      </c>
      <c r="G62" s="35" t="s">
        <v>3617</v>
      </c>
      <c r="H62" s="35" t="s">
        <v>20</v>
      </c>
      <c r="I62" s="35" t="s">
        <v>37</v>
      </c>
      <c r="J62" s="35" t="s">
        <v>457</v>
      </c>
      <c r="K62" s="35" t="s">
        <v>506</v>
      </c>
      <c r="L62" s="35" t="s">
        <v>3618</v>
      </c>
      <c r="M62" s="35" t="s">
        <v>508</v>
      </c>
      <c r="N62" s="38">
        <v>43.24</v>
      </c>
      <c r="O62" s="35" t="s">
        <v>509</v>
      </c>
      <c r="P62" s="39">
        <v>1</v>
      </c>
      <c r="Q62" s="35" t="s">
        <v>510</v>
      </c>
    </row>
    <row r="63" spans="1:17" hidden="1">
      <c r="A63" s="35" t="s">
        <v>885</v>
      </c>
      <c r="B63" s="35" t="s">
        <v>1686</v>
      </c>
      <c r="C63" s="35" t="s">
        <v>457</v>
      </c>
      <c r="D63" s="35" t="s">
        <v>886</v>
      </c>
      <c r="E63" s="37">
        <v>45728</v>
      </c>
      <c r="F63" s="35" t="s">
        <v>503</v>
      </c>
      <c r="G63" s="35" t="s">
        <v>504</v>
      </c>
      <c r="H63" s="35" t="s">
        <v>20</v>
      </c>
      <c r="I63" s="35" t="s">
        <v>37</v>
      </c>
      <c r="J63" s="35" t="s">
        <v>457</v>
      </c>
      <c r="K63" s="35" t="s">
        <v>506</v>
      </c>
      <c r="L63" s="35" t="s">
        <v>507</v>
      </c>
      <c r="M63" s="35" t="s">
        <v>508</v>
      </c>
      <c r="N63" s="38">
        <v>438</v>
      </c>
      <c r="O63" s="35" t="s">
        <v>509</v>
      </c>
      <c r="P63" s="39">
        <v>1</v>
      </c>
      <c r="Q63" s="35" t="s">
        <v>510</v>
      </c>
    </row>
    <row r="64" spans="1:17" hidden="1">
      <c r="A64" s="35" t="s">
        <v>895</v>
      </c>
      <c r="B64" s="35" t="s">
        <v>1686</v>
      </c>
      <c r="C64" s="35" t="s">
        <v>457</v>
      </c>
      <c r="D64" s="35" t="s">
        <v>896</v>
      </c>
      <c r="E64" s="37">
        <v>45825</v>
      </c>
      <c r="F64" s="35" t="s">
        <v>503</v>
      </c>
      <c r="G64" s="35" t="s">
        <v>515</v>
      </c>
      <c r="H64" s="35" t="s">
        <v>20</v>
      </c>
      <c r="I64" s="35" t="s">
        <v>37</v>
      </c>
      <c r="J64" s="35" t="s">
        <v>512</v>
      </c>
      <c r="K64" s="35" t="s">
        <v>3615</v>
      </c>
      <c r="L64" s="35" t="s">
        <v>507</v>
      </c>
      <c r="M64" s="35" t="s">
        <v>508</v>
      </c>
      <c r="N64" s="38">
        <v>8.99</v>
      </c>
      <c r="O64" s="35" t="s">
        <v>509</v>
      </c>
      <c r="P64" s="39">
        <v>1</v>
      </c>
      <c r="Q64" s="35" t="s">
        <v>510</v>
      </c>
    </row>
    <row r="65" spans="1:17" hidden="1">
      <c r="A65" s="35" t="s">
        <v>1386</v>
      </c>
      <c r="B65" s="35" t="s">
        <v>1686</v>
      </c>
      <c r="C65" s="35" t="s">
        <v>457</v>
      </c>
      <c r="D65" s="35" t="s">
        <v>1387</v>
      </c>
      <c r="E65" s="37">
        <v>45845</v>
      </c>
      <c r="F65" s="35" t="s">
        <v>503</v>
      </c>
      <c r="G65" s="35" t="s">
        <v>513</v>
      </c>
      <c r="H65" s="35" t="s">
        <v>20</v>
      </c>
      <c r="I65" s="35" t="s">
        <v>37</v>
      </c>
      <c r="J65" s="35" t="s">
        <v>512</v>
      </c>
      <c r="K65" s="35" t="s">
        <v>3616</v>
      </c>
      <c r="L65" s="35" t="s">
        <v>514</v>
      </c>
      <c r="M65" s="35" t="s">
        <v>508</v>
      </c>
      <c r="N65" s="38">
        <v>2.2799999999999998</v>
      </c>
      <c r="O65" s="35" t="s">
        <v>509</v>
      </c>
      <c r="P65" s="39">
        <v>1</v>
      </c>
      <c r="Q65" s="35" t="s">
        <v>510</v>
      </c>
    </row>
    <row r="66" spans="1:17" hidden="1">
      <c r="A66" s="35" t="s">
        <v>1140</v>
      </c>
      <c r="B66" s="35" t="s">
        <v>1686</v>
      </c>
      <c r="C66" s="35" t="s">
        <v>457</v>
      </c>
      <c r="D66" s="35" t="s">
        <v>1141</v>
      </c>
      <c r="E66" s="37">
        <v>45849</v>
      </c>
      <c r="F66" s="35" t="s">
        <v>503</v>
      </c>
      <c r="G66" s="35" t="s">
        <v>515</v>
      </c>
      <c r="H66" s="35" t="s">
        <v>20</v>
      </c>
      <c r="I66" s="35" t="s">
        <v>37</v>
      </c>
      <c r="J66" s="35" t="s">
        <v>505</v>
      </c>
      <c r="K66" s="35" t="s">
        <v>3616</v>
      </c>
      <c r="L66" s="35" t="s">
        <v>507</v>
      </c>
      <c r="M66" s="35" t="s">
        <v>508</v>
      </c>
      <c r="N66" s="38">
        <v>5.04</v>
      </c>
      <c r="O66" s="35" t="s">
        <v>509</v>
      </c>
      <c r="P66" s="39">
        <v>1</v>
      </c>
      <c r="Q66" s="35" t="s">
        <v>510</v>
      </c>
    </row>
    <row r="67" spans="1:17" hidden="1">
      <c r="A67" s="35" t="s">
        <v>1273</v>
      </c>
      <c r="B67" s="35" t="s">
        <v>1686</v>
      </c>
      <c r="C67" s="35" t="s">
        <v>457</v>
      </c>
      <c r="D67" s="35" t="s">
        <v>1274</v>
      </c>
      <c r="E67" s="37">
        <v>45454</v>
      </c>
      <c r="F67" s="35" t="s">
        <v>503</v>
      </c>
      <c r="G67" s="35" t="s">
        <v>515</v>
      </c>
      <c r="H67" s="35" t="s">
        <v>20</v>
      </c>
      <c r="I67" s="35" t="s">
        <v>37</v>
      </c>
      <c r="J67" s="35" t="s">
        <v>457</v>
      </c>
      <c r="K67" s="35" t="s">
        <v>506</v>
      </c>
      <c r="L67" s="35" t="s">
        <v>507</v>
      </c>
      <c r="M67" s="35" t="s">
        <v>508</v>
      </c>
      <c r="N67" s="38">
        <v>10.23</v>
      </c>
      <c r="O67" s="35" t="s">
        <v>509</v>
      </c>
      <c r="P67" s="39">
        <v>1</v>
      </c>
      <c r="Q67" s="35" t="s">
        <v>510</v>
      </c>
    </row>
    <row r="68" spans="1:17" hidden="1">
      <c r="A68" s="35" t="s">
        <v>1146</v>
      </c>
      <c r="B68" s="35" t="s">
        <v>1686</v>
      </c>
      <c r="C68" s="35" t="s">
        <v>457</v>
      </c>
      <c r="D68" s="35" t="s">
        <v>1147</v>
      </c>
      <c r="E68" s="37">
        <v>45454</v>
      </c>
      <c r="F68" s="35" t="s">
        <v>503</v>
      </c>
      <c r="G68" s="35" t="s">
        <v>515</v>
      </c>
      <c r="H68" s="35" t="s">
        <v>20</v>
      </c>
      <c r="I68" s="35" t="s">
        <v>37</v>
      </c>
      <c r="J68" s="35" t="s">
        <v>512</v>
      </c>
      <c r="K68" s="35" t="s">
        <v>506</v>
      </c>
      <c r="L68" s="35" t="s">
        <v>507</v>
      </c>
      <c r="M68" s="35" t="s">
        <v>508</v>
      </c>
      <c r="N68" s="38">
        <v>19.190000000000001</v>
      </c>
      <c r="O68" s="35" t="s">
        <v>509</v>
      </c>
      <c r="P68" s="39">
        <v>1</v>
      </c>
      <c r="Q68" s="35" t="s">
        <v>510</v>
      </c>
    </row>
    <row r="69" spans="1:17" hidden="1">
      <c r="A69" s="35" t="s">
        <v>1149</v>
      </c>
      <c r="B69" s="35" t="s">
        <v>1686</v>
      </c>
      <c r="C69" s="35" t="s">
        <v>457</v>
      </c>
      <c r="D69" s="35" t="s">
        <v>1150</v>
      </c>
      <c r="E69" s="37">
        <v>45454</v>
      </c>
      <c r="F69" s="35" t="s">
        <v>503</v>
      </c>
      <c r="G69" s="35" t="s">
        <v>515</v>
      </c>
      <c r="H69" s="35" t="s">
        <v>20</v>
      </c>
      <c r="I69" s="35" t="s">
        <v>37</v>
      </c>
      <c r="J69" s="35" t="s">
        <v>512</v>
      </c>
      <c r="K69" s="35" t="s">
        <v>3616</v>
      </c>
      <c r="L69" s="35" t="s">
        <v>507</v>
      </c>
      <c r="M69" s="35" t="s">
        <v>508</v>
      </c>
      <c r="N69" s="38">
        <v>16.54</v>
      </c>
      <c r="O69" s="35" t="s">
        <v>509</v>
      </c>
      <c r="P69" s="39">
        <v>1</v>
      </c>
      <c r="Q69" s="35" t="s">
        <v>510</v>
      </c>
    </row>
    <row r="70" spans="1:17" hidden="1">
      <c r="A70" s="35" t="s">
        <v>1075</v>
      </c>
      <c r="B70" s="35" t="s">
        <v>1686</v>
      </c>
      <c r="C70" s="35" t="s">
        <v>457</v>
      </c>
      <c r="D70" s="35" t="s">
        <v>1076</v>
      </c>
      <c r="E70" s="37">
        <v>45454</v>
      </c>
      <c r="F70" s="35" t="s">
        <v>503</v>
      </c>
      <c r="G70" s="35" t="s">
        <v>515</v>
      </c>
      <c r="H70" s="35" t="s">
        <v>20</v>
      </c>
      <c r="I70" s="35" t="s">
        <v>37</v>
      </c>
      <c r="J70" s="35" t="s">
        <v>512</v>
      </c>
      <c r="K70" s="35" t="s">
        <v>506</v>
      </c>
      <c r="L70" s="35" t="s">
        <v>507</v>
      </c>
      <c r="M70" s="35" t="s">
        <v>508</v>
      </c>
      <c r="N70" s="38">
        <v>25.72</v>
      </c>
      <c r="O70" s="35" t="s">
        <v>509</v>
      </c>
      <c r="P70" s="39">
        <v>1</v>
      </c>
      <c r="Q70" s="35" t="s">
        <v>510</v>
      </c>
    </row>
    <row r="71" spans="1:17" hidden="1">
      <c r="A71" s="35" t="s">
        <v>1201</v>
      </c>
      <c r="B71" s="35" t="s">
        <v>1686</v>
      </c>
      <c r="C71" s="35" t="s">
        <v>457</v>
      </c>
      <c r="D71" s="35" t="s">
        <v>1202</v>
      </c>
      <c r="E71" s="37">
        <v>45674</v>
      </c>
      <c r="F71" s="35" t="s">
        <v>503</v>
      </c>
      <c r="G71" s="35" t="s">
        <v>3619</v>
      </c>
      <c r="H71" s="35" t="s">
        <v>20</v>
      </c>
      <c r="I71" s="35" t="s">
        <v>37</v>
      </c>
      <c r="J71" s="35" t="s">
        <v>512</v>
      </c>
      <c r="K71" s="35" t="s">
        <v>506</v>
      </c>
      <c r="L71" s="35" t="s">
        <v>507</v>
      </c>
      <c r="M71" s="35" t="s">
        <v>508</v>
      </c>
      <c r="N71" s="38">
        <v>207.65</v>
      </c>
      <c r="O71" s="35" t="s">
        <v>509</v>
      </c>
      <c r="P71" s="39">
        <v>1</v>
      </c>
      <c r="Q71" s="35" t="s">
        <v>510</v>
      </c>
    </row>
    <row r="72" spans="1:17" hidden="1">
      <c r="A72" s="35" t="s">
        <v>1493</v>
      </c>
      <c r="B72" s="35" t="s">
        <v>1686</v>
      </c>
      <c r="C72" s="35" t="s">
        <v>457</v>
      </c>
      <c r="D72" s="35" t="s">
        <v>1494</v>
      </c>
      <c r="E72" s="37">
        <v>45845</v>
      </c>
      <c r="F72" s="35" t="s">
        <v>503</v>
      </c>
      <c r="G72" s="35" t="s">
        <v>513</v>
      </c>
      <c r="H72" s="35" t="s">
        <v>20</v>
      </c>
      <c r="I72" s="35" t="s">
        <v>37</v>
      </c>
      <c r="J72" s="35" t="s">
        <v>512</v>
      </c>
      <c r="K72" s="35" t="s">
        <v>506</v>
      </c>
      <c r="L72" s="35" t="s">
        <v>514</v>
      </c>
      <c r="M72" s="35" t="s">
        <v>508</v>
      </c>
      <c r="N72" s="38">
        <v>16.18</v>
      </c>
      <c r="O72" s="35" t="s">
        <v>509</v>
      </c>
      <c r="P72" s="39">
        <v>1</v>
      </c>
      <c r="Q72" s="35" t="s">
        <v>510</v>
      </c>
    </row>
    <row r="73" spans="1:17" hidden="1">
      <c r="A73" s="35" t="s">
        <v>1131</v>
      </c>
      <c r="B73" s="35" t="s">
        <v>1686</v>
      </c>
      <c r="C73" s="35" t="s">
        <v>457</v>
      </c>
      <c r="D73" s="35" t="s">
        <v>1132</v>
      </c>
      <c r="E73" s="37">
        <v>45743</v>
      </c>
      <c r="F73" s="35" t="s">
        <v>503</v>
      </c>
      <c r="G73" s="35" t="s">
        <v>513</v>
      </c>
      <c r="H73" s="35" t="s">
        <v>20</v>
      </c>
      <c r="I73" s="35" t="s">
        <v>37</v>
      </c>
      <c r="J73" s="35" t="s">
        <v>505</v>
      </c>
      <c r="K73" s="35" t="s">
        <v>506</v>
      </c>
      <c r="L73" s="35" t="s">
        <v>514</v>
      </c>
      <c r="M73" s="35" t="s">
        <v>508</v>
      </c>
      <c r="N73" s="38">
        <v>23.75</v>
      </c>
      <c r="O73" s="35" t="s">
        <v>509</v>
      </c>
      <c r="P73" s="39">
        <v>1</v>
      </c>
      <c r="Q73" s="35" t="s">
        <v>510</v>
      </c>
    </row>
    <row r="74" spans="1:17" hidden="1">
      <c r="A74" s="35" t="s">
        <v>1547</v>
      </c>
      <c r="B74" s="35" t="s">
        <v>1686</v>
      </c>
      <c r="C74" s="35" t="s">
        <v>457</v>
      </c>
      <c r="D74" s="35" t="s">
        <v>1548</v>
      </c>
      <c r="E74" s="37">
        <v>45845</v>
      </c>
      <c r="F74" s="35" t="s">
        <v>503</v>
      </c>
      <c r="G74" s="35" t="s">
        <v>513</v>
      </c>
      <c r="H74" s="35" t="s">
        <v>20</v>
      </c>
      <c r="I74" s="35" t="s">
        <v>37</v>
      </c>
      <c r="J74" s="35" t="s">
        <v>505</v>
      </c>
      <c r="K74" s="35" t="s">
        <v>506</v>
      </c>
      <c r="L74" s="35" t="s">
        <v>514</v>
      </c>
      <c r="M74" s="35" t="s">
        <v>508</v>
      </c>
      <c r="N74" s="38">
        <v>1.25</v>
      </c>
      <c r="O74" s="35" t="s">
        <v>509</v>
      </c>
      <c r="P74" s="39">
        <v>1</v>
      </c>
      <c r="Q74" s="35" t="s">
        <v>510</v>
      </c>
    </row>
    <row r="75" spans="1:17" hidden="1">
      <c r="A75" s="35" t="s">
        <v>1662</v>
      </c>
      <c r="B75" s="35" t="s">
        <v>1686</v>
      </c>
      <c r="C75" s="35" t="s">
        <v>457</v>
      </c>
      <c r="D75" s="35" t="s">
        <v>1663</v>
      </c>
      <c r="E75" s="37">
        <v>45845</v>
      </c>
      <c r="F75" s="35" t="s">
        <v>503</v>
      </c>
      <c r="G75" s="35" t="s">
        <v>513</v>
      </c>
      <c r="H75" s="35" t="s">
        <v>20</v>
      </c>
      <c r="I75" s="35" t="s">
        <v>37</v>
      </c>
      <c r="J75" s="35" t="s">
        <v>512</v>
      </c>
      <c r="K75" s="35" t="s">
        <v>506</v>
      </c>
      <c r="L75" s="35" t="s">
        <v>514</v>
      </c>
      <c r="M75" s="35" t="s">
        <v>508</v>
      </c>
      <c r="N75" s="38">
        <v>4.63</v>
      </c>
      <c r="O75" s="35" t="s">
        <v>509</v>
      </c>
      <c r="P75" s="39">
        <v>1</v>
      </c>
      <c r="Q75" s="35" t="s">
        <v>510</v>
      </c>
    </row>
    <row r="76" spans="1:17" hidden="1">
      <c r="A76" s="35" t="s">
        <v>1378</v>
      </c>
      <c r="B76" s="35" t="s">
        <v>1686</v>
      </c>
      <c r="C76" s="35" t="s">
        <v>457</v>
      </c>
      <c r="D76" s="35" t="s">
        <v>1379</v>
      </c>
      <c r="E76" s="37">
        <v>45454</v>
      </c>
      <c r="F76" s="35" t="s">
        <v>503</v>
      </c>
      <c r="G76" s="35" t="s">
        <v>513</v>
      </c>
      <c r="H76" s="35" t="s">
        <v>3620</v>
      </c>
      <c r="I76" s="35" t="s">
        <v>37</v>
      </c>
      <c r="J76" s="35" t="s">
        <v>512</v>
      </c>
      <c r="K76" s="35" t="s">
        <v>506</v>
      </c>
      <c r="L76" s="35" t="s">
        <v>514</v>
      </c>
      <c r="M76" s="35" t="s">
        <v>508</v>
      </c>
      <c r="N76" s="38">
        <v>255.08</v>
      </c>
      <c r="O76" s="35" t="s">
        <v>509</v>
      </c>
      <c r="P76" s="39">
        <v>1</v>
      </c>
      <c r="Q76" s="35" t="s">
        <v>510</v>
      </c>
    </row>
    <row r="77" spans="1:17" hidden="1">
      <c r="A77" s="35" t="s">
        <v>1282</v>
      </c>
      <c r="B77" s="35" t="s">
        <v>1686</v>
      </c>
      <c r="C77" s="35" t="s">
        <v>457</v>
      </c>
      <c r="D77" s="35" t="s">
        <v>1283</v>
      </c>
      <c r="E77" s="37">
        <v>45742</v>
      </c>
      <c r="F77" s="35" t="s">
        <v>503</v>
      </c>
      <c r="G77" s="35" t="s">
        <v>515</v>
      </c>
      <c r="H77" s="35" t="s">
        <v>20</v>
      </c>
      <c r="I77" s="35" t="s">
        <v>37</v>
      </c>
      <c r="J77" s="35" t="s">
        <v>505</v>
      </c>
      <c r="K77" s="35" t="s">
        <v>506</v>
      </c>
      <c r="L77" s="35" t="s">
        <v>507</v>
      </c>
      <c r="M77" s="35" t="s">
        <v>508</v>
      </c>
      <c r="N77" s="38">
        <v>17.39</v>
      </c>
      <c r="O77" s="35" t="s">
        <v>509</v>
      </c>
      <c r="P77" s="39">
        <v>1</v>
      </c>
      <c r="Q77" s="35" t="s">
        <v>510</v>
      </c>
    </row>
    <row r="78" spans="1:17" hidden="1">
      <c r="A78" s="35" t="s">
        <v>1349</v>
      </c>
      <c r="B78" s="35" t="s">
        <v>1686</v>
      </c>
      <c r="C78" s="35" t="s">
        <v>457</v>
      </c>
      <c r="D78" s="35" t="s">
        <v>1350</v>
      </c>
      <c r="E78" s="37">
        <v>45786</v>
      </c>
      <c r="F78" s="35" t="s">
        <v>503</v>
      </c>
      <c r="G78" s="35" t="s">
        <v>515</v>
      </c>
      <c r="H78" s="35" t="s">
        <v>20</v>
      </c>
      <c r="I78" s="35" t="s">
        <v>37</v>
      </c>
      <c r="J78" s="35" t="s">
        <v>505</v>
      </c>
      <c r="K78" s="35" t="s">
        <v>3616</v>
      </c>
      <c r="L78" s="35" t="s">
        <v>507</v>
      </c>
      <c r="M78" s="35" t="s">
        <v>508</v>
      </c>
      <c r="N78" s="38">
        <v>29.94</v>
      </c>
      <c r="O78" s="35" t="s">
        <v>509</v>
      </c>
      <c r="P78" s="39">
        <v>1</v>
      </c>
      <c r="Q78" s="35" t="s">
        <v>510</v>
      </c>
    </row>
    <row r="79" spans="1:17" hidden="1">
      <c r="A79" s="35" t="s">
        <v>1351</v>
      </c>
      <c r="B79" s="35" t="s">
        <v>1686</v>
      </c>
      <c r="C79" s="35" t="s">
        <v>457</v>
      </c>
      <c r="D79" s="35" t="s">
        <v>1352</v>
      </c>
      <c r="E79" s="37">
        <v>45833</v>
      </c>
      <c r="F79" s="35" t="s">
        <v>503</v>
      </c>
      <c r="G79" s="35" t="s">
        <v>515</v>
      </c>
      <c r="H79" s="35" t="s">
        <v>20</v>
      </c>
      <c r="I79" s="35" t="s">
        <v>37</v>
      </c>
      <c r="J79" s="35" t="s">
        <v>512</v>
      </c>
      <c r="K79" s="35" t="s">
        <v>3616</v>
      </c>
      <c r="L79" s="35" t="s">
        <v>507</v>
      </c>
      <c r="M79" s="35" t="s">
        <v>508</v>
      </c>
      <c r="N79" s="38">
        <v>58.07</v>
      </c>
      <c r="O79" s="35" t="s">
        <v>509</v>
      </c>
      <c r="P79" s="39">
        <v>1</v>
      </c>
      <c r="Q79" s="35" t="s">
        <v>510</v>
      </c>
    </row>
    <row r="80" spans="1:17" hidden="1">
      <c r="A80" s="35" t="s">
        <v>988</v>
      </c>
      <c r="B80" s="35" t="s">
        <v>1686</v>
      </c>
      <c r="C80" s="35" t="s">
        <v>457</v>
      </c>
      <c r="D80" s="35" t="s">
        <v>989</v>
      </c>
      <c r="E80" s="37">
        <v>45833</v>
      </c>
      <c r="F80" s="35" t="s">
        <v>503</v>
      </c>
      <c r="G80" s="35" t="s">
        <v>515</v>
      </c>
      <c r="H80" s="35" t="s">
        <v>20</v>
      </c>
      <c r="I80" s="35" t="s">
        <v>37</v>
      </c>
      <c r="J80" s="35" t="s">
        <v>505</v>
      </c>
      <c r="K80" s="35" t="s">
        <v>506</v>
      </c>
      <c r="L80" s="35" t="s">
        <v>507</v>
      </c>
      <c r="M80" s="35" t="s">
        <v>508</v>
      </c>
      <c r="N80" s="38">
        <v>9.65</v>
      </c>
      <c r="O80" s="35" t="s">
        <v>509</v>
      </c>
      <c r="P80" s="39">
        <v>1</v>
      </c>
      <c r="Q80" s="35" t="s">
        <v>510</v>
      </c>
    </row>
    <row r="81" spans="1:17" hidden="1">
      <c r="A81" s="35" t="s">
        <v>1244</v>
      </c>
      <c r="B81" s="35" t="s">
        <v>1686</v>
      </c>
      <c r="C81" s="35" t="s">
        <v>457</v>
      </c>
      <c r="D81" s="35" t="s">
        <v>1245</v>
      </c>
      <c r="E81" s="37">
        <v>45454</v>
      </c>
      <c r="F81" s="35" t="s">
        <v>503</v>
      </c>
      <c r="G81" s="35" t="s">
        <v>515</v>
      </c>
      <c r="H81" s="35" t="s">
        <v>20</v>
      </c>
      <c r="I81" s="35" t="s">
        <v>37</v>
      </c>
      <c r="J81" s="35" t="s">
        <v>505</v>
      </c>
      <c r="K81" s="35" t="s">
        <v>506</v>
      </c>
      <c r="L81" s="35" t="s">
        <v>507</v>
      </c>
      <c r="M81" s="35" t="s">
        <v>508</v>
      </c>
      <c r="N81" s="38">
        <v>35.700000000000003</v>
      </c>
      <c r="O81" s="35" t="s">
        <v>509</v>
      </c>
      <c r="P81" s="39">
        <v>1</v>
      </c>
      <c r="Q81" s="35" t="s">
        <v>510</v>
      </c>
    </row>
    <row r="82" spans="1:17" hidden="1">
      <c r="A82" s="35" t="s">
        <v>1143</v>
      </c>
      <c r="B82" s="35" t="s">
        <v>1686</v>
      </c>
      <c r="C82" s="35" t="s">
        <v>457</v>
      </c>
      <c r="D82" s="35" t="s">
        <v>1144</v>
      </c>
      <c r="E82" s="37">
        <v>45742</v>
      </c>
      <c r="F82" s="35" t="s">
        <v>503</v>
      </c>
      <c r="G82" s="35" t="s">
        <v>515</v>
      </c>
      <c r="H82" s="35" t="s">
        <v>20</v>
      </c>
      <c r="I82" s="35" t="s">
        <v>37</v>
      </c>
      <c r="J82" s="35" t="s">
        <v>505</v>
      </c>
      <c r="K82" s="35" t="s">
        <v>3616</v>
      </c>
      <c r="L82" s="35" t="s">
        <v>507</v>
      </c>
      <c r="M82" s="35" t="s">
        <v>508</v>
      </c>
      <c r="N82" s="38">
        <v>8.8800000000000008</v>
      </c>
      <c r="O82" s="35" t="s">
        <v>509</v>
      </c>
      <c r="P82" s="39">
        <v>1</v>
      </c>
      <c r="Q82" s="35" t="s">
        <v>510</v>
      </c>
    </row>
    <row r="83" spans="1:17" hidden="1">
      <c r="A83" s="35" t="s">
        <v>1162</v>
      </c>
      <c r="B83" s="35" t="s">
        <v>1686</v>
      </c>
      <c r="C83" s="35" t="s">
        <v>457</v>
      </c>
      <c r="D83" s="35" t="s">
        <v>1163</v>
      </c>
      <c r="E83" s="37">
        <v>45454</v>
      </c>
      <c r="F83" s="35" t="s">
        <v>503</v>
      </c>
      <c r="G83" s="35" t="s">
        <v>515</v>
      </c>
      <c r="H83" s="35" t="s">
        <v>20</v>
      </c>
      <c r="I83" s="35" t="s">
        <v>37</v>
      </c>
      <c r="J83" s="35" t="s">
        <v>512</v>
      </c>
      <c r="K83" s="35" t="s">
        <v>506</v>
      </c>
      <c r="L83" s="35" t="s">
        <v>507</v>
      </c>
      <c r="M83" s="35" t="s">
        <v>508</v>
      </c>
      <c r="N83" s="38">
        <v>25.7</v>
      </c>
      <c r="O83" s="35" t="s">
        <v>509</v>
      </c>
      <c r="P83" s="39">
        <v>1</v>
      </c>
      <c r="Q83" s="35" t="s">
        <v>510</v>
      </c>
    </row>
    <row r="84" spans="1:17" hidden="1">
      <c r="A84" s="35" t="s">
        <v>1591</v>
      </c>
      <c r="B84" s="35" t="s">
        <v>1686</v>
      </c>
      <c r="C84" s="35" t="s">
        <v>457</v>
      </c>
      <c r="D84" s="35" t="s">
        <v>1592</v>
      </c>
      <c r="E84" s="37">
        <v>45743</v>
      </c>
      <c r="F84" s="35" t="s">
        <v>503</v>
      </c>
      <c r="G84" s="35" t="s">
        <v>513</v>
      </c>
      <c r="H84" s="35" t="s">
        <v>20</v>
      </c>
      <c r="I84" s="35" t="s">
        <v>37</v>
      </c>
      <c r="J84" s="35" t="s">
        <v>505</v>
      </c>
      <c r="K84" s="35" t="s">
        <v>506</v>
      </c>
      <c r="L84" s="35" t="s">
        <v>514</v>
      </c>
      <c r="M84" s="35" t="s">
        <v>508</v>
      </c>
      <c r="N84" s="38">
        <v>4.6100000000000003</v>
      </c>
      <c r="O84" s="35" t="s">
        <v>509</v>
      </c>
      <c r="P84" s="39">
        <v>1</v>
      </c>
      <c r="Q84" s="35" t="s">
        <v>510</v>
      </c>
    </row>
    <row r="85" spans="1:17" hidden="1">
      <c r="A85" s="35" t="s">
        <v>1258</v>
      </c>
      <c r="B85" s="35" t="s">
        <v>1686</v>
      </c>
      <c r="C85" s="35" t="s">
        <v>457</v>
      </c>
      <c r="D85" s="35" t="s">
        <v>1259</v>
      </c>
      <c r="E85" s="37">
        <v>45833</v>
      </c>
      <c r="F85" s="35" t="s">
        <v>503</v>
      </c>
      <c r="G85" s="35" t="s">
        <v>513</v>
      </c>
      <c r="H85" s="35" t="s">
        <v>20</v>
      </c>
      <c r="I85" s="35" t="s">
        <v>37</v>
      </c>
      <c r="J85" s="35" t="s">
        <v>512</v>
      </c>
      <c r="K85" s="35" t="s">
        <v>506</v>
      </c>
      <c r="L85" s="35" t="s">
        <v>514</v>
      </c>
      <c r="M85" s="35" t="s">
        <v>508</v>
      </c>
      <c r="N85" s="38">
        <v>6.62</v>
      </c>
      <c r="O85" s="35" t="s">
        <v>509</v>
      </c>
      <c r="P85" s="39">
        <v>1</v>
      </c>
      <c r="Q85" s="35" t="s">
        <v>510</v>
      </c>
    </row>
    <row r="86" spans="1:17" hidden="1">
      <c r="A86" s="35" t="s">
        <v>1270</v>
      </c>
      <c r="B86" s="35" t="s">
        <v>1686</v>
      </c>
      <c r="C86" s="35" t="s">
        <v>457</v>
      </c>
      <c r="D86" s="35" t="s">
        <v>1271</v>
      </c>
      <c r="E86" s="37">
        <v>45694</v>
      </c>
      <c r="F86" s="35" t="s">
        <v>503</v>
      </c>
      <c r="G86" s="35" t="s">
        <v>513</v>
      </c>
      <c r="H86" s="35" t="s">
        <v>20</v>
      </c>
      <c r="I86" s="35" t="s">
        <v>37</v>
      </c>
      <c r="J86" s="35" t="s">
        <v>512</v>
      </c>
      <c r="K86" s="35" t="s">
        <v>506</v>
      </c>
      <c r="L86" s="35" t="s">
        <v>514</v>
      </c>
      <c r="M86" s="35" t="s">
        <v>508</v>
      </c>
      <c r="N86" s="38">
        <v>27</v>
      </c>
      <c r="O86" s="35" t="s">
        <v>509</v>
      </c>
      <c r="P86" s="39">
        <v>1</v>
      </c>
      <c r="Q86" s="35" t="s">
        <v>510</v>
      </c>
    </row>
    <row r="87" spans="1:17" hidden="1">
      <c r="A87" s="35" t="s">
        <v>1071</v>
      </c>
      <c r="B87" s="35" t="s">
        <v>1686</v>
      </c>
      <c r="C87" s="35" t="s">
        <v>457</v>
      </c>
      <c r="D87" s="35" t="s">
        <v>1072</v>
      </c>
      <c r="E87" s="37">
        <v>45454</v>
      </c>
      <c r="F87" s="35" t="s">
        <v>503</v>
      </c>
      <c r="G87" s="35" t="s">
        <v>513</v>
      </c>
      <c r="H87" s="35" t="s">
        <v>20</v>
      </c>
      <c r="I87" s="35" t="s">
        <v>37</v>
      </c>
      <c r="J87" s="35" t="s">
        <v>457</v>
      </c>
      <c r="K87" s="35" t="s">
        <v>506</v>
      </c>
      <c r="L87" s="35" t="s">
        <v>514</v>
      </c>
      <c r="M87" s="35" t="s">
        <v>508</v>
      </c>
      <c r="N87" s="38">
        <v>154.05000000000001</v>
      </c>
      <c r="O87" s="35" t="s">
        <v>509</v>
      </c>
      <c r="P87" s="39">
        <v>1</v>
      </c>
      <c r="Q87" s="35" t="s">
        <v>510</v>
      </c>
    </row>
    <row r="88" spans="1:17" hidden="1">
      <c r="A88" s="35" t="s">
        <v>1584</v>
      </c>
      <c r="B88" s="35" t="s">
        <v>1686</v>
      </c>
      <c r="C88" s="35" t="s">
        <v>457</v>
      </c>
      <c r="D88" s="35" t="s">
        <v>1585</v>
      </c>
      <c r="E88" s="37">
        <v>45422</v>
      </c>
      <c r="F88" s="35" t="s">
        <v>503</v>
      </c>
      <c r="G88" s="35" t="s">
        <v>504</v>
      </c>
      <c r="H88" s="35" t="s">
        <v>20</v>
      </c>
      <c r="I88" s="35" t="s">
        <v>37</v>
      </c>
      <c r="J88" s="35" t="s">
        <v>512</v>
      </c>
      <c r="K88" s="35" t="s">
        <v>506</v>
      </c>
      <c r="L88" s="35" t="s">
        <v>507</v>
      </c>
      <c r="M88" s="35" t="s">
        <v>508</v>
      </c>
      <c r="N88" s="38">
        <v>221.6</v>
      </c>
      <c r="O88" s="35" t="s">
        <v>509</v>
      </c>
      <c r="P88" s="39">
        <v>1</v>
      </c>
      <c r="Q88" s="35" t="s">
        <v>510</v>
      </c>
    </row>
    <row r="89" spans="1:17" hidden="1">
      <c r="A89" s="35" t="s">
        <v>1594</v>
      </c>
      <c r="B89" s="35" t="s">
        <v>1686</v>
      </c>
      <c r="C89" s="35" t="s">
        <v>457</v>
      </c>
      <c r="D89" s="35" t="s">
        <v>1595</v>
      </c>
      <c r="E89" s="37">
        <v>45743</v>
      </c>
      <c r="F89" s="35" t="s">
        <v>503</v>
      </c>
      <c r="G89" s="35" t="s">
        <v>513</v>
      </c>
      <c r="H89" s="35" t="s">
        <v>20</v>
      </c>
      <c r="I89" s="35" t="s">
        <v>37</v>
      </c>
      <c r="J89" s="35" t="s">
        <v>505</v>
      </c>
      <c r="K89" s="35" t="s">
        <v>506</v>
      </c>
      <c r="L89" s="35" t="s">
        <v>514</v>
      </c>
      <c r="M89" s="35" t="s">
        <v>508</v>
      </c>
      <c r="N89" s="38">
        <v>0.01</v>
      </c>
      <c r="O89" s="35" t="s">
        <v>509</v>
      </c>
      <c r="P89" s="39">
        <v>1</v>
      </c>
      <c r="Q89" s="35" t="s">
        <v>510</v>
      </c>
    </row>
    <row r="90" spans="1:17" hidden="1">
      <c r="A90" s="35" t="s">
        <v>1027</v>
      </c>
      <c r="B90" s="35" t="s">
        <v>1686</v>
      </c>
      <c r="C90" s="35" t="s">
        <v>457</v>
      </c>
      <c r="D90" s="35" t="s">
        <v>1028</v>
      </c>
      <c r="E90" s="37">
        <v>45743</v>
      </c>
      <c r="F90" s="35" t="s">
        <v>503</v>
      </c>
      <c r="G90" s="35" t="s">
        <v>513</v>
      </c>
      <c r="H90" s="35" t="s">
        <v>20</v>
      </c>
      <c r="I90" s="35" t="s">
        <v>37</v>
      </c>
      <c r="J90" s="35" t="s">
        <v>505</v>
      </c>
      <c r="K90" s="35" t="s">
        <v>506</v>
      </c>
      <c r="L90" s="35" t="s">
        <v>514</v>
      </c>
      <c r="M90" s="35" t="s">
        <v>508</v>
      </c>
      <c r="N90" s="38">
        <v>7.44</v>
      </c>
      <c r="O90" s="35" t="s">
        <v>509</v>
      </c>
      <c r="P90" s="39">
        <v>1</v>
      </c>
      <c r="Q90" s="35" t="s">
        <v>510</v>
      </c>
    </row>
    <row r="91" spans="1:17" hidden="1">
      <c r="A91" s="35" t="s">
        <v>1514</v>
      </c>
      <c r="B91" s="35" t="s">
        <v>1686</v>
      </c>
      <c r="C91" s="35" t="s">
        <v>457</v>
      </c>
      <c r="D91" s="35" t="s">
        <v>1515</v>
      </c>
      <c r="E91" s="37">
        <v>45694</v>
      </c>
      <c r="F91" s="35" t="s">
        <v>503</v>
      </c>
      <c r="G91" s="35" t="s">
        <v>513</v>
      </c>
      <c r="H91" s="35" t="s">
        <v>20</v>
      </c>
      <c r="I91" s="35" t="s">
        <v>37</v>
      </c>
      <c r="J91" s="35" t="s">
        <v>512</v>
      </c>
      <c r="K91" s="35" t="s">
        <v>506</v>
      </c>
      <c r="L91" s="35" t="s">
        <v>514</v>
      </c>
      <c r="M91" s="35" t="s">
        <v>508</v>
      </c>
      <c r="N91" s="38">
        <v>97.95</v>
      </c>
      <c r="O91" s="35" t="s">
        <v>509</v>
      </c>
      <c r="P91" s="39">
        <v>1</v>
      </c>
      <c r="Q91" s="35" t="s">
        <v>510</v>
      </c>
    </row>
    <row r="92" spans="1:17" hidden="1">
      <c r="A92" s="35" t="s">
        <v>251</v>
      </c>
      <c r="B92" s="35" t="s">
        <v>1686</v>
      </c>
      <c r="C92" s="35" t="s">
        <v>457</v>
      </c>
      <c r="D92" s="35" t="s">
        <v>252</v>
      </c>
      <c r="E92" s="37">
        <v>45845</v>
      </c>
      <c r="F92" s="35" t="s">
        <v>503</v>
      </c>
      <c r="G92" s="35" t="s">
        <v>513</v>
      </c>
      <c r="H92" s="35" t="s">
        <v>20</v>
      </c>
      <c r="I92" s="35" t="s">
        <v>37</v>
      </c>
      <c r="J92" s="35" t="s">
        <v>512</v>
      </c>
      <c r="K92" s="35" t="s">
        <v>506</v>
      </c>
      <c r="L92" s="35" t="s">
        <v>514</v>
      </c>
      <c r="M92" s="35" t="s">
        <v>508</v>
      </c>
      <c r="N92" s="38">
        <v>5.94</v>
      </c>
      <c r="O92" s="35" t="s">
        <v>509</v>
      </c>
      <c r="P92" s="39">
        <v>1</v>
      </c>
      <c r="Q92" s="35" t="s">
        <v>510</v>
      </c>
    </row>
    <row r="93" spans="1:17" hidden="1">
      <c r="A93" s="35" t="s">
        <v>1465</v>
      </c>
      <c r="B93" s="35" t="s">
        <v>1686</v>
      </c>
      <c r="C93" s="35" t="s">
        <v>457</v>
      </c>
      <c r="D93" s="35" t="s">
        <v>1466</v>
      </c>
      <c r="E93" s="37">
        <v>45743</v>
      </c>
      <c r="F93" s="35" t="s">
        <v>503</v>
      </c>
      <c r="G93" s="35" t="s">
        <v>513</v>
      </c>
      <c r="H93" s="35" t="s">
        <v>20</v>
      </c>
      <c r="I93" s="35" t="s">
        <v>37</v>
      </c>
      <c r="J93" s="35" t="s">
        <v>512</v>
      </c>
      <c r="K93" s="35" t="s">
        <v>506</v>
      </c>
      <c r="L93" s="35" t="s">
        <v>514</v>
      </c>
      <c r="M93" s="35" t="s">
        <v>508</v>
      </c>
      <c r="N93" s="38">
        <v>8.7899999999999991</v>
      </c>
      <c r="O93" s="35" t="s">
        <v>509</v>
      </c>
      <c r="P93" s="39">
        <v>1</v>
      </c>
      <c r="Q93" s="35" t="s">
        <v>510</v>
      </c>
    </row>
    <row r="94" spans="1:17" hidden="1">
      <c r="A94" s="35" t="s">
        <v>1582</v>
      </c>
      <c r="B94" s="35" t="s">
        <v>1686</v>
      </c>
      <c r="C94" s="35" t="s">
        <v>457</v>
      </c>
      <c r="D94" s="35" t="s">
        <v>1583</v>
      </c>
      <c r="E94" s="37">
        <v>45823</v>
      </c>
      <c r="F94" s="35" t="s">
        <v>503</v>
      </c>
      <c r="G94" s="35" t="s">
        <v>513</v>
      </c>
      <c r="H94" s="35" t="s">
        <v>20</v>
      </c>
      <c r="I94" s="35" t="s">
        <v>37</v>
      </c>
      <c r="J94" s="35" t="s">
        <v>457</v>
      </c>
      <c r="K94" s="35" t="s">
        <v>506</v>
      </c>
      <c r="L94" s="35" t="s">
        <v>514</v>
      </c>
      <c r="M94" s="35" t="s">
        <v>508</v>
      </c>
      <c r="N94" s="38">
        <v>28</v>
      </c>
      <c r="O94" s="35" t="s">
        <v>509</v>
      </c>
      <c r="P94" s="39">
        <v>1</v>
      </c>
      <c r="Q94" s="35" t="s">
        <v>510</v>
      </c>
    </row>
    <row r="95" spans="1:17" hidden="1">
      <c r="A95" s="35" t="s">
        <v>1599</v>
      </c>
      <c r="B95" s="35" t="s">
        <v>1686</v>
      </c>
      <c r="C95" s="35" t="s">
        <v>457</v>
      </c>
      <c r="D95" s="35" t="s">
        <v>1600</v>
      </c>
      <c r="E95" s="37">
        <v>45743</v>
      </c>
      <c r="F95" s="35" t="s">
        <v>503</v>
      </c>
      <c r="G95" s="35" t="s">
        <v>513</v>
      </c>
      <c r="H95" s="35" t="s">
        <v>20</v>
      </c>
      <c r="I95" s="35" t="s">
        <v>37</v>
      </c>
      <c r="J95" s="35" t="s">
        <v>505</v>
      </c>
      <c r="K95" s="35" t="s">
        <v>506</v>
      </c>
      <c r="L95" s="35" t="s">
        <v>514</v>
      </c>
      <c r="M95" s="35" t="s">
        <v>508</v>
      </c>
      <c r="N95" s="38">
        <v>51.92</v>
      </c>
      <c r="O95" s="35" t="s">
        <v>509</v>
      </c>
      <c r="P95" s="39">
        <v>1</v>
      </c>
      <c r="Q95" s="35" t="s">
        <v>510</v>
      </c>
    </row>
    <row r="96" spans="1:17" hidden="1">
      <c r="A96" s="35" t="s">
        <v>969</v>
      </c>
      <c r="B96" s="35" t="s">
        <v>1686</v>
      </c>
      <c r="C96" s="35" t="s">
        <v>457</v>
      </c>
      <c r="D96" s="35" t="s">
        <v>970</v>
      </c>
      <c r="E96" s="37">
        <v>45729</v>
      </c>
      <c r="F96" s="35" t="s">
        <v>503</v>
      </c>
      <c r="G96" s="35" t="s">
        <v>513</v>
      </c>
      <c r="H96" s="35" t="s">
        <v>20</v>
      </c>
      <c r="I96" s="35" t="s">
        <v>37</v>
      </c>
      <c r="J96" s="35" t="s">
        <v>512</v>
      </c>
      <c r="K96" s="35" t="s">
        <v>506</v>
      </c>
      <c r="L96" s="35" t="s">
        <v>514</v>
      </c>
      <c r="M96" s="35" t="s">
        <v>508</v>
      </c>
      <c r="N96" s="38">
        <v>91.8</v>
      </c>
      <c r="O96" s="35" t="s">
        <v>509</v>
      </c>
      <c r="P96" s="39">
        <v>1</v>
      </c>
      <c r="Q96" s="35" t="s">
        <v>510</v>
      </c>
    </row>
    <row r="97" spans="1:17" hidden="1">
      <c r="A97" s="35" t="s">
        <v>1428</v>
      </c>
      <c r="B97" s="35" t="s">
        <v>1686</v>
      </c>
      <c r="C97" s="35" t="s">
        <v>457</v>
      </c>
      <c r="D97" s="35" t="s">
        <v>1429</v>
      </c>
      <c r="E97" s="37">
        <v>45848</v>
      </c>
      <c r="F97" s="35" t="s">
        <v>503</v>
      </c>
      <c r="G97" s="35" t="s">
        <v>513</v>
      </c>
      <c r="H97" s="35" t="s">
        <v>20</v>
      </c>
      <c r="I97" s="35" t="s">
        <v>37</v>
      </c>
      <c r="J97" s="35" t="s">
        <v>512</v>
      </c>
      <c r="K97" s="35" t="s">
        <v>506</v>
      </c>
      <c r="L97" s="35" t="s">
        <v>514</v>
      </c>
      <c r="M97" s="35" t="s">
        <v>508</v>
      </c>
      <c r="N97" s="38">
        <v>29.03</v>
      </c>
      <c r="O97" s="35" t="s">
        <v>509</v>
      </c>
      <c r="P97" s="39">
        <v>1</v>
      </c>
      <c r="Q97" s="35" t="s">
        <v>510</v>
      </c>
    </row>
    <row r="98" spans="1:17" hidden="1">
      <c r="A98" s="35" t="s">
        <v>1430</v>
      </c>
      <c r="B98" s="35" t="s">
        <v>1686</v>
      </c>
      <c r="C98" s="35" t="s">
        <v>457</v>
      </c>
      <c r="D98" s="35" t="s">
        <v>1431</v>
      </c>
      <c r="E98" s="37">
        <v>45454</v>
      </c>
      <c r="F98" s="35" t="s">
        <v>503</v>
      </c>
      <c r="G98" s="35" t="s">
        <v>513</v>
      </c>
      <c r="H98" s="35" t="s">
        <v>20</v>
      </c>
      <c r="I98" s="35" t="s">
        <v>37</v>
      </c>
      <c r="J98" s="35" t="s">
        <v>512</v>
      </c>
      <c r="K98" s="35" t="s">
        <v>506</v>
      </c>
      <c r="L98" s="35" t="s">
        <v>514</v>
      </c>
      <c r="M98" s="35" t="s">
        <v>508</v>
      </c>
      <c r="N98" s="38">
        <v>1</v>
      </c>
      <c r="O98" s="35" t="s">
        <v>509</v>
      </c>
      <c r="P98" s="39">
        <v>1</v>
      </c>
      <c r="Q98" s="35" t="s">
        <v>510</v>
      </c>
    </row>
    <row r="99" spans="1:17" hidden="1">
      <c r="A99" s="35" t="s">
        <v>1214</v>
      </c>
      <c r="B99" s="35" t="s">
        <v>1686</v>
      </c>
      <c r="C99" s="35" t="s">
        <v>457</v>
      </c>
      <c r="D99" s="35" t="s">
        <v>1215</v>
      </c>
      <c r="E99" s="37">
        <v>45729</v>
      </c>
      <c r="F99" s="35" t="s">
        <v>503</v>
      </c>
      <c r="G99" s="35" t="s">
        <v>513</v>
      </c>
      <c r="H99" s="35" t="s">
        <v>20</v>
      </c>
      <c r="I99" s="35" t="s">
        <v>37</v>
      </c>
      <c r="J99" s="35" t="s">
        <v>505</v>
      </c>
      <c r="K99" s="35" t="s">
        <v>506</v>
      </c>
      <c r="L99" s="35" t="s">
        <v>514</v>
      </c>
      <c r="M99" s="35" t="s">
        <v>508</v>
      </c>
      <c r="N99" s="38">
        <v>164.7</v>
      </c>
      <c r="O99" s="35" t="s">
        <v>509</v>
      </c>
      <c r="P99" s="39">
        <v>1</v>
      </c>
      <c r="Q99" s="35" t="s">
        <v>510</v>
      </c>
    </row>
    <row r="100" spans="1:17" hidden="1">
      <c r="A100" s="35" t="s">
        <v>1559</v>
      </c>
      <c r="B100" s="35" t="s">
        <v>1686</v>
      </c>
      <c r="C100" s="35" t="s">
        <v>457</v>
      </c>
      <c r="D100" s="35" t="s">
        <v>1560</v>
      </c>
      <c r="E100" s="37">
        <v>45454</v>
      </c>
      <c r="F100" s="35" t="s">
        <v>503</v>
      </c>
      <c r="G100" s="35" t="s">
        <v>513</v>
      </c>
      <c r="H100" s="35" t="s">
        <v>20</v>
      </c>
      <c r="I100" s="35" t="s">
        <v>37</v>
      </c>
      <c r="J100" s="35" t="s">
        <v>505</v>
      </c>
      <c r="K100" s="35" t="s">
        <v>506</v>
      </c>
      <c r="L100" s="35" t="s">
        <v>514</v>
      </c>
      <c r="M100" s="35" t="s">
        <v>508</v>
      </c>
      <c r="N100" s="38">
        <v>10.3</v>
      </c>
      <c r="O100" s="35" t="s">
        <v>509</v>
      </c>
      <c r="P100" s="39">
        <v>1</v>
      </c>
      <c r="Q100" s="35" t="s">
        <v>510</v>
      </c>
    </row>
    <row r="101" spans="1:17" hidden="1">
      <c r="A101" s="35" t="s">
        <v>918</v>
      </c>
      <c r="B101" s="35" t="s">
        <v>1686</v>
      </c>
      <c r="C101" s="35" t="s">
        <v>457</v>
      </c>
      <c r="D101" s="35" t="s">
        <v>919</v>
      </c>
      <c r="E101" s="37">
        <v>45461</v>
      </c>
      <c r="F101" s="35" t="s">
        <v>503</v>
      </c>
      <c r="G101" s="35" t="s">
        <v>520</v>
      </c>
      <c r="H101" s="35" t="s">
        <v>20</v>
      </c>
      <c r="I101" s="35" t="s">
        <v>37</v>
      </c>
      <c r="J101" s="35" t="s">
        <v>512</v>
      </c>
      <c r="K101" s="35" t="s">
        <v>506</v>
      </c>
      <c r="L101" s="35" t="s">
        <v>521</v>
      </c>
      <c r="M101" s="35" t="s">
        <v>508</v>
      </c>
      <c r="N101" s="38">
        <v>1</v>
      </c>
      <c r="O101" s="35" t="s">
        <v>509</v>
      </c>
      <c r="P101" s="39">
        <v>1</v>
      </c>
      <c r="Q101" s="35" t="s">
        <v>510</v>
      </c>
    </row>
    <row r="102" spans="1:17" hidden="1">
      <c r="A102" s="35" t="s">
        <v>1263</v>
      </c>
      <c r="B102" s="35" t="s">
        <v>1686</v>
      </c>
      <c r="C102" s="35" t="s">
        <v>457</v>
      </c>
      <c r="D102" s="35" t="s">
        <v>1264</v>
      </c>
      <c r="E102" s="37">
        <v>45454</v>
      </c>
      <c r="F102" s="35" t="s">
        <v>503</v>
      </c>
      <c r="G102" s="35" t="s">
        <v>513</v>
      </c>
      <c r="H102" s="35" t="s">
        <v>20</v>
      </c>
      <c r="I102" s="35" t="s">
        <v>37</v>
      </c>
      <c r="J102" s="35" t="s">
        <v>512</v>
      </c>
      <c r="K102" s="35" t="s">
        <v>3616</v>
      </c>
      <c r="L102" s="35" t="s">
        <v>514</v>
      </c>
      <c r="M102" s="35" t="s">
        <v>508</v>
      </c>
      <c r="N102" s="38">
        <v>36.15</v>
      </c>
      <c r="O102" s="35" t="s">
        <v>509</v>
      </c>
      <c r="P102" s="39">
        <v>1</v>
      </c>
      <c r="Q102" s="35" t="s">
        <v>510</v>
      </c>
    </row>
    <row r="103" spans="1:17" hidden="1">
      <c r="A103" s="35" t="s">
        <v>1016</v>
      </c>
      <c r="B103" s="35" t="s">
        <v>1686</v>
      </c>
      <c r="C103" s="35" t="s">
        <v>457</v>
      </c>
      <c r="D103" s="35" t="s">
        <v>1017</v>
      </c>
      <c r="E103" s="37">
        <v>45855</v>
      </c>
      <c r="F103" s="35" t="s">
        <v>503</v>
      </c>
      <c r="G103" s="35" t="s">
        <v>513</v>
      </c>
      <c r="H103" s="35" t="s">
        <v>20</v>
      </c>
      <c r="I103" s="35" t="s">
        <v>37</v>
      </c>
      <c r="J103" s="35" t="s">
        <v>512</v>
      </c>
      <c r="K103" s="35" t="s">
        <v>506</v>
      </c>
      <c r="L103" s="35" t="s">
        <v>514</v>
      </c>
      <c r="M103" s="35" t="s">
        <v>508</v>
      </c>
      <c r="N103" s="38">
        <v>14.82</v>
      </c>
      <c r="O103" s="35" t="s">
        <v>509</v>
      </c>
      <c r="P103" s="39">
        <v>1</v>
      </c>
      <c r="Q103" s="35" t="s">
        <v>510</v>
      </c>
    </row>
    <row r="104" spans="1:17" hidden="1">
      <c r="A104" s="35" t="s">
        <v>914</v>
      </c>
      <c r="B104" s="35" t="s">
        <v>1686</v>
      </c>
      <c r="C104" s="35" t="s">
        <v>457</v>
      </c>
      <c r="D104" s="35" t="s">
        <v>915</v>
      </c>
      <c r="E104" s="37">
        <v>45464</v>
      </c>
      <c r="F104" s="35" t="s">
        <v>503</v>
      </c>
      <c r="G104" s="35" t="s">
        <v>520</v>
      </c>
      <c r="H104" s="35" t="s">
        <v>20</v>
      </c>
      <c r="I104" s="35" t="s">
        <v>37</v>
      </c>
      <c r="J104" s="35" t="s">
        <v>512</v>
      </c>
      <c r="K104" s="35" t="s">
        <v>506</v>
      </c>
      <c r="L104" s="35" t="s">
        <v>521</v>
      </c>
      <c r="M104" s="35" t="s">
        <v>508</v>
      </c>
      <c r="N104" s="38">
        <v>1</v>
      </c>
      <c r="O104" s="35" t="s">
        <v>509</v>
      </c>
      <c r="P104" s="39">
        <v>1</v>
      </c>
      <c r="Q104" s="35" t="s">
        <v>510</v>
      </c>
    </row>
    <row r="105" spans="1:17" hidden="1">
      <c r="A105" s="35" t="s">
        <v>1078</v>
      </c>
      <c r="B105" s="35" t="s">
        <v>1686</v>
      </c>
      <c r="C105" s="35" t="s">
        <v>457</v>
      </c>
      <c r="D105" s="35" t="s">
        <v>1079</v>
      </c>
      <c r="E105" s="37">
        <v>45464</v>
      </c>
      <c r="F105" s="35" t="s">
        <v>503</v>
      </c>
      <c r="G105" s="35" t="s">
        <v>520</v>
      </c>
      <c r="H105" s="35" t="s">
        <v>20</v>
      </c>
      <c r="I105" s="35" t="s">
        <v>37</v>
      </c>
      <c r="J105" s="35" t="s">
        <v>457</v>
      </c>
      <c r="K105" s="35" t="s">
        <v>506</v>
      </c>
      <c r="L105" s="35" t="s">
        <v>521</v>
      </c>
      <c r="M105" s="35" t="s">
        <v>508</v>
      </c>
      <c r="N105" s="38">
        <v>1743.86</v>
      </c>
      <c r="O105" s="35" t="s">
        <v>509</v>
      </c>
      <c r="P105" s="39">
        <v>1</v>
      </c>
      <c r="Q105" s="35" t="s">
        <v>510</v>
      </c>
    </row>
    <row r="106" spans="1:17" hidden="1">
      <c r="A106" s="35" t="s">
        <v>1596</v>
      </c>
      <c r="B106" s="35" t="s">
        <v>1686</v>
      </c>
      <c r="C106" s="35" t="s">
        <v>457</v>
      </c>
      <c r="D106" s="35" t="s">
        <v>1597</v>
      </c>
      <c r="E106" s="37">
        <v>45546</v>
      </c>
      <c r="F106" s="35" t="s">
        <v>503</v>
      </c>
      <c r="G106" s="35" t="s">
        <v>520</v>
      </c>
      <c r="H106" s="35" t="s">
        <v>20</v>
      </c>
      <c r="I106" s="35" t="s">
        <v>37</v>
      </c>
      <c r="J106" s="35" t="s">
        <v>512</v>
      </c>
      <c r="K106" s="35" t="s">
        <v>506</v>
      </c>
      <c r="L106" s="35" t="s">
        <v>521</v>
      </c>
      <c r="M106" s="35" t="s">
        <v>508</v>
      </c>
      <c r="N106" s="38">
        <v>6818.59</v>
      </c>
      <c r="O106" s="35" t="s">
        <v>509</v>
      </c>
      <c r="P106" s="39">
        <v>1</v>
      </c>
      <c r="Q106" s="35" t="s">
        <v>510</v>
      </c>
    </row>
    <row r="107" spans="1:17" hidden="1">
      <c r="A107" s="35" t="s">
        <v>900</v>
      </c>
      <c r="B107" s="35" t="s">
        <v>1686</v>
      </c>
      <c r="C107" s="35" t="s">
        <v>457</v>
      </c>
      <c r="D107" s="35" t="s">
        <v>901</v>
      </c>
      <c r="E107" s="37">
        <v>45758</v>
      </c>
      <c r="F107" s="35" t="s">
        <v>503</v>
      </c>
      <c r="G107" s="35" t="s">
        <v>520</v>
      </c>
      <c r="H107" s="35" t="s">
        <v>20</v>
      </c>
      <c r="I107" s="35" t="s">
        <v>37</v>
      </c>
      <c r="J107" s="35" t="s">
        <v>512</v>
      </c>
      <c r="K107" s="35" t="s">
        <v>506</v>
      </c>
      <c r="L107" s="35" t="s">
        <v>521</v>
      </c>
      <c r="M107" s="35" t="s">
        <v>508</v>
      </c>
      <c r="N107" s="38">
        <v>5050.78</v>
      </c>
      <c r="O107" s="35" t="s">
        <v>509</v>
      </c>
      <c r="P107" s="39">
        <v>1</v>
      </c>
      <c r="Q107" s="35" t="s">
        <v>510</v>
      </c>
    </row>
    <row r="108" spans="1:17" hidden="1">
      <c r="A108" s="35" t="s">
        <v>1008</v>
      </c>
      <c r="B108" s="35" t="s">
        <v>1686</v>
      </c>
      <c r="C108" s="35" t="s">
        <v>457</v>
      </c>
      <c r="D108" s="35" t="s">
        <v>1009</v>
      </c>
      <c r="E108" s="37">
        <v>45849</v>
      </c>
      <c r="F108" s="35" t="s">
        <v>503</v>
      </c>
      <c r="G108" s="35" t="s">
        <v>520</v>
      </c>
      <c r="H108" s="35" t="s">
        <v>20</v>
      </c>
      <c r="I108" s="35" t="s">
        <v>37</v>
      </c>
      <c r="J108" s="35" t="s">
        <v>512</v>
      </c>
      <c r="K108" s="35" t="s">
        <v>3616</v>
      </c>
      <c r="L108" s="35" t="s">
        <v>521</v>
      </c>
      <c r="M108" s="35" t="s">
        <v>508</v>
      </c>
      <c r="N108" s="38">
        <v>5306.8</v>
      </c>
      <c r="O108" s="35" t="s">
        <v>509</v>
      </c>
      <c r="P108" s="39">
        <v>1</v>
      </c>
      <c r="Q108" s="35" t="s">
        <v>510</v>
      </c>
    </row>
    <row r="109" spans="1:17" hidden="1">
      <c r="A109" s="35" t="s">
        <v>902</v>
      </c>
      <c r="B109" s="35" t="s">
        <v>1686</v>
      </c>
      <c r="C109" s="35" t="s">
        <v>457</v>
      </c>
      <c r="D109" s="35" t="s">
        <v>903</v>
      </c>
      <c r="E109" s="37">
        <v>45464</v>
      </c>
      <c r="F109" s="35" t="s">
        <v>503</v>
      </c>
      <c r="G109" s="35" t="s">
        <v>520</v>
      </c>
      <c r="H109" s="35" t="s">
        <v>20</v>
      </c>
      <c r="I109" s="35" t="s">
        <v>37</v>
      </c>
      <c r="J109" s="35" t="s">
        <v>512</v>
      </c>
      <c r="K109" s="35" t="s">
        <v>506</v>
      </c>
      <c r="L109" s="35" t="s">
        <v>521</v>
      </c>
      <c r="M109" s="35" t="s">
        <v>508</v>
      </c>
      <c r="N109" s="38">
        <v>2137.31</v>
      </c>
      <c r="O109" s="35" t="s">
        <v>509</v>
      </c>
      <c r="P109" s="39">
        <v>1</v>
      </c>
      <c r="Q109" s="35" t="s">
        <v>510</v>
      </c>
    </row>
    <row r="110" spans="1:17" hidden="1">
      <c r="A110" s="35" t="s">
        <v>1218</v>
      </c>
      <c r="B110" s="35" t="s">
        <v>1686</v>
      </c>
      <c r="C110" s="35" t="s">
        <v>457</v>
      </c>
      <c r="D110" s="35" t="s">
        <v>1219</v>
      </c>
      <c r="E110" s="37">
        <v>45464</v>
      </c>
      <c r="F110" s="35" t="s">
        <v>503</v>
      </c>
      <c r="G110" s="35" t="s">
        <v>520</v>
      </c>
      <c r="H110" s="35" t="s">
        <v>20</v>
      </c>
      <c r="I110" s="35" t="s">
        <v>37</v>
      </c>
      <c r="J110" s="35" t="s">
        <v>512</v>
      </c>
      <c r="K110" s="35" t="s">
        <v>506</v>
      </c>
      <c r="L110" s="35" t="s">
        <v>521</v>
      </c>
      <c r="M110" s="35" t="s">
        <v>508</v>
      </c>
      <c r="N110" s="38">
        <v>1</v>
      </c>
      <c r="O110" s="35" t="s">
        <v>509</v>
      </c>
      <c r="P110" s="39">
        <v>1</v>
      </c>
      <c r="Q110" s="35" t="s">
        <v>510</v>
      </c>
    </row>
    <row r="111" spans="1:17" hidden="1">
      <c r="A111" s="35" t="s">
        <v>1069</v>
      </c>
      <c r="B111" s="35" t="s">
        <v>1686</v>
      </c>
      <c r="C111" s="35" t="s">
        <v>457</v>
      </c>
      <c r="D111" s="35" t="s">
        <v>1070</v>
      </c>
      <c r="E111" s="37">
        <v>45797</v>
      </c>
      <c r="F111" s="35" t="s">
        <v>503</v>
      </c>
      <c r="G111" s="35" t="s">
        <v>520</v>
      </c>
      <c r="H111" s="35" t="s">
        <v>20</v>
      </c>
      <c r="I111" s="35" t="s">
        <v>37</v>
      </c>
      <c r="J111" s="35" t="s">
        <v>457</v>
      </c>
      <c r="K111" s="35" t="s">
        <v>506</v>
      </c>
      <c r="L111" s="35" t="s">
        <v>521</v>
      </c>
      <c r="M111" s="35" t="s">
        <v>508</v>
      </c>
      <c r="N111" s="38">
        <v>28098.15</v>
      </c>
      <c r="O111" s="35" t="s">
        <v>509</v>
      </c>
      <c r="P111" s="39">
        <v>1</v>
      </c>
      <c r="Q111" s="35" t="s">
        <v>510</v>
      </c>
    </row>
    <row r="112" spans="1:17" hidden="1">
      <c r="A112" s="35" t="s">
        <v>1461</v>
      </c>
      <c r="B112" s="35" t="s">
        <v>1686</v>
      </c>
      <c r="C112" s="35" t="s">
        <v>457</v>
      </c>
      <c r="D112" s="35" t="s">
        <v>1462</v>
      </c>
      <c r="E112" s="37">
        <v>45453</v>
      </c>
      <c r="F112" s="35" t="s">
        <v>503</v>
      </c>
      <c r="G112" s="35" t="s">
        <v>520</v>
      </c>
      <c r="H112" s="35" t="s">
        <v>20</v>
      </c>
      <c r="I112" s="35" t="s">
        <v>37</v>
      </c>
      <c r="J112" s="35" t="s">
        <v>512</v>
      </c>
      <c r="K112" s="35" t="s">
        <v>506</v>
      </c>
      <c r="L112" s="35" t="s">
        <v>521</v>
      </c>
      <c r="M112" s="35" t="s">
        <v>508</v>
      </c>
      <c r="N112" s="38">
        <v>10427.81</v>
      </c>
      <c r="O112" s="35" t="s">
        <v>509</v>
      </c>
      <c r="P112" s="39">
        <v>1</v>
      </c>
      <c r="Q112" s="35" t="s">
        <v>510</v>
      </c>
    </row>
    <row r="113" spans="1:17" hidden="1">
      <c r="A113" s="35" t="s">
        <v>1509</v>
      </c>
      <c r="B113" s="35" t="s">
        <v>1686</v>
      </c>
      <c r="C113" s="35" t="s">
        <v>457</v>
      </c>
      <c r="D113" s="35" t="s">
        <v>1510</v>
      </c>
      <c r="E113" s="37">
        <v>45728</v>
      </c>
      <c r="F113" s="35" t="s">
        <v>503</v>
      </c>
      <c r="G113" s="35" t="s">
        <v>504</v>
      </c>
      <c r="H113" s="35" t="s">
        <v>20</v>
      </c>
      <c r="I113" s="35" t="s">
        <v>37</v>
      </c>
      <c r="J113" s="35" t="s">
        <v>512</v>
      </c>
      <c r="K113" s="35" t="s">
        <v>506</v>
      </c>
      <c r="L113" s="35" t="s">
        <v>507</v>
      </c>
      <c r="M113" s="35" t="s">
        <v>508</v>
      </c>
      <c r="N113" s="38">
        <v>21</v>
      </c>
      <c r="O113" s="35" t="s">
        <v>509</v>
      </c>
      <c r="P113" s="39">
        <v>1</v>
      </c>
      <c r="Q113" s="35" t="s">
        <v>510</v>
      </c>
    </row>
    <row r="114" spans="1:17" hidden="1">
      <c r="A114" s="35" t="s">
        <v>992</v>
      </c>
      <c r="B114" s="35" t="s">
        <v>1686</v>
      </c>
      <c r="C114" s="35" t="s">
        <v>457</v>
      </c>
      <c r="D114" s="35" t="s">
        <v>993</v>
      </c>
      <c r="E114" s="37">
        <v>45777</v>
      </c>
      <c r="F114" s="35" t="s">
        <v>503</v>
      </c>
      <c r="G114" s="35" t="s">
        <v>520</v>
      </c>
      <c r="H114" s="35" t="s">
        <v>20</v>
      </c>
      <c r="I114" s="35" t="s">
        <v>37</v>
      </c>
      <c r="J114" s="35" t="s">
        <v>457</v>
      </c>
      <c r="K114" s="35" t="s">
        <v>506</v>
      </c>
      <c r="L114" s="35" t="s">
        <v>521</v>
      </c>
      <c r="M114" s="35" t="s">
        <v>508</v>
      </c>
      <c r="N114" s="38">
        <v>12818.84</v>
      </c>
      <c r="O114" s="35" t="s">
        <v>509</v>
      </c>
      <c r="P114" s="39">
        <v>1</v>
      </c>
      <c r="Q114" s="35" t="s">
        <v>511</v>
      </c>
    </row>
    <row r="115" spans="1:17" hidden="1">
      <c r="A115" s="35" t="s">
        <v>1023</v>
      </c>
      <c r="B115" s="35" t="s">
        <v>1686</v>
      </c>
      <c r="C115" s="35" t="s">
        <v>457</v>
      </c>
      <c r="D115" s="35" t="s">
        <v>1024</v>
      </c>
      <c r="E115" s="37">
        <v>45853</v>
      </c>
      <c r="F115" s="35" t="s">
        <v>503</v>
      </c>
      <c r="G115" s="35" t="s">
        <v>3621</v>
      </c>
      <c r="H115" s="35" t="s">
        <v>3622</v>
      </c>
      <c r="I115" s="35" t="s">
        <v>37</v>
      </c>
      <c r="J115" s="35" t="s">
        <v>457</v>
      </c>
      <c r="K115" s="35" t="s">
        <v>506</v>
      </c>
      <c r="L115" s="35" t="s">
        <v>3623</v>
      </c>
      <c r="M115" s="35" t="s">
        <v>508</v>
      </c>
      <c r="N115" s="38">
        <v>1306.3699999999999</v>
      </c>
      <c r="O115" s="35" t="s">
        <v>509</v>
      </c>
      <c r="P115" s="39">
        <v>1</v>
      </c>
      <c r="Q115" s="35" t="s">
        <v>510</v>
      </c>
    </row>
    <row r="116" spans="1:17" hidden="1">
      <c r="A116" s="35" t="s">
        <v>1475</v>
      </c>
      <c r="B116" s="35" t="s">
        <v>1686</v>
      </c>
      <c r="C116" s="35" t="s">
        <v>457</v>
      </c>
      <c r="D116" s="35" t="s">
        <v>1476</v>
      </c>
      <c r="E116" s="37">
        <v>45742</v>
      </c>
      <c r="F116" s="35" t="s">
        <v>503</v>
      </c>
      <c r="G116" s="35" t="s">
        <v>515</v>
      </c>
      <c r="H116" s="35" t="s">
        <v>20</v>
      </c>
      <c r="I116" s="35" t="s">
        <v>37</v>
      </c>
      <c r="J116" s="35" t="s">
        <v>457</v>
      </c>
      <c r="K116" s="35" t="s">
        <v>506</v>
      </c>
      <c r="L116" s="35" t="s">
        <v>507</v>
      </c>
      <c r="M116" s="35" t="s">
        <v>508</v>
      </c>
      <c r="N116" s="38">
        <v>11.3</v>
      </c>
      <c r="O116" s="35" t="s">
        <v>509</v>
      </c>
      <c r="P116" s="39">
        <v>1</v>
      </c>
      <c r="Q116" s="35" t="s">
        <v>510</v>
      </c>
    </row>
    <row r="117" spans="1:17" hidden="1">
      <c r="A117" s="35" t="s">
        <v>1128</v>
      </c>
      <c r="B117" s="35" t="s">
        <v>1686</v>
      </c>
      <c r="C117" s="35" t="s">
        <v>457</v>
      </c>
      <c r="D117" s="35" t="s">
        <v>1129</v>
      </c>
      <c r="E117" s="37">
        <v>45742</v>
      </c>
      <c r="F117" s="35" t="s">
        <v>503</v>
      </c>
      <c r="G117" s="35" t="s">
        <v>515</v>
      </c>
      <c r="H117" s="35" t="s">
        <v>20</v>
      </c>
      <c r="I117" s="35" t="s">
        <v>37</v>
      </c>
      <c r="J117" s="35" t="s">
        <v>457</v>
      </c>
      <c r="K117" s="35" t="s">
        <v>506</v>
      </c>
      <c r="L117" s="35" t="s">
        <v>507</v>
      </c>
      <c r="M117" s="35" t="s">
        <v>508</v>
      </c>
      <c r="N117" s="38">
        <v>5.1100000000000003</v>
      </c>
      <c r="O117" s="35" t="s">
        <v>509</v>
      </c>
      <c r="P117" s="39">
        <v>1</v>
      </c>
      <c r="Q117" s="35" t="s">
        <v>510</v>
      </c>
    </row>
    <row r="118" spans="1:17" hidden="1">
      <c r="A118" s="35" t="s">
        <v>1313</v>
      </c>
      <c r="B118" s="35" t="s">
        <v>1686</v>
      </c>
      <c r="C118" s="35" t="s">
        <v>457</v>
      </c>
      <c r="D118" s="35" t="s">
        <v>1314</v>
      </c>
      <c r="E118" s="37">
        <v>45454</v>
      </c>
      <c r="F118" s="35" t="s">
        <v>503</v>
      </c>
      <c r="G118" s="35" t="s">
        <v>515</v>
      </c>
      <c r="H118" s="35" t="s">
        <v>20</v>
      </c>
      <c r="I118" s="35" t="s">
        <v>37</v>
      </c>
      <c r="J118" s="35" t="s">
        <v>457</v>
      </c>
      <c r="K118" s="35" t="s">
        <v>3616</v>
      </c>
      <c r="L118" s="35" t="s">
        <v>507</v>
      </c>
      <c r="M118" s="35" t="s">
        <v>508</v>
      </c>
      <c r="N118" s="38">
        <v>119.28</v>
      </c>
      <c r="O118" s="35" t="s">
        <v>509</v>
      </c>
      <c r="P118" s="39">
        <v>1</v>
      </c>
      <c r="Q118" s="35" t="s">
        <v>510</v>
      </c>
    </row>
    <row r="119" spans="1:17" hidden="1">
      <c r="A119" s="35" t="s">
        <v>1227</v>
      </c>
      <c r="B119" s="35" t="s">
        <v>1686</v>
      </c>
      <c r="C119" s="35" t="s">
        <v>457</v>
      </c>
      <c r="D119" s="35" t="s">
        <v>1228</v>
      </c>
      <c r="E119" s="37">
        <v>45681</v>
      </c>
      <c r="F119" s="35" t="s">
        <v>503</v>
      </c>
      <c r="G119" s="35" t="s">
        <v>515</v>
      </c>
      <c r="H119" s="35" t="s">
        <v>20</v>
      </c>
      <c r="I119" s="35" t="s">
        <v>37</v>
      </c>
      <c r="J119" s="35" t="s">
        <v>457</v>
      </c>
      <c r="K119" s="35" t="s">
        <v>506</v>
      </c>
      <c r="L119" s="35" t="s">
        <v>507</v>
      </c>
      <c r="M119" s="35" t="s">
        <v>508</v>
      </c>
      <c r="N119" s="38">
        <v>21.3</v>
      </c>
      <c r="O119" s="35" t="s">
        <v>509</v>
      </c>
      <c r="P119" s="39">
        <v>1</v>
      </c>
      <c r="Q119" s="35" t="s">
        <v>510</v>
      </c>
    </row>
    <row r="120" spans="1:17" hidden="1">
      <c r="A120" s="35" t="s">
        <v>1445</v>
      </c>
      <c r="B120" s="35" t="s">
        <v>1686</v>
      </c>
      <c r="C120" s="35" t="s">
        <v>457</v>
      </c>
      <c r="D120" s="35" t="s">
        <v>1446</v>
      </c>
      <c r="E120" s="37">
        <v>45848</v>
      </c>
      <c r="F120" s="35" t="s">
        <v>503</v>
      </c>
      <c r="G120" s="35" t="s">
        <v>515</v>
      </c>
      <c r="H120" s="35" t="s">
        <v>20</v>
      </c>
      <c r="I120" s="35" t="s">
        <v>37</v>
      </c>
      <c r="J120" s="35" t="s">
        <v>457</v>
      </c>
      <c r="K120" s="35" t="s">
        <v>506</v>
      </c>
      <c r="L120" s="35" t="s">
        <v>507</v>
      </c>
      <c r="M120" s="35" t="s">
        <v>508</v>
      </c>
      <c r="N120" s="38">
        <v>23.89</v>
      </c>
      <c r="O120" s="35" t="s">
        <v>509</v>
      </c>
      <c r="P120" s="39">
        <v>1</v>
      </c>
      <c r="Q120" s="35" t="s">
        <v>510</v>
      </c>
    </row>
    <row r="121" spans="1:17" hidden="1">
      <c r="A121" s="35" t="s">
        <v>1230</v>
      </c>
      <c r="B121" s="35" t="s">
        <v>1686</v>
      </c>
      <c r="C121" s="35" t="s">
        <v>457</v>
      </c>
      <c r="D121" s="35" t="s">
        <v>1231</v>
      </c>
      <c r="E121" s="37">
        <v>45742</v>
      </c>
      <c r="F121" s="35" t="s">
        <v>503</v>
      </c>
      <c r="G121" s="35" t="s">
        <v>515</v>
      </c>
      <c r="H121" s="35" t="s">
        <v>20</v>
      </c>
      <c r="I121" s="35" t="s">
        <v>37</v>
      </c>
      <c r="J121" s="35" t="s">
        <v>457</v>
      </c>
      <c r="K121" s="35" t="s">
        <v>506</v>
      </c>
      <c r="L121" s="35" t="s">
        <v>507</v>
      </c>
      <c r="M121" s="35" t="s">
        <v>508</v>
      </c>
      <c r="N121" s="38">
        <v>23.79</v>
      </c>
      <c r="O121" s="35" t="s">
        <v>509</v>
      </c>
      <c r="P121" s="39">
        <v>1</v>
      </c>
      <c r="Q121" s="35" t="s">
        <v>510</v>
      </c>
    </row>
    <row r="122" spans="1:17" hidden="1">
      <c r="A122" s="35" t="s">
        <v>1324</v>
      </c>
      <c r="B122" s="35" t="s">
        <v>1686</v>
      </c>
      <c r="C122" s="35" t="s">
        <v>457</v>
      </c>
      <c r="D122" s="35" t="s">
        <v>1325</v>
      </c>
      <c r="E122" s="37">
        <v>45454</v>
      </c>
      <c r="F122" s="35" t="s">
        <v>503</v>
      </c>
      <c r="G122" s="35" t="s">
        <v>515</v>
      </c>
      <c r="H122" s="35" t="s">
        <v>20</v>
      </c>
      <c r="I122" s="35" t="s">
        <v>37</v>
      </c>
      <c r="J122" s="35" t="s">
        <v>512</v>
      </c>
      <c r="K122" s="35" t="s">
        <v>3615</v>
      </c>
      <c r="L122" s="35" t="s">
        <v>507</v>
      </c>
      <c r="M122" s="35" t="s">
        <v>508</v>
      </c>
      <c r="N122" s="38">
        <v>0.99</v>
      </c>
      <c r="O122" s="35" t="s">
        <v>509</v>
      </c>
      <c r="P122" s="39">
        <v>1</v>
      </c>
      <c r="Q122" s="35" t="s">
        <v>510</v>
      </c>
    </row>
    <row r="123" spans="1:17" hidden="1">
      <c r="A123" s="35" t="s">
        <v>1204</v>
      </c>
      <c r="B123" s="35" t="s">
        <v>1686</v>
      </c>
      <c r="C123" s="35" t="s">
        <v>457</v>
      </c>
      <c r="D123" s="35" t="s">
        <v>1205</v>
      </c>
      <c r="E123" s="37">
        <v>45705</v>
      </c>
      <c r="F123" s="35" t="s">
        <v>503</v>
      </c>
      <c r="G123" s="35" t="s">
        <v>3619</v>
      </c>
      <c r="H123" s="35" t="s">
        <v>3624</v>
      </c>
      <c r="I123" s="35" t="s">
        <v>37</v>
      </c>
      <c r="J123" s="35" t="s">
        <v>512</v>
      </c>
      <c r="K123" s="35" t="s">
        <v>506</v>
      </c>
      <c r="L123" s="35" t="s">
        <v>507</v>
      </c>
      <c r="M123" s="35" t="s">
        <v>508</v>
      </c>
      <c r="N123" s="38">
        <v>335.6</v>
      </c>
      <c r="O123" s="35" t="s">
        <v>509</v>
      </c>
      <c r="P123" s="39">
        <v>1</v>
      </c>
      <c r="Q123" s="35" t="s">
        <v>510</v>
      </c>
    </row>
    <row r="124" spans="1:17" hidden="1">
      <c r="A124" s="35" t="s">
        <v>1660</v>
      </c>
      <c r="B124" s="35" t="s">
        <v>1686</v>
      </c>
      <c r="C124" s="35" t="s">
        <v>457</v>
      </c>
      <c r="D124" s="35" t="s">
        <v>1661</v>
      </c>
      <c r="E124" s="37">
        <v>45728</v>
      </c>
      <c r="F124" s="35" t="s">
        <v>503</v>
      </c>
      <c r="G124" s="35" t="s">
        <v>504</v>
      </c>
      <c r="H124" s="35" t="s">
        <v>20</v>
      </c>
      <c r="I124" s="35" t="s">
        <v>37</v>
      </c>
      <c r="J124" s="35" t="s">
        <v>512</v>
      </c>
      <c r="K124" s="35" t="s">
        <v>506</v>
      </c>
      <c r="L124" s="35" t="s">
        <v>507</v>
      </c>
      <c r="M124" s="35" t="s">
        <v>508</v>
      </c>
      <c r="N124" s="38">
        <v>66</v>
      </c>
      <c r="O124" s="35" t="s">
        <v>509</v>
      </c>
      <c r="P124" s="39">
        <v>1</v>
      </c>
      <c r="Q124" s="35" t="s">
        <v>510</v>
      </c>
    </row>
    <row r="125" spans="1:17" hidden="1">
      <c r="A125" s="35" t="s">
        <v>892</v>
      </c>
      <c r="B125" s="35" t="s">
        <v>1686</v>
      </c>
      <c r="C125" s="35" t="s">
        <v>457</v>
      </c>
      <c r="D125" s="35" t="s">
        <v>893</v>
      </c>
      <c r="E125" s="37">
        <v>45763</v>
      </c>
      <c r="F125" s="35" t="s">
        <v>503</v>
      </c>
      <c r="G125" s="35" t="s">
        <v>520</v>
      </c>
      <c r="H125" s="35" t="s">
        <v>20</v>
      </c>
      <c r="I125" s="35" t="s">
        <v>37</v>
      </c>
      <c r="J125" s="35" t="s">
        <v>457</v>
      </c>
      <c r="K125" s="35" t="s">
        <v>3615</v>
      </c>
      <c r="L125" s="35" t="s">
        <v>521</v>
      </c>
      <c r="M125" s="35" t="s">
        <v>508</v>
      </c>
      <c r="N125" s="38">
        <v>2990.83</v>
      </c>
      <c r="O125" s="35" t="s">
        <v>509</v>
      </c>
      <c r="P125" s="39">
        <v>1</v>
      </c>
      <c r="Q125" s="35" t="s">
        <v>510</v>
      </c>
    </row>
    <row r="126" spans="1:17" hidden="1">
      <c r="A126" s="35" t="s">
        <v>355</v>
      </c>
      <c r="B126" s="35" t="s">
        <v>1686</v>
      </c>
      <c r="C126" s="35" t="s">
        <v>457</v>
      </c>
      <c r="D126" s="35" t="s">
        <v>356</v>
      </c>
      <c r="E126" s="37">
        <v>45845</v>
      </c>
      <c r="F126" s="35" t="s">
        <v>503</v>
      </c>
      <c r="G126" s="35" t="s">
        <v>515</v>
      </c>
      <c r="H126" s="35" t="s">
        <v>20</v>
      </c>
      <c r="I126" s="35" t="s">
        <v>37</v>
      </c>
      <c r="J126" s="35" t="s">
        <v>512</v>
      </c>
      <c r="K126" s="35" t="s">
        <v>3615</v>
      </c>
      <c r="L126" s="35" t="s">
        <v>507</v>
      </c>
      <c r="M126" s="35" t="s">
        <v>508</v>
      </c>
      <c r="N126" s="38">
        <v>9.27</v>
      </c>
      <c r="O126" s="35" t="s">
        <v>509</v>
      </c>
      <c r="P126" s="39">
        <v>1</v>
      </c>
      <c r="Q126" s="35" t="s">
        <v>510</v>
      </c>
    </row>
    <row r="127" spans="1:17" hidden="1">
      <c r="A127" s="35" t="s">
        <v>1393</v>
      </c>
      <c r="B127" s="35" t="s">
        <v>1686</v>
      </c>
      <c r="C127" s="35" t="s">
        <v>457</v>
      </c>
      <c r="D127" s="35" t="s">
        <v>1379</v>
      </c>
      <c r="E127" s="37">
        <v>45454</v>
      </c>
      <c r="F127" s="35" t="s">
        <v>503</v>
      </c>
      <c r="G127" s="35" t="s">
        <v>513</v>
      </c>
      <c r="H127" s="35" t="s">
        <v>20</v>
      </c>
      <c r="I127" s="35" t="s">
        <v>37</v>
      </c>
      <c r="J127" s="35" t="s">
        <v>457</v>
      </c>
      <c r="K127" s="35" t="s">
        <v>506</v>
      </c>
      <c r="L127" s="35" t="s">
        <v>514</v>
      </c>
      <c r="M127" s="35" t="s">
        <v>508</v>
      </c>
      <c r="N127" s="38">
        <v>0.01</v>
      </c>
      <c r="O127" s="35" t="s">
        <v>509</v>
      </c>
      <c r="P127" s="39">
        <v>1</v>
      </c>
      <c r="Q127" s="35" t="s">
        <v>510</v>
      </c>
    </row>
    <row r="128" spans="1:17" hidden="1">
      <c r="A128" s="35" t="s">
        <v>1641</v>
      </c>
      <c r="B128" s="35" t="s">
        <v>1686</v>
      </c>
      <c r="C128" s="35" t="s">
        <v>457</v>
      </c>
      <c r="D128" s="35" t="s">
        <v>1642</v>
      </c>
      <c r="E128" s="37">
        <v>45743</v>
      </c>
      <c r="F128" s="35" t="s">
        <v>503</v>
      </c>
      <c r="G128" s="35" t="s">
        <v>513</v>
      </c>
      <c r="H128" s="35" t="s">
        <v>20</v>
      </c>
      <c r="I128" s="35" t="s">
        <v>37</v>
      </c>
      <c r="J128" s="35" t="s">
        <v>457</v>
      </c>
      <c r="K128" s="35" t="s">
        <v>506</v>
      </c>
      <c r="L128" s="35" t="s">
        <v>514</v>
      </c>
      <c r="M128" s="35" t="s">
        <v>508</v>
      </c>
      <c r="N128" s="38">
        <v>27</v>
      </c>
      <c r="O128" s="35" t="s">
        <v>509</v>
      </c>
      <c r="P128" s="39">
        <v>1</v>
      </c>
      <c r="Q128" s="35" t="s">
        <v>510</v>
      </c>
    </row>
    <row r="129" spans="1:17" hidden="1">
      <c r="A129" s="35" t="s">
        <v>1153</v>
      </c>
      <c r="B129" s="35" t="s">
        <v>1686</v>
      </c>
      <c r="C129" s="35" t="s">
        <v>457</v>
      </c>
      <c r="D129" s="35" t="s">
        <v>1154</v>
      </c>
      <c r="E129" s="37">
        <v>45454</v>
      </c>
      <c r="F129" s="35" t="s">
        <v>503</v>
      </c>
      <c r="G129" s="35" t="s">
        <v>515</v>
      </c>
      <c r="H129" s="35" t="s">
        <v>20</v>
      </c>
      <c r="I129" s="35" t="s">
        <v>37</v>
      </c>
      <c r="J129" s="35" t="s">
        <v>505</v>
      </c>
      <c r="K129" s="35" t="s">
        <v>3615</v>
      </c>
      <c r="L129" s="35" t="s">
        <v>507</v>
      </c>
      <c r="M129" s="35" t="s">
        <v>508</v>
      </c>
      <c r="N129" s="38">
        <v>9.6999999999999993</v>
      </c>
      <c r="O129" s="35" t="s">
        <v>509</v>
      </c>
      <c r="P129" s="39">
        <v>1</v>
      </c>
      <c r="Q129" s="35" t="s">
        <v>510</v>
      </c>
    </row>
    <row r="130" spans="1:17" hidden="1">
      <c r="A130" s="35" t="s">
        <v>1005</v>
      </c>
      <c r="B130" s="35" t="s">
        <v>1686</v>
      </c>
      <c r="C130" s="35" t="s">
        <v>457</v>
      </c>
      <c r="D130" s="35" t="s">
        <v>1006</v>
      </c>
      <c r="E130" s="37">
        <v>45849</v>
      </c>
      <c r="F130" s="35" t="s">
        <v>503</v>
      </c>
      <c r="G130" s="35" t="s">
        <v>520</v>
      </c>
      <c r="H130" s="35" t="s">
        <v>20</v>
      </c>
      <c r="I130" s="35" t="s">
        <v>37</v>
      </c>
      <c r="J130" s="35" t="s">
        <v>457</v>
      </c>
      <c r="K130" s="35" t="s">
        <v>506</v>
      </c>
      <c r="L130" s="35" t="s">
        <v>521</v>
      </c>
      <c r="M130" s="35" t="s">
        <v>508</v>
      </c>
      <c r="N130" s="38">
        <v>7330.8</v>
      </c>
      <c r="O130" s="35" t="s">
        <v>509</v>
      </c>
      <c r="P130" s="39">
        <v>1</v>
      </c>
      <c r="Q130" s="35" t="s">
        <v>511</v>
      </c>
    </row>
    <row r="131" spans="1:17" hidden="1">
      <c r="A131" s="35" t="s">
        <v>1160</v>
      </c>
      <c r="B131" s="35" t="s">
        <v>1686</v>
      </c>
      <c r="C131" s="35" t="s">
        <v>457</v>
      </c>
      <c r="D131" s="35" t="s">
        <v>1161</v>
      </c>
      <c r="E131" s="37">
        <v>45454</v>
      </c>
      <c r="F131" s="35" t="s">
        <v>503</v>
      </c>
      <c r="G131" s="35" t="s">
        <v>515</v>
      </c>
      <c r="H131" s="35" t="s">
        <v>20</v>
      </c>
      <c r="I131" s="35" t="s">
        <v>37</v>
      </c>
      <c r="J131" s="35" t="s">
        <v>505</v>
      </c>
      <c r="K131" s="35" t="s">
        <v>3616</v>
      </c>
      <c r="L131" s="35" t="s">
        <v>507</v>
      </c>
      <c r="M131" s="35" t="s">
        <v>508</v>
      </c>
      <c r="N131" s="38">
        <v>0.01</v>
      </c>
      <c r="O131" s="35" t="s">
        <v>509</v>
      </c>
      <c r="P131" s="39">
        <v>1</v>
      </c>
      <c r="Q131" s="35" t="s">
        <v>510</v>
      </c>
    </row>
    <row r="132" spans="1:17" hidden="1">
      <c r="A132" s="35" t="s">
        <v>1106</v>
      </c>
      <c r="B132" s="35" t="s">
        <v>1686</v>
      </c>
      <c r="C132" s="35" t="s">
        <v>457</v>
      </c>
      <c r="D132" s="35" t="s">
        <v>1107</v>
      </c>
      <c r="E132" s="37">
        <v>45742</v>
      </c>
      <c r="F132" s="35" t="s">
        <v>503</v>
      </c>
      <c r="G132" s="35" t="s">
        <v>515</v>
      </c>
      <c r="H132" s="35" t="s">
        <v>20</v>
      </c>
      <c r="I132" s="35" t="s">
        <v>37</v>
      </c>
      <c r="J132" s="35" t="s">
        <v>505</v>
      </c>
      <c r="K132" s="35" t="s">
        <v>3616</v>
      </c>
      <c r="L132" s="35" t="s">
        <v>507</v>
      </c>
      <c r="M132" s="35" t="s">
        <v>508</v>
      </c>
      <c r="N132" s="38">
        <v>3.26</v>
      </c>
      <c r="O132" s="35" t="s">
        <v>509</v>
      </c>
      <c r="P132" s="39">
        <v>1</v>
      </c>
      <c r="Q132" s="35" t="s">
        <v>510</v>
      </c>
    </row>
    <row r="133" spans="1:17" hidden="1">
      <c r="A133" s="35" t="s">
        <v>1471</v>
      </c>
      <c r="B133" s="35" t="s">
        <v>1686</v>
      </c>
      <c r="C133" s="35" t="s">
        <v>457</v>
      </c>
      <c r="D133" s="35" t="s">
        <v>1472</v>
      </c>
      <c r="E133" s="37">
        <v>45454</v>
      </c>
      <c r="F133" s="35" t="s">
        <v>503</v>
      </c>
      <c r="G133" s="35" t="s">
        <v>513</v>
      </c>
      <c r="H133" s="35" t="s">
        <v>20</v>
      </c>
      <c r="I133" s="35" t="s">
        <v>37</v>
      </c>
      <c r="J133" s="35" t="s">
        <v>457</v>
      </c>
      <c r="K133" s="35" t="s">
        <v>506</v>
      </c>
      <c r="L133" s="35" t="s">
        <v>514</v>
      </c>
      <c r="M133" s="35" t="s">
        <v>508</v>
      </c>
      <c r="N133" s="38">
        <v>36</v>
      </c>
      <c r="O133" s="35" t="s">
        <v>509</v>
      </c>
      <c r="P133" s="39">
        <v>1</v>
      </c>
      <c r="Q133" s="35" t="s">
        <v>510</v>
      </c>
    </row>
    <row r="134" spans="1:17" hidden="1">
      <c r="A134" s="35" t="s">
        <v>1467</v>
      </c>
      <c r="B134" s="35" t="s">
        <v>1686</v>
      </c>
      <c r="C134" s="35" t="s">
        <v>457</v>
      </c>
      <c r="D134" s="35" t="s">
        <v>1468</v>
      </c>
      <c r="E134" s="37">
        <v>45742</v>
      </c>
      <c r="F134" s="35" t="s">
        <v>503</v>
      </c>
      <c r="G134" s="35" t="s">
        <v>513</v>
      </c>
      <c r="H134" s="35" t="s">
        <v>20</v>
      </c>
      <c r="I134" s="35" t="s">
        <v>37</v>
      </c>
      <c r="J134" s="35" t="s">
        <v>457</v>
      </c>
      <c r="K134" s="35" t="s">
        <v>506</v>
      </c>
      <c r="L134" s="35" t="s">
        <v>514</v>
      </c>
      <c r="M134" s="35" t="s">
        <v>508</v>
      </c>
      <c r="N134" s="38">
        <v>60.83</v>
      </c>
      <c r="O134" s="35" t="s">
        <v>509</v>
      </c>
      <c r="P134" s="39">
        <v>1</v>
      </c>
      <c r="Q134" s="35" t="s">
        <v>510</v>
      </c>
    </row>
    <row r="135" spans="1:17" hidden="1">
      <c r="A135" s="35" t="s">
        <v>979</v>
      </c>
      <c r="B135" s="35" t="s">
        <v>1686</v>
      </c>
      <c r="C135" s="35" t="s">
        <v>457</v>
      </c>
      <c r="D135" s="35" t="s">
        <v>980</v>
      </c>
      <c r="E135" s="37">
        <v>45513</v>
      </c>
      <c r="F135" s="35" t="s">
        <v>503</v>
      </c>
      <c r="G135" s="35" t="s">
        <v>504</v>
      </c>
      <c r="H135" s="35" t="s">
        <v>20</v>
      </c>
      <c r="I135" s="35" t="s">
        <v>37</v>
      </c>
      <c r="J135" s="35" t="s">
        <v>457</v>
      </c>
      <c r="K135" s="35" t="s">
        <v>506</v>
      </c>
      <c r="L135" s="35" t="s">
        <v>507</v>
      </c>
      <c r="M135" s="35" t="s">
        <v>508</v>
      </c>
      <c r="N135" s="38">
        <v>140</v>
      </c>
      <c r="O135" s="35" t="s">
        <v>509</v>
      </c>
      <c r="P135" s="39">
        <v>1</v>
      </c>
      <c r="Q135" s="35" t="s">
        <v>510</v>
      </c>
    </row>
    <row r="136" spans="1:17" hidden="1">
      <c r="A136" s="35" t="s">
        <v>880</v>
      </c>
      <c r="B136" s="35" t="s">
        <v>1686</v>
      </c>
      <c r="C136" s="35" t="s">
        <v>457</v>
      </c>
      <c r="D136" s="35" t="s">
        <v>881</v>
      </c>
      <c r="E136" s="37">
        <v>45854</v>
      </c>
      <c r="F136" s="35" t="s">
        <v>503</v>
      </c>
      <c r="G136" s="35" t="s">
        <v>3621</v>
      </c>
      <c r="H136" s="35" t="s">
        <v>1841</v>
      </c>
      <c r="I136" s="35" t="s">
        <v>37</v>
      </c>
      <c r="J136" s="35" t="s">
        <v>512</v>
      </c>
      <c r="K136" s="35" t="s">
        <v>506</v>
      </c>
      <c r="L136" s="35" t="s">
        <v>3623</v>
      </c>
      <c r="M136" s="35" t="s">
        <v>508</v>
      </c>
      <c r="N136" s="38">
        <v>25.65</v>
      </c>
      <c r="O136" s="35" t="s">
        <v>509</v>
      </c>
      <c r="P136" s="39">
        <v>1</v>
      </c>
      <c r="Q136" s="35" t="s">
        <v>510</v>
      </c>
    </row>
    <row r="137" spans="1:17" hidden="1">
      <c r="A137" s="35" t="s">
        <v>1495</v>
      </c>
      <c r="B137" s="35" t="s">
        <v>1686</v>
      </c>
      <c r="C137" s="35" t="s">
        <v>457</v>
      </c>
      <c r="D137" s="35" t="s">
        <v>1496</v>
      </c>
      <c r="E137" s="37">
        <v>45742</v>
      </c>
      <c r="F137" s="35" t="s">
        <v>503</v>
      </c>
      <c r="G137" s="35" t="s">
        <v>513</v>
      </c>
      <c r="H137" s="35" t="s">
        <v>20</v>
      </c>
      <c r="I137" s="35" t="s">
        <v>37</v>
      </c>
      <c r="J137" s="35" t="s">
        <v>457</v>
      </c>
      <c r="K137" s="35" t="s">
        <v>506</v>
      </c>
      <c r="L137" s="35" t="s">
        <v>514</v>
      </c>
      <c r="M137" s="35" t="s">
        <v>508</v>
      </c>
      <c r="N137" s="38">
        <v>107.18</v>
      </c>
      <c r="O137" s="35" t="s">
        <v>509</v>
      </c>
      <c r="P137" s="39">
        <v>1</v>
      </c>
      <c r="Q137" s="35" t="s">
        <v>510</v>
      </c>
    </row>
    <row r="138" spans="1:17" hidden="1">
      <c r="A138" s="35" t="s">
        <v>955</v>
      </c>
      <c r="B138" s="35" t="s">
        <v>1686</v>
      </c>
      <c r="C138" s="35" t="s">
        <v>457</v>
      </c>
      <c r="D138" s="35" t="s">
        <v>956</v>
      </c>
      <c r="E138" s="37">
        <v>45742</v>
      </c>
      <c r="F138" s="35" t="s">
        <v>503</v>
      </c>
      <c r="G138" s="35" t="s">
        <v>513</v>
      </c>
      <c r="H138" s="35" t="s">
        <v>20</v>
      </c>
      <c r="I138" s="35" t="s">
        <v>37</v>
      </c>
      <c r="J138" s="35" t="s">
        <v>457</v>
      </c>
      <c r="K138" s="35" t="s">
        <v>506</v>
      </c>
      <c r="L138" s="35" t="s">
        <v>514</v>
      </c>
      <c r="M138" s="35" t="s">
        <v>508</v>
      </c>
      <c r="N138" s="38">
        <v>185</v>
      </c>
      <c r="O138" s="35" t="s">
        <v>509</v>
      </c>
      <c r="P138" s="39">
        <v>1</v>
      </c>
      <c r="Q138" s="35" t="s">
        <v>510</v>
      </c>
    </row>
    <row r="139" spans="1:17" hidden="1">
      <c r="A139" s="35" t="s">
        <v>1561</v>
      </c>
      <c r="B139" s="35" t="s">
        <v>1686</v>
      </c>
      <c r="C139" s="35" t="s">
        <v>457</v>
      </c>
      <c r="D139" s="35" t="s">
        <v>1562</v>
      </c>
      <c r="E139" s="37">
        <v>45516</v>
      </c>
      <c r="F139" s="35" t="s">
        <v>503</v>
      </c>
      <c r="G139" s="35" t="s">
        <v>3625</v>
      </c>
      <c r="H139" s="35" t="s">
        <v>20</v>
      </c>
      <c r="I139" s="35" t="s">
        <v>37</v>
      </c>
      <c r="J139" s="35" t="s">
        <v>516</v>
      </c>
      <c r="K139" s="35" t="s">
        <v>506</v>
      </c>
      <c r="L139" s="35" t="s">
        <v>507</v>
      </c>
      <c r="M139" s="35" t="s">
        <v>508</v>
      </c>
      <c r="N139" s="38">
        <v>1</v>
      </c>
      <c r="O139" s="35" t="s">
        <v>509</v>
      </c>
      <c r="P139" s="39">
        <v>1</v>
      </c>
      <c r="Q139" s="35" t="s">
        <v>510</v>
      </c>
    </row>
    <row r="140" spans="1:17" hidden="1">
      <c r="A140" s="35" t="s">
        <v>1459</v>
      </c>
      <c r="B140" s="35" t="s">
        <v>1686</v>
      </c>
      <c r="C140" s="35" t="s">
        <v>457</v>
      </c>
      <c r="D140" s="35" t="s">
        <v>1460</v>
      </c>
      <c r="E140" s="37">
        <v>45454</v>
      </c>
      <c r="F140" s="35" t="s">
        <v>503</v>
      </c>
      <c r="G140" s="35" t="s">
        <v>515</v>
      </c>
      <c r="H140" s="35" t="s">
        <v>1842</v>
      </c>
      <c r="I140" s="35" t="s">
        <v>37</v>
      </c>
      <c r="J140" s="35" t="s">
        <v>512</v>
      </c>
      <c r="K140" s="35" t="s">
        <v>3615</v>
      </c>
      <c r="L140" s="35" t="s">
        <v>507</v>
      </c>
      <c r="M140" s="35" t="s">
        <v>508</v>
      </c>
      <c r="N140" s="38">
        <v>11.93</v>
      </c>
      <c r="O140" s="35" t="s">
        <v>509</v>
      </c>
      <c r="P140" s="39">
        <v>1</v>
      </c>
      <c r="Q140" s="35" t="s">
        <v>510</v>
      </c>
    </row>
    <row r="141" spans="1:17" hidden="1">
      <c r="A141" s="35" t="s">
        <v>1370</v>
      </c>
      <c r="B141" s="35" t="s">
        <v>1686</v>
      </c>
      <c r="C141" s="35" t="s">
        <v>457</v>
      </c>
      <c r="D141" s="35" t="s">
        <v>1371</v>
      </c>
      <c r="E141" s="37">
        <v>45454</v>
      </c>
      <c r="F141" s="35" t="s">
        <v>503</v>
      </c>
      <c r="G141" s="35" t="s">
        <v>515</v>
      </c>
      <c r="H141" s="35" t="s">
        <v>20</v>
      </c>
      <c r="I141" s="35" t="s">
        <v>37</v>
      </c>
      <c r="J141" s="35" t="s">
        <v>512</v>
      </c>
      <c r="K141" s="35" t="s">
        <v>506</v>
      </c>
      <c r="L141" s="35" t="s">
        <v>507</v>
      </c>
      <c r="M141" s="35" t="s">
        <v>508</v>
      </c>
      <c r="N141" s="38">
        <v>33.24</v>
      </c>
      <c r="O141" s="35" t="s">
        <v>509</v>
      </c>
      <c r="P141" s="39">
        <v>1</v>
      </c>
      <c r="Q141" s="35" t="s">
        <v>510</v>
      </c>
    </row>
    <row r="142" spans="1:17" hidden="1">
      <c r="A142" s="35" t="s">
        <v>1195</v>
      </c>
      <c r="B142" s="35" t="s">
        <v>1686</v>
      </c>
      <c r="C142" s="35" t="s">
        <v>457</v>
      </c>
      <c r="D142" s="35" t="s">
        <v>1196</v>
      </c>
      <c r="E142" s="37">
        <v>45422</v>
      </c>
      <c r="F142" s="35" t="s">
        <v>503</v>
      </c>
      <c r="G142" s="35" t="s">
        <v>515</v>
      </c>
      <c r="H142" s="35" t="s">
        <v>20</v>
      </c>
      <c r="I142" s="35" t="s">
        <v>37</v>
      </c>
      <c r="J142" s="35" t="s">
        <v>512</v>
      </c>
      <c r="K142" s="35" t="s">
        <v>506</v>
      </c>
      <c r="L142" s="35" t="s">
        <v>507</v>
      </c>
      <c r="M142" s="35" t="s">
        <v>508</v>
      </c>
      <c r="N142" s="38">
        <v>1009.13</v>
      </c>
      <c r="O142" s="35" t="s">
        <v>509</v>
      </c>
      <c r="P142" s="39">
        <v>1</v>
      </c>
      <c r="Q142" s="35" t="s">
        <v>510</v>
      </c>
    </row>
    <row r="143" spans="1:17" hidden="1">
      <c r="A143" s="35" t="s">
        <v>1198</v>
      </c>
      <c r="B143" s="35" t="s">
        <v>1686</v>
      </c>
      <c r="C143" s="35" t="s">
        <v>457</v>
      </c>
      <c r="D143" s="35" t="s">
        <v>1199</v>
      </c>
      <c r="E143" s="37">
        <v>45422</v>
      </c>
      <c r="F143" s="35" t="s">
        <v>503</v>
      </c>
      <c r="G143" s="35" t="s">
        <v>515</v>
      </c>
      <c r="H143" s="35" t="s">
        <v>20</v>
      </c>
      <c r="I143" s="35" t="s">
        <v>37</v>
      </c>
      <c r="J143" s="35" t="s">
        <v>512</v>
      </c>
      <c r="K143" s="35" t="s">
        <v>506</v>
      </c>
      <c r="L143" s="35" t="s">
        <v>507</v>
      </c>
      <c r="M143" s="35" t="s">
        <v>508</v>
      </c>
      <c r="N143" s="38">
        <v>1120.6500000000001</v>
      </c>
      <c r="O143" s="35" t="s">
        <v>509</v>
      </c>
      <c r="P143" s="39">
        <v>1</v>
      </c>
      <c r="Q143" s="35" t="s">
        <v>510</v>
      </c>
    </row>
    <row r="144" spans="1:17" hidden="1">
      <c r="A144" s="35" t="s">
        <v>1030</v>
      </c>
      <c r="B144" s="35" t="s">
        <v>1686</v>
      </c>
      <c r="C144" s="35" t="s">
        <v>457</v>
      </c>
      <c r="D144" s="35" t="s">
        <v>1031</v>
      </c>
      <c r="E144" s="37">
        <v>45422</v>
      </c>
      <c r="F144" s="35" t="s">
        <v>503</v>
      </c>
      <c r="G144" s="35" t="s">
        <v>513</v>
      </c>
      <c r="H144" s="35" t="s">
        <v>20</v>
      </c>
      <c r="I144" s="35" t="s">
        <v>37</v>
      </c>
      <c r="J144" s="35" t="s">
        <v>512</v>
      </c>
      <c r="K144" s="35" t="s">
        <v>506</v>
      </c>
      <c r="L144" s="35" t="s">
        <v>514</v>
      </c>
      <c r="M144" s="35" t="s">
        <v>508</v>
      </c>
      <c r="N144" s="38">
        <v>22</v>
      </c>
      <c r="O144" s="35" t="s">
        <v>509</v>
      </c>
      <c r="P144" s="39">
        <v>1</v>
      </c>
      <c r="Q144" s="35" t="s">
        <v>510</v>
      </c>
    </row>
    <row r="145" spans="1:17" hidden="1">
      <c r="A145" s="35" t="s">
        <v>1039</v>
      </c>
      <c r="B145" s="35" t="s">
        <v>1686</v>
      </c>
      <c r="C145" s="35" t="s">
        <v>457</v>
      </c>
      <c r="D145" s="35" t="s">
        <v>1040</v>
      </c>
      <c r="E145" s="37">
        <v>45454</v>
      </c>
      <c r="F145" s="35" t="s">
        <v>503</v>
      </c>
      <c r="G145" s="35" t="s">
        <v>513</v>
      </c>
      <c r="H145" s="35" t="s">
        <v>20</v>
      </c>
      <c r="I145" s="35" t="s">
        <v>37</v>
      </c>
      <c r="J145" s="35" t="s">
        <v>512</v>
      </c>
      <c r="K145" s="35" t="s">
        <v>506</v>
      </c>
      <c r="L145" s="35" t="s">
        <v>514</v>
      </c>
      <c r="M145" s="35" t="s">
        <v>508</v>
      </c>
      <c r="N145" s="38">
        <v>31.25</v>
      </c>
      <c r="O145" s="35" t="s">
        <v>509</v>
      </c>
      <c r="P145" s="39">
        <v>1</v>
      </c>
      <c r="Q145" s="35" t="s">
        <v>510</v>
      </c>
    </row>
    <row r="146" spans="1:17" hidden="1">
      <c r="A146" s="35" t="s">
        <v>1189</v>
      </c>
      <c r="B146" s="35" t="s">
        <v>1686</v>
      </c>
      <c r="C146" s="35" t="s">
        <v>457</v>
      </c>
      <c r="D146" s="35" t="s">
        <v>1190</v>
      </c>
      <c r="E146" s="37">
        <v>45422</v>
      </c>
      <c r="F146" s="35" t="s">
        <v>503</v>
      </c>
      <c r="G146" s="35" t="s">
        <v>518</v>
      </c>
      <c r="H146" s="35" t="s">
        <v>20</v>
      </c>
      <c r="I146" s="35" t="s">
        <v>37</v>
      </c>
      <c r="J146" s="35" t="s">
        <v>505</v>
      </c>
      <c r="K146" s="35" t="s">
        <v>3615</v>
      </c>
      <c r="L146" s="35" t="s">
        <v>519</v>
      </c>
      <c r="M146" s="35" t="s">
        <v>508</v>
      </c>
      <c r="N146" s="38">
        <v>0.01</v>
      </c>
      <c r="O146" s="35" t="s">
        <v>509</v>
      </c>
      <c r="P146" s="39">
        <v>1</v>
      </c>
      <c r="Q146" s="35" t="s">
        <v>510</v>
      </c>
    </row>
    <row r="147" spans="1:17" hidden="1">
      <c r="A147" s="35" t="s">
        <v>887</v>
      </c>
      <c r="B147" s="35" t="s">
        <v>1686</v>
      </c>
      <c r="C147" s="35" t="s">
        <v>457</v>
      </c>
      <c r="D147" s="35" t="s">
        <v>888</v>
      </c>
      <c r="E147" s="37">
        <v>45422</v>
      </c>
      <c r="F147" s="35" t="s">
        <v>503</v>
      </c>
      <c r="G147" s="35" t="s">
        <v>520</v>
      </c>
      <c r="H147" s="35" t="s">
        <v>20</v>
      </c>
      <c r="I147" s="35" t="s">
        <v>37</v>
      </c>
      <c r="J147" s="35" t="s">
        <v>505</v>
      </c>
      <c r="K147" s="35" t="s">
        <v>506</v>
      </c>
      <c r="L147" s="35" t="s">
        <v>521</v>
      </c>
      <c r="M147" s="35" t="s">
        <v>508</v>
      </c>
      <c r="N147" s="38">
        <v>3003.21</v>
      </c>
      <c r="O147" s="35" t="s">
        <v>509</v>
      </c>
      <c r="P147" s="39">
        <v>1</v>
      </c>
      <c r="Q147" s="35" t="s">
        <v>510</v>
      </c>
    </row>
    <row r="148" spans="1:17" hidden="1">
      <c r="A148" s="35" t="s">
        <v>1627</v>
      </c>
      <c r="B148" s="35" t="s">
        <v>1686</v>
      </c>
      <c r="C148" s="35" t="s">
        <v>457</v>
      </c>
      <c r="D148" s="35" t="s">
        <v>1628</v>
      </c>
      <c r="E148" s="37">
        <v>45422</v>
      </c>
      <c r="F148" s="35" t="s">
        <v>503</v>
      </c>
      <c r="G148" s="35" t="s">
        <v>513</v>
      </c>
      <c r="H148" s="35" t="s">
        <v>20</v>
      </c>
      <c r="I148" s="35" t="s">
        <v>37</v>
      </c>
      <c r="J148" s="35" t="s">
        <v>512</v>
      </c>
      <c r="K148" s="35" t="s">
        <v>506</v>
      </c>
      <c r="L148" s="35" t="s">
        <v>514</v>
      </c>
      <c r="M148" s="35" t="s">
        <v>508</v>
      </c>
      <c r="N148" s="38">
        <v>2018.5</v>
      </c>
      <c r="O148" s="35" t="s">
        <v>509</v>
      </c>
      <c r="P148" s="39">
        <v>1</v>
      </c>
      <c r="Q148" s="35" t="s">
        <v>510</v>
      </c>
    </row>
    <row r="149" spans="1:17" hidden="1">
      <c r="A149" s="35" t="s">
        <v>1233</v>
      </c>
      <c r="B149" s="35" t="s">
        <v>1686</v>
      </c>
      <c r="C149" s="35" t="s">
        <v>457</v>
      </c>
      <c r="D149" s="35" t="s">
        <v>1234</v>
      </c>
      <c r="E149" s="37">
        <v>45742</v>
      </c>
      <c r="F149" s="35" t="s">
        <v>503</v>
      </c>
      <c r="G149" s="35" t="s">
        <v>513</v>
      </c>
      <c r="H149" s="35" t="s">
        <v>20</v>
      </c>
      <c r="I149" s="35" t="s">
        <v>37</v>
      </c>
      <c r="J149" s="35" t="s">
        <v>457</v>
      </c>
      <c r="K149" s="35" t="s">
        <v>506</v>
      </c>
      <c r="L149" s="35" t="s">
        <v>514</v>
      </c>
      <c r="M149" s="35" t="s">
        <v>508</v>
      </c>
      <c r="N149" s="38">
        <v>97</v>
      </c>
      <c r="O149" s="35" t="s">
        <v>509</v>
      </c>
      <c r="P149" s="39">
        <v>1</v>
      </c>
      <c r="Q149" s="35" t="s">
        <v>510</v>
      </c>
    </row>
    <row r="150" spans="1:17" hidden="1">
      <c r="A150" s="35" t="s">
        <v>1298</v>
      </c>
      <c r="B150" s="35" t="s">
        <v>1686</v>
      </c>
      <c r="C150" s="35" t="s">
        <v>457</v>
      </c>
      <c r="D150" s="35" t="s">
        <v>1299</v>
      </c>
      <c r="E150" s="37">
        <v>45777</v>
      </c>
      <c r="F150" s="35" t="s">
        <v>503</v>
      </c>
      <c r="G150" s="35" t="s">
        <v>520</v>
      </c>
      <c r="H150" s="35" t="s">
        <v>20</v>
      </c>
      <c r="I150" s="35" t="s">
        <v>3626</v>
      </c>
      <c r="J150" s="35" t="s">
        <v>505</v>
      </c>
      <c r="K150" s="35" t="s">
        <v>506</v>
      </c>
      <c r="L150" s="35" t="s">
        <v>521</v>
      </c>
      <c r="M150" s="35" t="s">
        <v>508</v>
      </c>
      <c r="N150" s="38">
        <v>4810</v>
      </c>
      <c r="O150" s="35" t="s">
        <v>509</v>
      </c>
      <c r="P150" s="39">
        <v>1</v>
      </c>
      <c r="Q150" s="35" t="s">
        <v>510</v>
      </c>
    </row>
    <row r="151" spans="1:17" hidden="1">
      <c r="A151" s="35" t="s">
        <v>1298</v>
      </c>
      <c r="B151" s="35" t="s">
        <v>1686</v>
      </c>
      <c r="C151" s="35" t="s">
        <v>3219</v>
      </c>
      <c r="D151" s="35" t="s">
        <v>1299</v>
      </c>
      <c r="E151" s="37">
        <v>45777</v>
      </c>
      <c r="F151" s="35" t="s">
        <v>503</v>
      </c>
      <c r="G151" s="35" t="s">
        <v>520</v>
      </c>
      <c r="H151" s="35" t="s">
        <v>20</v>
      </c>
      <c r="I151" s="35" t="s">
        <v>3626</v>
      </c>
      <c r="J151" s="35" t="s">
        <v>505</v>
      </c>
      <c r="K151" s="35" t="s">
        <v>506</v>
      </c>
      <c r="L151" s="35" t="s">
        <v>521</v>
      </c>
      <c r="M151" s="35" t="s">
        <v>3627</v>
      </c>
      <c r="N151" s="38">
        <v>1</v>
      </c>
      <c r="O151" s="35" t="s">
        <v>509</v>
      </c>
      <c r="P151" s="39">
        <v>1</v>
      </c>
      <c r="Q151" s="35" t="s">
        <v>510</v>
      </c>
    </row>
    <row r="152" spans="1:17" hidden="1">
      <c r="A152" s="35" t="s">
        <v>1298</v>
      </c>
      <c r="B152" s="35" t="s">
        <v>1686</v>
      </c>
      <c r="C152" s="35" t="s">
        <v>3628</v>
      </c>
      <c r="D152" s="35" t="s">
        <v>1299</v>
      </c>
      <c r="E152" s="37">
        <v>45777</v>
      </c>
      <c r="F152" s="35" t="s">
        <v>503</v>
      </c>
      <c r="G152" s="35" t="s">
        <v>520</v>
      </c>
      <c r="H152" s="35" t="s">
        <v>20</v>
      </c>
      <c r="I152" s="35" t="s">
        <v>3626</v>
      </c>
      <c r="J152" s="35" t="s">
        <v>505</v>
      </c>
      <c r="K152" s="35" t="s">
        <v>506</v>
      </c>
      <c r="L152" s="35" t="s">
        <v>521</v>
      </c>
      <c r="M152" s="35" t="s">
        <v>508</v>
      </c>
      <c r="N152" s="38">
        <v>4810</v>
      </c>
      <c r="O152" s="35" t="s">
        <v>509</v>
      </c>
      <c r="P152" s="39">
        <v>1</v>
      </c>
      <c r="Q152" s="35" t="s">
        <v>510</v>
      </c>
    </row>
    <row r="153" spans="1:17" hidden="1">
      <c r="A153" s="35" t="s">
        <v>1298</v>
      </c>
      <c r="B153" s="35" t="s">
        <v>1686</v>
      </c>
      <c r="C153" s="35" t="s">
        <v>3109</v>
      </c>
      <c r="D153" s="35" t="s">
        <v>1299</v>
      </c>
      <c r="E153" s="37">
        <v>45777</v>
      </c>
      <c r="F153" s="35" t="s">
        <v>503</v>
      </c>
      <c r="G153" s="35" t="s">
        <v>520</v>
      </c>
      <c r="H153" s="35" t="s">
        <v>20</v>
      </c>
      <c r="I153" s="35" t="s">
        <v>3626</v>
      </c>
      <c r="J153" s="35" t="s">
        <v>505</v>
      </c>
      <c r="K153" s="35" t="s">
        <v>506</v>
      </c>
      <c r="L153" s="35" t="s">
        <v>521</v>
      </c>
      <c r="M153" s="35" t="s">
        <v>508</v>
      </c>
      <c r="N153" s="38">
        <v>2405</v>
      </c>
      <c r="O153" s="35" t="s">
        <v>509</v>
      </c>
      <c r="P153" s="39">
        <v>1</v>
      </c>
      <c r="Q153" s="35" t="s">
        <v>510</v>
      </c>
    </row>
    <row r="154" spans="1:17" hidden="1">
      <c r="A154" s="35" t="s">
        <v>1545</v>
      </c>
      <c r="B154" s="35" t="s">
        <v>1686</v>
      </c>
      <c r="C154" s="35" t="s">
        <v>457</v>
      </c>
      <c r="D154" s="35" t="s">
        <v>1546</v>
      </c>
      <c r="E154" s="37">
        <v>45422</v>
      </c>
      <c r="F154" s="35" t="s">
        <v>503</v>
      </c>
      <c r="G154" s="35" t="s">
        <v>520</v>
      </c>
      <c r="H154" s="35" t="s">
        <v>20</v>
      </c>
      <c r="I154" s="35" t="s">
        <v>37</v>
      </c>
      <c r="J154" s="35" t="s">
        <v>505</v>
      </c>
      <c r="K154" s="35" t="s">
        <v>506</v>
      </c>
      <c r="L154" s="35" t="s">
        <v>521</v>
      </c>
      <c r="M154" s="35" t="s">
        <v>508</v>
      </c>
      <c r="N154" s="38">
        <v>6180.93</v>
      </c>
      <c r="O154" s="35" t="s">
        <v>509</v>
      </c>
      <c r="P154" s="39">
        <v>1</v>
      </c>
      <c r="Q154" s="35" t="s">
        <v>510</v>
      </c>
    </row>
    <row r="155" spans="1:17" hidden="1">
      <c r="A155" s="35" t="s">
        <v>1542</v>
      </c>
      <c r="B155" s="35" t="s">
        <v>1686</v>
      </c>
      <c r="C155" s="35" t="s">
        <v>457</v>
      </c>
      <c r="D155" s="35" t="s">
        <v>1543</v>
      </c>
      <c r="E155" s="37">
        <v>45422</v>
      </c>
      <c r="F155" s="35" t="s">
        <v>503</v>
      </c>
      <c r="G155" s="35" t="s">
        <v>520</v>
      </c>
      <c r="H155" s="35" t="s">
        <v>20</v>
      </c>
      <c r="I155" s="35" t="s">
        <v>37</v>
      </c>
      <c r="J155" s="35" t="s">
        <v>512</v>
      </c>
      <c r="K155" s="35" t="s">
        <v>506</v>
      </c>
      <c r="L155" s="35" t="s">
        <v>521</v>
      </c>
      <c r="M155" s="35" t="s">
        <v>508</v>
      </c>
      <c r="N155" s="38">
        <v>8259.6</v>
      </c>
      <c r="O155" s="35" t="s">
        <v>509</v>
      </c>
      <c r="P155" s="39">
        <v>1</v>
      </c>
      <c r="Q155" s="35" t="s">
        <v>510</v>
      </c>
    </row>
    <row r="156" spans="1:17" hidden="1">
      <c r="A156" s="35" t="s">
        <v>882</v>
      </c>
      <c r="B156" s="35" t="s">
        <v>1686</v>
      </c>
      <c r="C156" s="35" t="s">
        <v>457</v>
      </c>
      <c r="D156" s="35" t="s">
        <v>883</v>
      </c>
      <c r="E156" s="37">
        <v>45838</v>
      </c>
      <c r="F156" s="35" t="s">
        <v>503</v>
      </c>
      <c r="G156" s="35" t="s">
        <v>520</v>
      </c>
      <c r="H156" s="35" t="s">
        <v>20</v>
      </c>
      <c r="I156" s="35" t="s">
        <v>37</v>
      </c>
      <c r="J156" s="35" t="s">
        <v>512</v>
      </c>
      <c r="K156" s="35" t="s">
        <v>506</v>
      </c>
      <c r="L156" s="35" t="s">
        <v>521</v>
      </c>
      <c r="M156" s="35" t="s">
        <v>508</v>
      </c>
      <c r="N156" s="38">
        <v>1324.7</v>
      </c>
      <c r="O156" s="35" t="s">
        <v>509</v>
      </c>
      <c r="P156" s="39">
        <v>1</v>
      </c>
      <c r="Q156" s="35" t="s">
        <v>510</v>
      </c>
    </row>
    <row r="157" spans="1:17" hidden="1">
      <c r="A157" s="35" t="s">
        <v>1631</v>
      </c>
      <c r="B157" s="35" t="s">
        <v>1686</v>
      </c>
      <c r="C157" s="35" t="s">
        <v>457</v>
      </c>
      <c r="D157" s="35" t="s">
        <v>1632</v>
      </c>
      <c r="E157" s="37">
        <v>45454</v>
      </c>
      <c r="F157" s="35" t="s">
        <v>503</v>
      </c>
      <c r="G157" s="35" t="s">
        <v>515</v>
      </c>
      <c r="H157" s="35" t="s">
        <v>20</v>
      </c>
      <c r="I157" s="35" t="s">
        <v>37</v>
      </c>
      <c r="J157" s="35" t="s">
        <v>505</v>
      </c>
      <c r="K157" s="35" t="s">
        <v>506</v>
      </c>
      <c r="L157" s="35" t="s">
        <v>507</v>
      </c>
      <c r="M157" s="35" t="s">
        <v>508</v>
      </c>
      <c r="N157" s="38">
        <v>50.48</v>
      </c>
      <c r="O157" s="35" t="s">
        <v>509</v>
      </c>
      <c r="P157" s="39">
        <v>1</v>
      </c>
      <c r="Q157" s="35" t="s">
        <v>510</v>
      </c>
    </row>
    <row r="158" spans="1:17" hidden="1">
      <c r="A158" s="35" t="s">
        <v>1501</v>
      </c>
      <c r="B158" s="35" t="s">
        <v>1686</v>
      </c>
      <c r="C158" s="35" t="s">
        <v>457</v>
      </c>
      <c r="D158" s="35" t="s">
        <v>1502</v>
      </c>
      <c r="E158" s="37">
        <v>45736</v>
      </c>
      <c r="F158" s="35" t="s">
        <v>503</v>
      </c>
      <c r="G158" s="35" t="s">
        <v>504</v>
      </c>
      <c r="H158" s="35" t="s">
        <v>230</v>
      </c>
      <c r="I158" s="35" t="s">
        <v>37</v>
      </c>
      <c r="J158" s="35" t="s">
        <v>457</v>
      </c>
      <c r="K158" s="35" t="s">
        <v>506</v>
      </c>
      <c r="L158" s="35" t="s">
        <v>507</v>
      </c>
      <c r="M158" s="35" t="s">
        <v>508</v>
      </c>
      <c r="N158" s="38">
        <v>65.459999999999994</v>
      </c>
      <c r="O158" s="35" t="s">
        <v>509</v>
      </c>
      <c r="P158" s="39">
        <v>1</v>
      </c>
      <c r="Q158" s="35" t="s">
        <v>510</v>
      </c>
    </row>
    <row r="159" spans="1:17" hidden="1">
      <c r="A159" s="35" t="s">
        <v>1221</v>
      </c>
      <c r="B159" s="35" t="s">
        <v>1686</v>
      </c>
      <c r="C159" s="35" t="s">
        <v>457</v>
      </c>
      <c r="D159" s="35" t="s">
        <v>1222</v>
      </c>
      <c r="E159" s="37">
        <v>45854</v>
      </c>
      <c r="F159" s="35" t="s">
        <v>503</v>
      </c>
      <c r="G159" s="35" t="s">
        <v>515</v>
      </c>
      <c r="H159" s="35" t="s">
        <v>20</v>
      </c>
      <c r="I159" s="35" t="s">
        <v>37</v>
      </c>
      <c r="J159" s="35" t="s">
        <v>457</v>
      </c>
      <c r="K159" s="35" t="s">
        <v>506</v>
      </c>
      <c r="L159" s="35" t="s">
        <v>507</v>
      </c>
      <c r="M159" s="35" t="s">
        <v>508</v>
      </c>
      <c r="N159" s="38">
        <v>82.38</v>
      </c>
      <c r="O159" s="35" t="s">
        <v>509</v>
      </c>
      <c r="P159" s="39">
        <v>1</v>
      </c>
      <c r="Q159" s="35" t="s">
        <v>510</v>
      </c>
    </row>
    <row r="160" spans="1:17" hidden="1">
      <c r="A160" s="35" t="s">
        <v>1125</v>
      </c>
      <c r="B160" s="35" t="s">
        <v>1686</v>
      </c>
      <c r="C160" s="35" t="s">
        <v>457</v>
      </c>
      <c r="D160" s="35" t="s">
        <v>1126</v>
      </c>
      <c r="E160" s="37">
        <v>45842</v>
      </c>
      <c r="F160" s="35" t="s">
        <v>503</v>
      </c>
      <c r="G160" s="35" t="s">
        <v>520</v>
      </c>
      <c r="H160" s="35" t="s">
        <v>20</v>
      </c>
      <c r="I160" s="35" t="s">
        <v>37</v>
      </c>
      <c r="J160" s="35" t="s">
        <v>512</v>
      </c>
      <c r="K160" s="35" t="s">
        <v>3615</v>
      </c>
      <c r="L160" s="35" t="s">
        <v>521</v>
      </c>
      <c r="M160" s="35" t="s">
        <v>508</v>
      </c>
      <c r="N160" s="38">
        <v>3148.81</v>
      </c>
      <c r="O160" s="35" t="s">
        <v>509</v>
      </c>
      <c r="P160" s="39">
        <v>1</v>
      </c>
      <c r="Q160" s="35" t="s">
        <v>510</v>
      </c>
    </row>
    <row r="161" spans="1:17" hidden="1">
      <c r="A161" s="35" t="s">
        <v>1511</v>
      </c>
      <c r="B161" s="35" t="s">
        <v>1686</v>
      </c>
      <c r="C161" s="35" t="s">
        <v>457</v>
      </c>
      <c r="D161" s="35" t="s">
        <v>1512</v>
      </c>
      <c r="E161" s="37">
        <v>45422</v>
      </c>
      <c r="F161" s="35" t="s">
        <v>503</v>
      </c>
      <c r="G161" s="35" t="s">
        <v>520</v>
      </c>
      <c r="H161" s="35" t="s">
        <v>20</v>
      </c>
      <c r="I161" s="35" t="s">
        <v>3626</v>
      </c>
      <c r="J161" s="35" t="s">
        <v>512</v>
      </c>
      <c r="K161" s="35" t="s">
        <v>506</v>
      </c>
      <c r="L161" s="35" t="s">
        <v>521</v>
      </c>
      <c r="M161" s="35" t="s">
        <v>508</v>
      </c>
      <c r="N161" s="38">
        <v>53310</v>
      </c>
      <c r="O161" s="35" t="s">
        <v>509</v>
      </c>
      <c r="P161" s="39">
        <v>1</v>
      </c>
      <c r="Q161" s="35" t="s">
        <v>510</v>
      </c>
    </row>
    <row r="162" spans="1:17" hidden="1">
      <c r="A162" s="35" t="s">
        <v>1511</v>
      </c>
      <c r="B162" s="35" t="s">
        <v>1686</v>
      </c>
      <c r="C162" s="35" t="s">
        <v>3219</v>
      </c>
      <c r="D162" s="35" t="s">
        <v>1512</v>
      </c>
      <c r="E162" s="37">
        <v>45422</v>
      </c>
      <c r="F162" s="35" t="s">
        <v>503</v>
      </c>
      <c r="G162" s="35" t="s">
        <v>520</v>
      </c>
      <c r="H162" s="35" t="s">
        <v>20</v>
      </c>
      <c r="I162" s="35" t="s">
        <v>3626</v>
      </c>
      <c r="J162" s="35" t="s">
        <v>512</v>
      </c>
      <c r="K162" s="35" t="s">
        <v>506</v>
      </c>
      <c r="L162" s="35" t="s">
        <v>521</v>
      </c>
      <c r="M162" s="35" t="s">
        <v>3627</v>
      </c>
      <c r="N162" s="38">
        <v>1</v>
      </c>
      <c r="O162" s="35" t="s">
        <v>509</v>
      </c>
      <c r="P162" s="39">
        <v>1</v>
      </c>
      <c r="Q162" s="35" t="s">
        <v>510</v>
      </c>
    </row>
    <row r="163" spans="1:17" hidden="1">
      <c r="A163" s="35" t="s">
        <v>1511</v>
      </c>
      <c r="B163" s="35" t="s">
        <v>1686</v>
      </c>
      <c r="C163" s="35" t="s">
        <v>3628</v>
      </c>
      <c r="D163" s="35" t="s">
        <v>1512</v>
      </c>
      <c r="E163" s="37">
        <v>45422</v>
      </c>
      <c r="F163" s="35" t="s">
        <v>503</v>
      </c>
      <c r="G163" s="35" t="s">
        <v>520</v>
      </c>
      <c r="H163" s="35" t="s">
        <v>20</v>
      </c>
      <c r="I163" s="35" t="s">
        <v>3626</v>
      </c>
      <c r="J163" s="35" t="s">
        <v>512</v>
      </c>
      <c r="K163" s="35" t="s">
        <v>506</v>
      </c>
      <c r="L163" s="35" t="s">
        <v>521</v>
      </c>
      <c r="M163" s="35" t="s">
        <v>508</v>
      </c>
      <c r="N163" s="38">
        <v>53310</v>
      </c>
      <c r="O163" s="35" t="s">
        <v>509</v>
      </c>
      <c r="P163" s="39">
        <v>1</v>
      </c>
      <c r="Q163" s="35" t="s">
        <v>510</v>
      </c>
    </row>
    <row r="164" spans="1:17" hidden="1">
      <c r="A164" s="35" t="s">
        <v>1511</v>
      </c>
      <c r="B164" s="35" t="s">
        <v>1686</v>
      </c>
      <c r="C164" s="35" t="s">
        <v>3109</v>
      </c>
      <c r="D164" s="35" t="s">
        <v>1512</v>
      </c>
      <c r="E164" s="37">
        <v>45422</v>
      </c>
      <c r="F164" s="35" t="s">
        <v>503</v>
      </c>
      <c r="G164" s="35" t="s">
        <v>520</v>
      </c>
      <c r="H164" s="35" t="s">
        <v>20</v>
      </c>
      <c r="I164" s="35" t="s">
        <v>3626</v>
      </c>
      <c r="J164" s="35" t="s">
        <v>512</v>
      </c>
      <c r="K164" s="35" t="s">
        <v>506</v>
      </c>
      <c r="L164" s="35" t="s">
        <v>521</v>
      </c>
      <c r="M164" s="35" t="s">
        <v>508</v>
      </c>
      <c r="N164" s="38">
        <v>26655</v>
      </c>
      <c r="O164" s="35" t="s">
        <v>509</v>
      </c>
      <c r="P164" s="39">
        <v>1</v>
      </c>
      <c r="Q164" s="35" t="s">
        <v>510</v>
      </c>
    </row>
    <row r="165" spans="1:17" hidden="1">
      <c r="A165" s="35" t="s">
        <v>1549</v>
      </c>
      <c r="B165" s="35" t="s">
        <v>1686</v>
      </c>
      <c r="C165" s="35" t="s">
        <v>457</v>
      </c>
      <c r="D165" s="35" t="s">
        <v>1550</v>
      </c>
      <c r="E165" s="37">
        <v>45454</v>
      </c>
      <c r="F165" s="35" t="s">
        <v>503</v>
      </c>
      <c r="G165" s="35" t="s">
        <v>520</v>
      </c>
      <c r="H165" s="35" t="s">
        <v>20</v>
      </c>
      <c r="I165" s="35" t="s">
        <v>37</v>
      </c>
      <c r="J165" s="35" t="s">
        <v>512</v>
      </c>
      <c r="K165" s="35" t="s">
        <v>506</v>
      </c>
      <c r="L165" s="35" t="s">
        <v>521</v>
      </c>
      <c r="M165" s="35" t="s">
        <v>508</v>
      </c>
      <c r="N165" s="38">
        <v>0.01</v>
      </c>
      <c r="O165" s="35" t="s">
        <v>509</v>
      </c>
      <c r="P165" s="39">
        <v>1</v>
      </c>
      <c r="Q165" s="35" t="s">
        <v>510</v>
      </c>
    </row>
    <row r="166" spans="1:17" hidden="1">
      <c r="A166" s="35" t="s">
        <v>1520</v>
      </c>
      <c r="B166" s="35" t="s">
        <v>1686</v>
      </c>
      <c r="C166" s="35" t="s">
        <v>457</v>
      </c>
      <c r="D166" s="35" t="s">
        <v>1521</v>
      </c>
      <c r="E166" s="37">
        <v>45454</v>
      </c>
      <c r="F166" s="35" t="s">
        <v>503</v>
      </c>
      <c r="G166" s="35" t="s">
        <v>513</v>
      </c>
      <c r="H166" s="35" t="s">
        <v>20</v>
      </c>
      <c r="I166" s="35" t="s">
        <v>37</v>
      </c>
      <c r="J166" s="35" t="s">
        <v>512</v>
      </c>
      <c r="K166" s="35" t="s">
        <v>506</v>
      </c>
      <c r="L166" s="35" t="s">
        <v>514</v>
      </c>
      <c r="M166" s="35" t="s">
        <v>508</v>
      </c>
      <c r="N166" s="38">
        <v>6.44</v>
      </c>
      <c r="O166" s="35" t="s">
        <v>509</v>
      </c>
      <c r="P166" s="39">
        <v>1</v>
      </c>
      <c r="Q166" s="35" t="s">
        <v>510</v>
      </c>
    </row>
    <row r="167" spans="1:17" hidden="1">
      <c r="A167" s="35" t="s">
        <v>1432</v>
      </c>
      <c r="B167" s="35" t="s">
        <v>1686</v>
      </c>
      <c r="C167" s="35" t="s">
        <v>457</v>
      </c>
      <c r="D167" s="35" t="s">
        <v>1433</v>
      </c>
      <c r="E167" s="37">
        <v>45454</v>
      </c>
      <c r="F167" s="35" t="s">
        <v>503</v>
      </c>
      <c r="G167" s="35" t="s">
        <v>513</v>
      </c>
      <c r="H167" s="35" t="s">
        <v>20</v>
      </c>
      <c r="I167" s="35" t="s">
        <v>37</v>
      </c>
      <c r="J167" s="35" t="s">
        <v>457</v>
      </c>
      <c r="K167" s="35" t="s">
        <v>506</v>
      </c>
      <c r="L167" s="35" t="s">
        <v>514</v>
      </c>
      <c r="M167" s="35" t="s">
        <v>508</v>
      </c>
      <c r="N167" s="38">
        <v>0.01</v>
      </c>
      <c r="O167" s="35" t="s">
        <v>509</v>
      </c>
      <c r="P167" s="39">
        <v>1</v>
      </c>
      <c r="Q167" s="35" t="s">
        <v>510</v>
      </c>
    </row>
    <row r="168" spans="1:17" hidden="1">
      <c r="A168" s="35" t="s">
        <v>1400</v>
      </c>
      <c r="B168" s="35" t="s">
        <v>1686</v>
      </c>
      <c r="C168" s="35" t="s">
        <v>457</v>
      </c>
      <c r="D168" s="35" t="s">
        <v>1401</v>
      </c>
      <c r="E168" s="37">
        <v>45855</v>
      </c>
      <c r="F168" s="35" t="s">
        <v>503</v>
      </c>
      <c r="G168" s="35" t="s">
        <v>3629</v>
      </c>
      <c r="H168" s="35" t="s">
        <v>20</v>
      </c>
      <c r="I168" s="35" t="s">
        <v>37</v>
      </c>
      <c r="J168" s="35" t="s">
        <v>457</v>
      </c>
      <c r="K168" s="35" t="s">
        <v>506</v>
      </c>
      <c r="L168" s="35" t="s">
        <v>507</v>
      </c>
      <c r="M168" s="35" t="s">
        <v>508</v>
      </c>
      <c r="N168" s="38">
        <v>25.69</v>
      </c>
      <c r="O168" s="35" t="s">
        <v>509</v>
      </c>
      <c r="P168" s="39">
        <v>1</v>
      </c>
      <c r="Q168" s="35" t="s">
        <v>510</v>
      </c>
    </row>
    <row r="169" spans="1:17" hidden="1">
      <c r="A169" s="35" t="s">
        <v>1300</v>
      </c>
      <c r="B169" s="35" t="s">
        <v>1686</v>
      </c>
      <c r="C169" s="35" t="s">
        <v>457</v>
      </c>
      <c r="D169" s="35" t="s">
        <v>1301</v>
      </c>
      <c r="E169" s="37">
        <v>45777</v>
      </c>
      <c r="F169" s="35" t="s">
        <v>503</v>
      </c>
      <c r="G169" s="35" t="s">
        <v>520</v>
      </c>
      <c r="H169" s="35" t="s">
        <v>20</v>
      </c>
      <c r="I169" s="35" t="s">
        <v>3626</v>
      </c>
      <c r="J169" s="35" t="s">
        <v>505</v>
      </c>
      <c r="K169" s="35" t="s">
        <v>506</v>
      </c>
      <c r="L169" s="35" t="s">
        <v>521</v>
      </c>
      <c r="M169" s="35" t="s">
        <v>508</v>
      </c>
      <c r="N169" s="38">
        <v>1</v>
      </c>
      <c r="O169" s="35" t="s">
        <v>509</v>
      </c>
      <c r="P169" s="39">
        <v>1</v>
      </c>
      <c r="Q169" s="35" t="s">
        <v>510</v>
      </c>
    </row>
    <row r="170" spans="1:17" hidden="1">
      <c r="A170" s="35" t="s">
        <v>1300</v>
      </c>
      <c r="B170" s="35" t="s">
        <v>1686</v>
      </c>
      <c r="C170" s="35" t="s">
        <v>3219</v>
      </c>
      <c r="D170" s="35" t="s">
        <v>1301</v>
      </c>
      <c r="E170" s="37">
        <v>45777</v>
      </c>
      <c r="F170" s="35" t="s">
        <v>503</v>
      </c>
      <c r="G170" s="35" t="s">
        <v>520</v>
      </c>
      <c r="H170" s="35" t="s">
        <v>20</v>
      </c>
      <c r="I170" s="35" t="s">
        <v>3626</v>
      </c>
      <c r="J170" s="35" t="s">
        <v>505</v>
      </c>
      <c r="K170" s="35" t="s">
        <v>506</v>
      </c>
      <c r="L170" s="35" t="s">
        <v>521</v>
      </c>
      <c r="M170" s="35" t="s">
        <v>3627</v>
      </c>
      <c r="N170" s="38">
        <v>1</v>
      </c>
      <c r="O170" s="35" t="s">
        <v>509</v>
      </c>
      <c r="P170" s="39">
        <v>1</v>
      </c>
      <c r="Q170" s="35" t="s">
        <v>510</v>
      </c>
    </row>
    <row r="171" spans="1:17" hidden="1">
      <c r="A171" s="35" t="s">
        <v>1300</v>
      </c>
      <c r="B171" s="35" t="s">
        <v>1686</v>
      </c>
      <c r="C171" s="35" t="s">
        <v>3628</v>
      </c>
      <c r="D171" s="35" t="s">
        <v>1301</v>
      </c>
      <c r="E171" s="37">
        <v>45777</v>
      </c>
      <c r="F171" s="35" t="s">
        <v>503</v>
      </c>
      <c r="G171" s="35" t="s">
        <v>520</v>
      </c>
      <c r="H171" s="35" t="s">
        <v>20</v>
      </c>
      <c r="I171" s="35" t="s">
        <v>3626</v>
      </c>
      <c r="J171" s="35" t="s">
        <v>505</v>
      </c>
      <c r="K171" s="35" t="s">
        <v>506</v>
      </c>
      <c r="L171" s="35" t="s">
        <v>521</v>
      </c>
      <c r="M171" s="35" t="s">
        <v>508</v>
      </c>
      <c r="N171" s="38">
        <v>11955.61</v>
      </c>
      <c r="O171" s="35" t="s">
        <v>509</v>
      </c>
      <c r="P171" s="39">
        <v>1</v>
      </c>
      <c r="Q171" s="35" t="s">
        <v>510</v>
      </c>
    </row>
    <row r="172" spans="1:17" hidden="1">
      <c r="A172" s="35" t="s">
        <v>1300</v>
      </c>
      <c r="B172" s="35" t="s">
        <v>1686</v>
      </c>
      <c r="C172" s="35" t="s">
        <v>3109</v>
      </c>
      <c r="D172" s="35" t="s">
        <v>1301</v>
      </c>
      <c r="E172" s="37">
        <v>45777</v>
      </c>
      <c r="F172" s="35" t="s">
        <v>503</v>
      </c>
      <c r="G172" s="35" t="s">
        <v>520</v>
      </c>
      <c r="H172" s="35" t="s">
        <v>20</v>
      </c>
      <c r="I172" s="35" t="s">
        <v>3626</v>
      </c>
      <c r="J172" s="35" t="s">
        <v>505</v>
      </c>
      <c r="K172" s="35" t="s">
        <v>506</v>
      </c>
      <c r="L172" s="35" t="s">
        <v>521</v>
      </c>
      <c r="M172" s="35" t="s">
        <v>508</v>
      </c>
      <c r="N172" s="38">
        <v>0.01</v>
      </c>
      <c r="O172" s="35" t="s">
        <v>509</v>
      </c>
      <c r="P172" s="39">
        <v>1</v>
      </c>
      <c r="Q172" s="35" t="s">
        <v>510</v>
      </c>
    </row>
    <row r="173" spans="1:17" hidden="1">
      <c r="A173" s="35" t="s">
        <v>1315</v>
      </c>
      <c r="B173" s="35" t="s">
        <v>1686</v>
      </c>
      <c r="C173" s="35" t="s">
        <v>457</v>
      </c>
      <c r="D173" s="35" t="s">
        <v>1316</v>
      </c>
      <c r="E173" s="37">
        <v>45454</v>
      </c>
      <c r="F173" s="35" t="s">
        <v>503</v>
      </c>
      <c r="G173" s="35" t="s">
        <v>515</v>
      </c>
      <c r="H173" s="35" t="s">
        <v>20</v>
      </c>
      <c r="I173" s="35" t="s">
        <v>37</v>
      </c>
      <c r="J173" s="35" t="s">
        <v>505</v>
      </c>
      <c r="K173" s="35" t="s">
        <v>3615</v>
      </c>
      <c r="L173" s="35" t="s">
        <v>507</v>
      </c>
      <c r="M173" s="35" t="s">
        <v>508</v>
      </c>
      <c r="N173" s="38">
        <v>796</v>
      </c>
      <c r="O173" s="35" t="s">
        <v>509</v>
      </c>
      <c r="P173" s="39">
        <v>1</v>
      </c>
      <c r="Q173" s="35" t="s">
        <v>510</v>
      </c>
    </row>
    <row r="174" spans="1:17" hidden="1">
      <c r="A174" s="35" t="s">
        <v>1557</v>
      </c>
      <c r="B174" s="35" t="s">
        <v>1686</v>
      </c>
      <c r="C174" s="35" t="s">
        <v>457</v>
      </c>
      <c r="D174" s="35" t="s">
        <v>1558</v>
      </c>
      <c r="E174" s="37">
        <v>45777</v>
      </c>
      <c r="F174" s="35" t="s">
        <v>503</v>
      </c>
      <c r="G174" s="35" t="s">
        <v>520</v>
      </c>
      <c r="H174" s="35" t="s">
        <v>20</v>
      </c>
      <c r="I174" s="35" t="s">
        <v>37</v>
      </c>
      <c r="J174" s="35" t="s">
        <v>505</v>
      </c>
      <c r="K174" s="35" t="s">
        <v>506</v>
      </c>
      <c r="L174" s="35" t="s">
        <v>521</v>
      </c>
      <c r="M174" s="35" t="s">
        <v>508</v>
      </c>
      <c r="N174" s="38">
        <v>6448.1</v>
      </c>
      <c r="O174" s="35" t="s">
        <v>509</v>
      </c>
      <c r="P174" s="39">
        <v>1</v>
      </c>
      <c r="Q174" s="35" t="s">
        <v>510</v>
      </c>
    </row>
    <row r="175" spans="1:17" hidden="1">
      <c r="A175" s="35" t="s">
        <v>972</v>
      </c>
      <c r="B175" s="35" t="s">
        <v>1686</v>
      </c>
      <c r="C175" s="35" t="s">
        <v>457</v>
      </c>
      <c r="D175" s="35" t="s">
        <v>973</v>
      </c>
      <c r="E175" s="37">
        <v>45729</v>
      </c>
      <c r="F175" s="35" t="s">
        <v>503</v>
      </c>
      <c r="G175" s="35" t="s">
        <v>513</v>
      </c>
      <c r="H175" s="35" t="s">
        <v>20</v>
      </c>
      <c r="I175" s="35" t="s">
        <v>37</v>
      </c>
      <c r="J175" s="35" t="s">
        <v>457</v>
      </c>
      <c r="K175" s="35" t="s">
        <v>506</v>
      </c>
      <c r="L175" s="35" t="s">
        <v>514</v>
      </c>
      <c r="M175" s="35" t="s">
        <v>508</v>
      </c>
      <c r="N175" s="38">
        <v>182.55</v>
      </c>
      <c r="O175" s="35" t="s">
        <v>509</v>
      </c>
      <c r="P175" s="39">
        <v>1</v>
      </c>
      <c r="Q175" s="35" t="s">
        <v>510</v>
      </c>
    </row>
    <row r="176" spans="1:17" hidden="1">
      <c r="A176" s="35" t="s">
        <v>1469</v>
      </c>
      <c r="B176" s="35" t="s">
        <v>1686</v>
      </c>
      <c r="C176" s="35" t="s">
        <v>457</v>
      </c>
      <c r="D176" s="35" t="s">
        <v>1470</v>
      </c>
      <c r="E176" s="37">
        <v>45454</v>
      </c>
      <c r="F176" s="35" t="s">
        <v>503</v>
      </c>
      <c r="G176" s="35" t="s">
        <v>513</v>
      </c>
      <c r="H176" s="35" t="s">
        <v>20</v>
      </c>
      <c r="I176" s="35" t="s">
        <v>37</v>
      </c>
      <c r="J176" s="35" t="s">
        <v>457</v>
      </c>
      <c r="K176" s="35" t="s">
        <v>506</v>
      </c>
      <c r="L176" s="35" t="s">
        <v>514</v>
      </c>
      <c r="M176" s="35" t="s">
        <v>508</v>
      </c>
      <c r="N176" s="38">
        <v>39.43</v>
      </c>
      <c r="O176" s="35" t="s">
        <v>509</v>
      </c>
      <c r="P176" s="39">
        <v>1</v>
      </c>
      <c r="Q176" s="35" t="s">
        <v>510</v>
      </c>
    </row>
    <row r="177" spans="1:17" hidden="1">
      <c r="A177" s="35" t="s">
        <v>963</v>
      </c>
      <c r="B177" s="35" t="s">
        <v>1686</v>
      </c>
      <c r="C177" s="35" t="s">
        <v>457</v>
      </c>
      <c r="D177" s="35" t="s">
        <v>964</v>
      </c>
      <c r="E177" s="37">
        <v>45301</v>
      </c>
      <c r="F177" s="35" t="s">
        <v>503</v>
      </c>
      <c r="G177" s="35" t="s">
        <v>3629</v>
      </c>
      <c r="H177" s="35" t="s">
        <v>20</v>
      </c>
      <c r="I177" s="35" t="s">
        <v>37</v>
      </c>
      <c r="J177" s="35" t="s">
        <v>457</v>
      </c>
      <c r="K177" s="35" t="s">
        <v>506</v>
      </c>
      <c r="L177" s="35" t="s">
        <v>507</v>
      </c>
      <c r="M177" s="35" t="s">
        <v>508</v>
      </c>
      <c r="N177" s="38">
        <v>43.3</v>
      </c>
      <c r="O177" s="35" t="s">
        <v>509</v>
      </c>
      <c r="P177" s="39">
        <v>1</v>
      </c>
      <c r="Q177" s="35" t="s">
        <v>510</v>
      </c>
    </row>
    <row r="178" spans="1:17" hidden="1">
      <c r="A178" s="35" t="s">
        <v>925</v>
      </c>
      <c r="B178" s="35" t="s">
        <v>1686</v>
      </c>
      <c r="C178" s="35" t="s">
        <v>457</v>
      </c>
      <c r="D178" s="35" t="s">
        <v>926</v>
      </c>
      <c r="E178" s="37">
        <v>45728</v>
      </c>
      <c r="F178" s="35" t="s">
        <v>503</v>
      </c>
      <c r="G178" s="35" t="s">
        <v>513</v>
      </c>
      <c r="H178" s="35" t="s">
        <v>20</v>
      </c>
      <c r="I178" s="35" t="s">
        <v>37</v>
      </c>
      <c r="J178" s="35" t="s">
        <v>457</v>
      </c>
      <c r="K178" s="35" t="s">
        <v>506</v>
      </c>
      <c r="L178" s="35" t="s">
        <v>514</v>
      </c>
      <c r="M178" s="35" t="s">
        <v>508</v>
      </c>
      <c r="N178" s="38">
        <v>60.08</v>
      </c>
      <c r="O178" s="35" t="s">
        <v>509</v>
      </c>
      <c r="P178" s="39">
        <v>1</v>
      </c>
      <c r="Q178" s="35" t="s">
        <v>510</v>
      </c>
    </row>
    <row r="179" spans="1:17" hidden="1">
      <c r="A179" s="35" t="s">
        <v>1042</v>
      </c>
      <c r="B179" s="35" t="s">
        <v>1686</v>
      </c>
      <c r="C179" s="35" t="s">
        <v>457</v>
      </c>
      <c r="D179" s="35" t="s">
        <v>1043</v>
      </c>
      <c r="E179" s="37">
        <v>45454</v>
      </c>
      <c r="F179" s="35" t="s">
        <v>503</v>
      </c>
      <c r="G179" s="35" t="s">
        <v>515</v>
      </c>
      <c r="H179" s="35" t="s">
        <v>20</v>
      </c>
      <c r="I179" s="35" t="s">
        <v>37</v>
      </c>
      <c r="J179" s="35" t="s">
        <v>512</v>
      </c>
      <c r="K179" s="35" t="s">
        <v>506</v>
      </c>
      <c r="L179" s="35" t="s">
        <v>507</v>
      </c>
      <c r="M179" s="35" t="s">
        <v>508</v>
      </c>
      <c r="N179" s="38">
        <v>695.35</v>
      </c>
      <c r="O179" s="35" t="s">
        <v>509</v>
      </c>
      <c r="P179" s="39">
        <v>1</v>
      </c>
      <c r="Q179" s="35" t="s">
        <v>510</v>
      </c>
    </row>
    <row r="180" spans="1:17" hidden="1">
      <c r="A180" s="35" t="s">
        <v>1563</v>
      </c>
      <c r="B180" s="35" t="s">
        <v>1686</v>
      </c>
      <c r="C180" s="35" t="s">
        <v>457</v>
      </c>
      <c r="D180" s="35" t="s">
        <v>1564</v>
      </c>
      <c r="E180" s="37">
        <v>45810</v>
      </c>
      <c r="F180" s="35" t="s">
        <v>503</v>
      </c>
      <c r="G180" s="35" t="s">
        <v>515</v>
      </c>
      <c r="H180" s="35" t="s">
        <v>20</v>
      </c>
      <c r="I180" s="35" t="s">
        <v>37</v>
      </c>
      <c r="J180" s="35" t="s">
        <v>457</v>
      </c>
      <c r="K180" s="35" t="s">
        <v>506</v>
      </c>
      <c r="L180" s="35" t="s">
        <v>507</v>
      </c>
      <c r="M180" s="35" t="s">
        <v>508</v>
      </c>
      <c r="N180" s="38">
        <v>107.36</v>
      </c>
      <c r="O180" s="35" t="s">
        <v>509</v>
      </c>
      <c r="P180" s="39">
        <v>1</v>
      </c>
      <c r="Q180" s="35" t="s">
        <v>510</v>
      </c>
    </row>
    <row r="181" spans="1:17" hidden="1">
      <c r="A181" s="35" t="s">
        <v>1358</v>
      </c>
      <c r="B181" s="35" t="s">
        <v>1686</v>
      </c>
      <c r="C181" s="35" t="s">
        <v>457</v>
      </c>
      <c r="D181" s="35" t="s">
        <v>1359</v>
      </c>
      <c r="E181" s="37">
        <v>45743</v>
      </c>
      <c r="F181" s="35" t="s">
        <v>503</v>
      </c>
      <c r="G181" s="35" t="s">
        <v>520</v>
      </c>
      <c r="H181" s="35" t="s">
        <v>2239</v>
      </c>
      <c r="I181" s="35" t="s">
        <v>37</v>
      </c>
      <c r="J181" s="35" t="s">
        <v>457</v>
      </c>
      <c r="K181" s="35" t="s">
        <v>506</v>
      </c>
      <c r="L181" s="35" t="s">
        <v>521</v>
      </c>
      <c r="M181" s="35" t="s">
        <v>508</v>
      </c>
      <c r="N181" s="38">
        <v>1057.3599999999999</v>
      </c>
      <c r="O181" s="35" t="s">
        <v>509</v>
      </c>
      <c r="P181" s="39">
        <v>1</v>
      </c>
      <c r="Q181" s="35" t="s">
        <v>510</v>
      </c>
    </row>
    <row r="182" spans="1:17" hidden="1">
      <c r="A182" s="35" t="s">
        <v>1425</v>
      </c>
      <c r="B182" s="35" t="s">
        <v>1686</v>
      </c>
      <c r="C182" s="35" t="s">
        <v>457</v>
      </c>
      <c r="D182" s="35" t="s">
        <v>1426</v>
      </c>
      <c r="E182" s="37">
        <v>45743</v>
      </c>
      <c r="F182" s="35" t="s">
        <v>503</v>
      </c>
      <c r="G182" s="35" t="s">
        <v>515</v>
      </c>
      <c r="H182" s="35" t="s">
        <v>20</v>
      </c>
      <c r="I182" s="35" t="s">
        <v>37</v>
      </c>
      <c r="J182" s="35" t="s">
        <v>512</v>
      </c>
      <c r="K182" s="35" t="s">
        <v>506</v>
      </c>
      <c r="L182" s="35" t="s">
        <v>507</v>
      </c>
      <c r="M182" s="35" t="s">
        <v>508</v>
      </c>
      <c r="N182" s="38">
        <v>972.99</v>
      </c>
      <c r="O182" s="35" t="s">
        <v>509</v>
      </c>
      <c r="P182" s="39">
        <v>1</v>
      </c>
      <c r="Q182" s="35" t="s">
        <v>510</v>
      </c>
    </row>
    <row r="183" spans="1:17" hidden="1">
      <c r="A183" s="35" t="s">
        <v>1047</v>
      </c>
      <c r="B183" s="35" t="s">
        <v>1686</v>
      </c>
      <c r="C183" s="35" t="s">
        <v>457</v>
      </c>
      <c r="D183" s="35" t="s">
        <v>1048</v>
      </c>
      <c r="E183" s="37">
        <v>45849</v>
      </c>
      <c r="F183" s="35" t="s">
        <v>503</v>
      </c>
      <c r="G183" s="35" t="s">
        <v>515</v>
      </c>
      <c r="H183" s="35" t="s">
        <v>20</v>
      </c>
      <c r="I183" s="35" t="s">
        <v>37</v>
      </c>
      <c r="J183" s="35" t="s">
        <v>512</v>
      </c>
      <c r="K183" s="35" t="s">
        <v>3616</v>
      </c>
      <c r="L183" s="35" t="s">
        <v>507</v>
      </c>
      <c r="M183" s="35" t="s">
        <v>508</v>
      </c>
      <c r="N183" s="38">
        <v>127.76</v>
      </c>
      <c r="O183" s="35" t="s">
        <v>509</v>
      </c>
      <c r="P183" s="39">
        <v>1</v>
      </c>
      <c r="Q183" s="35" t="s">
        <v>510</v>
      </c>
    </row>
    <row r="184" spans="1:17" hidden="1">
      <c r="A184" s="35" t="s">
        <v>1168</v>
      </c>
      <c r="B184" s="35" t="s">
        <v>1686</v>
      </c>
      <c r="C184" s="35" t="s">
        <v>457</v>
      </c>
      <c r="D184" s="35" t="s">
        <v>1169</v>
      </c>
      <c r="E184" s="37">
        <v>45454</v>
      </c>
      <c r="F184" s="35" t="s">
        <v>503</v>
      </c>
      <c r="G184" s="35" t="s">
        <v>513</v>
      </c>
      <c r="H184" s="35" t="s">
        <v>20</v>
      </c>
      <c r="I184" s="35" t="s">
        <v>37</v>
      </c>
      <c r="J184" s="35" t="s">
        <v>512</v>
      </c>
      <c r="K184" s="35" t="s">
        <v>506</v>
      </c>
      <c r="L184" s="35" t="s">
        <v>514</v>
      </c>
      <c r="M184" s="35" t="s">
        <v>508</v>
      </c>
      <c r="N184" s="38">
        <v>35.65</v>
      </c>
      <c r="O184" s="35" t="s">
        <v>509</v>
      </c>
      <c r="P184" s="39">
        <v>1</v>
      </c>
      <c r="Q184" s="35" t="s">
        <v>510</v>
      </c>
    </row>
    <row r="185" spans="1:17" hidden="1">
      <c r="A185" s="35" t="s">
        <v>1516</v>
      </c>
      <c r="B185" s="35" t="s">
        <v>1686</v>
      </c>
      <c r="C185" s="35" t="s">
        <v>457</v>
      </c>
      <c r="D185" s="35" t="s">
        <v>1517</v>
      </c>
      <c r="E185" s="37">
        <v>45454</v>
      </c>
      <c r="F185" s="35" t="s">
        <v>503</v>
      </c>
      <c r="G185" s="35" t="s">
        <v>513</v>
      </c>
      <c r="H185" s="35" t="s">
        <v>20</v>
      </c>
      <c r="I185" s="35" t="s">
        <v>37</v>
      </c>
      <c r="J185" s="35" t="s">
        <v>457</v>
      </c>
      <c r="K185" s="35" t="s">
        <v>506</v>
      </c>
      <c r="L185" s="35" t="s">
        <v>514</v>
      </c>
      <c r="M185" s="35" t="s">
        <v>508</v>
      </c>
      <c r="N185" s="38">
        <v>46.6</v>
      </c>
      <c r="O185" s="35" t="s">
        <v>509</v>
      </c>
      <c r="P185" s="39">
        <v>1</v>
      </c>
      <c r="Q185" s="35" t="s">
        <v>510</v>
      </c>
    </row>
    <row r="186" spans="1:17" hidden="1">
      <c r="A186" s="35" t="s">
        <v>1518</v>
      </c>
      <c r="B186" s="35" t="s">
        <v>1686</v>
      </c>
      <c r="C186" s="35" t="s">
        <v>457</v>
      </c>
      <c r="D186" s="35" t="s">
        <v>1519</v>
      </c>
      <c r="E186" s="37">
        <v>45454</v>
      </c>
      <c r="F186" s="35" t="s">
        <v>503</v>
      </c>
      <c r="G186" s="35" t="s">
        <v>513</v>
      </c>
      <c r="H186" s="35" t="s">
        <v>20</v>
      </c>
      <c r="I186" s="35" t="s">
        <v>37</v>
      </c>
      <c r="J186" s="35" t="s">
        <v>457</v>
      </c>
      <c r="K186" s="35" t="s">
        <v>506</v>
      </c>
      <c r="L186" s="35" t="s">
        <v>514</v>
      </c>
      <c r="M186" s="35" t="s">
        <v>508</v>
      </c>
      <c r="N186" s="38">
        <v>72.349999999999994</v>
      </c>
      <c r="O186" s="35" t="s">
        <v>509</v>
      </c>
      <c r="P186" s="39">
        <v>1</v>
      </c>
      <c r="Q186" s="35" t="s">
        <v>510</v>
      </c>
    </row>
    <row r="187" spans="1:17" hidden="1">
      <c r="A187" s="35" t="s">
        <v>1396</v>
      </c>
      <c r="B187" s="35" t="s">
        <v>1686</v>
      </c>
      <c r="C187" s="35" t="s">
        <v>457</v>
      </c>
      <c r="D187" s="35" t="s">
        <v>1397</v>
      </c>
      <c r="E187" s="37">
        <v>45454</v>
      </c>
      <c r="F187" s="35" t="s">
        <v>503</v>
      </c>
      <c r="G187" s="35" t="s">
        <v>513</v>
      </c>
      <c r="H187" s="35" t="s">
        <v>20</v>
      </c>
      <c r="I187" s="35" t="s">
        <v>37</v>
      </c>
      <c r="J187" s="35" t="s">
        <v>457</v>
      </c>
      <c r="K187" s="35" t="s">
        <v>506</v>
      </c>
      <c r="L187" s="35" t="s">
        <v>514</v>
      </c>
      <c r="M187" s="35" t="s">
        <v>508</v>
      </c>
      <c r="N187" s="38">
        <v>133.19999999999999</v>
      </c>
      <c r="O187" s="35" t="s">
        <v>509</v>
      </c>
      <c r="P187" s="39">
        <v>1</v>
      </c>
      <c r="Q187" s="35" t="s">
        <v>510</v>
      </c>
    </row>
    <row r="188" spans="1:17" hidden="1">
      <c r="A188" s="35" t="s">
        <v>1330</v>
      </c>
      <c r="B188" s="35" t="s">
        <v>1686</v>
      </c>
      <c r="C188" s="35" t="s">
        <v>457</v>
      </c>
      <c r="D188" s="35" t="s">
        <v>1331</v>
      </c>
      <c r="E188" s="37">
        <v>45454</v>
      </c>
      <c r="F188" s="35" t="s">
        <v>503</v>
      </c>
      <c r="G188" s="35" t="s">
        <v>515</v>
      </c>
      <c r="H188" s="35" t="s">
        <v>20</v>
      </c>
      <c r="I188" s="35" t="s">
        <v>37</v>
      </c>
      <c r="J188" s="35" t="s">
        <v>512</v>
      </c>
      <c r="K188" s="35" t="s">
        <v>3615</v>
      </c>
      <c r="L188" s="35" t="s">
        <v>507</v>
      </c>
      <c r="M188" s="35" t="s">
        <v>508</v>
      </c>
      <c r="N188" s="38">
        <v>4.32</v>
      </c>
      <c r="O188" s="35" t="s">
        <v>509</v>
      </c>
      <c r="P188" s="39">
        <v>1</v>
      </c>
      <c r="Q188" s="35" t="s">
        <v>510</v>
      </c>
    </row>
    <row r="189" spans="1:17" hidden="1">
      <c r="A189" s="35" t="s">
        <v>1050</v>
      </c>
      <c r="B189" s="35" t="s">
        <v>1686</v>
      </c>
      <c r="C189" s="35" t="s">
        <v>457</v>
      </c>
      <c r="D189" s="35" t="s">
        <v>1051</v>
      </c>
      <c r="E189" s="37">
        <v>45840</v>
      </c>
      <c r="F189" s="35" t="s">
        <v>503</v>
      </c>
      <c r="G189" s="35" t="s">
        <v>513</v>
      </c>
      <c r="H189" s="35" t="s">
        <v>20</v>
      </c>
      <c r="I189" s="35" t="s">
        <v>37</v>
      </c>
      <c r="J189" s="35" t="s">
        <v>457</v>
      </c>
      <c r="K189" s="35" t="s">
        <v>506</v>
      </c>
      <c r="L189" s="35" t="s">
        <v>514</v>
      </c>
      <c r="M189" s="35" t="s">
        <v>508</v>
      </c>
      <c r="N189" s="38">
        <v>29.95</v>
      </c>
      <c r="O189" s="35" t="s">
        <v>509</v>
      </c>
      <c r="P189" s="39">
        <v>1</v>
      </c>
      <c r="Q189" s="35" t="s">
        <v>510</v>
      </c>
    </row>
    <row r="190" spans="1:17" hidden="1">
      <c r="A190" s="35" t="s">
        <v>1291</v>
      </c>
      <c r="B190" s="35" t="s">
        <v>1686</v>
      </c>
      <c r="C190" s="35" t="s">
        <v>457</v>
      </c>
      <c r="D190" s="35" t="s">
        <v>1292</v>
      </c>
      <c r="E190" s="37">
        <v>45301</v>
      </c>
      <c r="F190" s="35" t="s">
        <v>503</v>
      </c>
      <c r="G190" s="35" t="s">
        <v>515</v>
      </c>
      <c r="H190" s="35" t="s">
        <v>20</v>
      </c>
      <c r="I190" s="35" t="s">
        <v>37</v>
      </c>
      <c r="J190" s="35" t="s">
        <v>457</v>
      </c>
      <c r="K190" s="35" t="s">
        <v>506</v>
      </c>
      <c r="L190" s="35" t="s">
        <v>507</v>
      </c>
      <c r="M190" s="35" t="s">
        <v>508</v>
      </c>
      <c r="N190" s="38">
        <v>198.48</v>
      </c>
      <c r="O190" s="35" t="s">
        <v>509</v>
      </c>
      <c r="P190" s="39">
        <v>1</v>
      </c>
      <c r="Q190" s="35" t="s">
        <v>510</v>
      </c>
    </row>
    <row r="191" spans="1:17" hidden="1">
      <c r="A191" s="35" t="s">
        <v>912</v>
      </c>
      <c r="B191" s="35" t="s">
        <v>1686</v>
      </c>
      <c r="C191" s="35" t="s">
        <v>457</v>
      </c>
      <c r="D191" s="35" t="s">
        <v>913</v>
      </c>
      <c r="E191" s="37">
        <v>45302</v>
      </c>
      <c r="F191" s="35" t="s">
        <v>503</v>
      </c>
      <c r="G191" s="35" t="s">
        <v>520</v>
      </c>
      <c r="H191" s="35" t="s">
        <v>20</v>
      </c>
      <c r="I191" s="35" t="s">
        <v>37</v>
      </c>
      <c r="J191" s="35" t="s">
        <v>457</v>
      </c>
      <c r="K191" s="35" t="s">
        <v>506</v>
      </c>
      <c r="L191" s="35" t="s">
        <v>521</v>
      </c>
      <c r="M191" s="35" t="s">
        <v>508</v>
      </c>
      <c r="N191" s="38">
        <v>6625.44</v>
      </c>
      <c r="O191" s="35" t="s">
        <v>509</v>
      </c>
      <c r="P191" s="39">
        <v>1</v>
      </c>
      <c r="Q191" s="35" t="s">
        <v>510</v>
      </c>
    </row>
    <row r="192" spans="1:17" hidden="1">
      <c r="A192" s="35" t="s">
        <v>1250</v>
      </c>
      <c r="B192" s="35" t="s">
        <v>1686</v>
      </c>
      <c r="C192" s="35" t="s">
        <v>457</v>
      </c>
      <c r="D192" s="35" t="s">
        <v>1251</v>
      </c>
      <c r="E192" s="37">
        <v>45454</v>
      </c>
      <c r="F192" s="35" t="s">
        <v>503</v>
      </c>
      <c r="G192" s="35" t="s">
        <v>513</v>
      </c>
      <c r="H192" s="35" t="s">
        <v>20</v>
      </c>
      <c r="I192" s="35" t="s">
        <v>37</v>
      </c>
      <c r="J192" s="35" t="s">
        <v>457</v>
      </c>
      <c r="K192" s="35" t="s">
        <v>506</v>
      </c>
      <c r="L192" s="35" t="s">
        <v>514</v>
      </c>
      <c r="M192" s="35" t="s">
        <v>508</v>
      </c>
      <c r="N192" s="38">
        <v>52.4</v>
      </c>
      <c r="O192" s="35" t="s">
        <v>509</v>
      </c>
      <c r="P192" s="39">
        <v>1</v>
      </c>
      <c r="Q192" s="35" t="s">
        <v>510</v>
      </c>
    </row>
    <row r="193" spans="1:17" hidden="1">
      <c r="A193" s="35" t="s">
        <v>1253</v>
      </c>
      <c r="B193" s="35" t="s">
        <v>1686</v>
      </c>
      <c r="C193" s="35" t="s">
        <v>457</v>
      </c>
      <c r="D193" s="35" t="s">
        <v>1254</v>
      </c>
      <c r="E193" s="37">
        <v>45454</v>
      </c>
      <c r="F193" s="35" t="s">
        <v>503</v>
      </c>
      <c r="G193" s="35" t="s">
        <v>513</v>
      </c>
      <c r="H193" s="35" t="s">
        <v>20</v>
      </c>
      <c r="I193" s="35" t="s">
        <v>37</v>
      </c>
      <c r="J193" s="35" t="s">
        <v>457</v>
      </c>
      <c r="K193" s="35" t="s">
        <v>506</v>
      </c>
      <c r="L193" s="35" t="s">
        <v>514</v>
      </c>
      <c r="M193" s="35" t="s">
        <v>508</v>
      </c>
      <c r="N193" s="38">
        <v>79.150000000000006</v>
      </c>
      <c r="O193" s="35" t="s">
        <v>509</v>
      </c>
      <c r="P193" s="39">
        <v>1</v>
      </c>
      <c r="Q193" s="35" t="s">
        <v>510</v>
      </c>
    </row>
    <row r="194" spans="1:17" hidden="1">
      <c r="A194" s="35" t="s">
        <v>1062</v>
      </c>
      <c r="B194" s="35" t="s">
        <v>1686</v>
      </c>
      <c r="C194" s="35" t="s">
        <v>457</v>
      </c>
      <c r="D194" s="35" t="s">
        <v>1063</v>
      </c>
      <c r="E194" s="37">
        <v>45454</v>
      </c>
      <c r="F194" s="35" t="s">
        <v>503</v>
      </c>
      <c r="G194" s="35" t="s">
        <v>515</v>
      </c>
      <c r="H194" s="35" t="s">
        <v>20</v>
      </c>
      <c r="I194" s="35" t="s">
        <v>37</v>
      </c>
      <c r="J194" s="35" t="s">
        <v>457</v>
      </c>
      <c r="K194" s="35" t="s">
        <v>506</v>
      </c>
      <c r="L194" s="35" t="s">
        <v>507</v>
      </c>
      <c r="M194" s="35" t="s">
        <v>508</v>
      </c>
      <c r="N194" s="38">
        <v>62.68</v>
      </c>
      <c r="O194" s="35" t="s">
        <v>509</v>
      </c>
      <c r="P194" s="39">
        <v>1</v>
      </c>
      <c r="Q194" s="35" t="s">
        <v>510</v>
      </c>
    </row>
    <row r="195" spans="1:17" hidden="1">
      <c r="A195" s="35" t="s">
        <v>1406</v>
      </c>
      <c r="B195" s="35" t="s">
        <v>1686</v>
      </c>
      <c r="C195" s="35" t="s">
        <v>457</v>
      </c>
      <c r="D195" s="35" t="s">
        <v>1407</v>
      </c>
      <c r="E195" s="37">
        <v>45454</v>
      </c>
      <c r="F195" s="35" t="s">
        <v>503</v>
      </c>
      <c r="G195" s="35" t="s">
        <v>513</v>
      </c>
      <c r="H195" s="35" t="s">
        <v>20</v>
      </c>
      <c r="I195" s="35" t="s">
        <v>37</v>
      </c>
      <c r="J195" s="35" t="s">
        <v>457</v>
      </c>
      <c r="K195" s="35" t="s">
        <v>506</v>
      </c>
      <c r="L195" s="35" t="s">
        <v>514</v>
      </c>
      <c r="M195" s="35" t="s">
        <v>508</v>
      </c>
      <c r="N195" s="38">
        <v>27.05</v>
      </c>
      <c r="O195" s="35" t="s">
        <v>509</v>
      </c>
      <c r="P195" s="39">
        <v>1</v>
      </c>
      <c r="Q195" s="35" t="s">
        <v>510</v>
      </c>
    </row>
    <row r="196" spans="1:17" hidden="1">
      <c r="A196" s="35" t="s">
        <v>1408</v>
      </c>
      <c r="B196" s="35" t="s">
        <v>1686</v>
      </c>
      <c r="C196" s="35" t="s">
        <v>457</v>
      </c>
      <c r="D196" s="35" t="s">
        <v>1409</v>
      </c>
      <c r="E196" s="37">
        <v>45454</v>
      </c>
      <c r="F196" s="35" t="s">
        <v>503</v>
      </c>
      <c r="G196" s="35" t="s">
        <v>513</v>
      </c>
      <c r="H196" s="35" t="s">
        <v>20</v>
      </c>
      <c r="I196" s="35" t="s">
        <v>37</v>
      </c>
      <c r="J196" s="35" t="s">
        <v>457</v>
      </c>
      <c r="K196" s="35" t="s">
        <v>506</v>
      </c>
      <c r="L196" s="35" t="s">
        <v>514</v>
      </c>
      <c r="M196" s="35" t="s">
        <v>508</v>
      </c>
      <c r="N196" s="38">
        <v>28.5</v>
      </c>
      <c r="O196" s="35" t="s">
        <v>509</v>
      </c>
      <c r="P196" s="39">
        <v>1</v>
      </c>
      <c r="Q196" s="35" t="s">
        <v>510</v>
      </c>
    </row>
    <row r="197" spans="1:17" hidden="1">
      <c r="A197" s="35" t="s">
        <v>1551</v>
      </c>
      <c r="B197" s="35" t="s">
        <v>1686</v>
      </c>
      <c r="C197" s="35" t="s">
        <v>457</v>
      </c>
      <c r="D197" s="35" t="s">
        <v>1552</v>
      </c>
      <c r="E197" s="37">
        <v>45454</v>
      </c>
      <c r="F197" s="35" t="s">
        <v>503</v>
      </c>
      <c r="G197" s="35" t="s">
        <v>3630</v>
      </c>
      <c r="H197" s="35" t="s">
        <v>20</v>
      </c>
      <c r="I197" s="35" t="s">
        <v>37</v>
      </c>
      <c r="J197" s="35" t="s">
        <v>457</v>
      </c>
      <c r="K197" s="35" t="s">
        <v>506</v>
      </c>
      <c r="L197" s="35" t="s">
        <v>3631</v>
      </c>
      <c r="M197" s="35" t="s">
        <v>508</v>
      </c>
      <c r="N197" s="38">
        <v>364.26</v>
      </c>
      <c r="O197" s="35" t="s">
        <v>509</v>
      </c>
      <c r="P197" s="39">
        <v>1</v>
      </c>
      <c r="Q197" s="35" t="s">
        <v>510</v>
      </c>
    </row>
    <row r="198" spans="1:17" hidden="1">
      <c r="A198" s="35" t="s">
        <v>1554</v>
      </c>
      <c r="B198" s="35" t="s">
        <v>1686</v>
      </c>
      <c r="C198" s="35" t="s">
        <v>457</v>
      </c>
      <c r="D198" s="35" t="s">
        <v>1555</v>
      </c>
      <c r="E198" s="37">
        <v>45454</v>
      </c>
      <c r="F198" s="35" t="s">
        <v>503</v>
      </c>
      <c r="G198" s="35" t="s">
        <v>3630</v>
      </c>
      <c r="H198" s="35" t="s">
        <v>20</v>
      </c>
      <c r="I198" s="35" t="s">
        <v>37</v>
      </c>
      <c r="J198" s="35" t="s">
        <v>457</v>
      </c>
      <c r="K198" s="35" t="s">
        <v>506</v>
      </c>
      <c r="L198" s="35" t="s">
        <v>3631</v>
      </c>
      <c r="M198" s="35" t="s">
        <v>508</v>
      </c>
      <c r="N198" s="38">
        <v>372.63</v>
      </c>
      <c r="O198" s="35" t="s">
        <v>509</v>
      </c>
      <c r="P198" s="39">
        <v>1</v>
      </c>
      <c r="Q198" s="35" t="s">
        <v>510</v>
      </c>
    </row>
    <row r="199" spans="1:17" hidden="1">
      <c r="A199" s="35" t="s">
        <v>1578</v>
      </c>
      <c r="B199" s="35" t="s">
        <v>1686</v>
      </c>
      <c r="C199" s="35" t="s">
        <v>457</v>
      </c>
      <c r="D199" s="35" t="s">
        <v>1579</v>
      </c>
      <c r="E199" s="37">
        <v>45303</v>
      </c>
      <c r="F199" s="35" t="s">
        <v>503</v>
      </c>
      <c r="G199" s="35" t="s">
        <v>3632</v>
      </c>
      <c r="H199" s="35" t="s">
        <v>20</v>
      </c>
      <c r="I199" s="35" t="s">
        <v>37</v>
      </c>
      <c r="J199" s="35" t="s">
        <v>457</v>
      </c>
      <c r="K199" s="35" t="s">
        <v>3616</v>
      </c>
      <c r="L199" s="35" t="s">
        <v>519</v>
      </c>
      <c r="M199" s="35" t="s">
        <v>508</v>
      </c>
      <c r="N199" s="38">
        <v>7880.85</v>
      </c>
      <c r="O199" s="35" t="s">
        <v>509</v>
      </c>
      <c r="P199" s="39">
        <v>1</v>
      </c>
      <c r="Q199" s="35" t="s">
        <v>510</v>
      </c>
    </row>
    <row r="200" spans="1:17" hidden="1">
      <c r="A200" s="35" t="s">
        <v>1404</v>
      </c>
      <c r="B200" s="35" t="s">
        <v>1686</v>
      </c>
      <c r="C200" s="35" t="s">
        <v>457</v>
      </c>
      <c r="D200" s="35" t="s">
        <v>1405</v>
      </c>
      <c r="E200" s="37">
        <v>45301</v>
      </c>
      <c r="F200" s="35" t="s">
        <v>503</v>
      </c>
      <c r="G200" s="35" t="s">
        <v>3629</v>
      </c>
      <c r="H200" s="35" t="s">
        <v>20</v>
      </c>
      <c r="I200" s="35" t="s">
        <v>37</v>
      </c>
      <c r="J200" s="35" t="s">
        <v>457</v>
      </c>
      <c r="K200" s="35" t="s">
        <v>506</v>
      </c>
      <c r="L200" s="35" t="s">
        <v>507</v>
      </c>
      <c r="M200" s="35" t="s">
        <v>508</v>
      </c>
      <c r="N200" s="38">
        <v>44.8</v>
      </c>
      <c r="O200" s="35" t="s">
        <v>509</v>
      </c>
      <c r="P200" s="39">
        <v>1</v>
      </c>
      <c r="Q200" s="35" t="s">
        <v>510</v>
      </c>
    </row>
    <row r="201" spans="1:17" hidden="1">
      <c r="A201" s="35" t="s">
        <v>1394</v>
      </c>
      <c r="B201" s="35" t="s">
        <v>1686</v>
      </c>
      <c r="C201" s="35" t="s">
        <v>457</v>
      </c>
      <c r="D201" s="35" t="s">
        <v>1395</v>
      </c>
      <c r="E201" s="37">
        <v>45743</v>
      </c>
      <c r="F201" s="35" t="s">
        <v>503</v>
      </c>
      <c r="G201" s="35" t="s">
        <v>513</v>
      </c>
      <c r="H201" s="35" t="s">
        <v>20</v>
      </c>
      <c r="I201" s="35" t="s">
        <v>37</v>
      </c>
      <c r="J201" s="35" t="s">
        <v>457</v>
      </c>
      <c r="K201" s="35" t="s">
        <v>506</v>
      </c>
      <c r="L201" s="35" t="s">
        <v>514</v>
      </c>
      <c r="M201" s="35" t="s">
        <v>508</v>
      </c>
      <c r="N201" s="38">
        <v>8.4</v>
      </c>
      <c r="O201" s="35" t="s">
        <v>509</v>
      </c>
      <c r="P201" s="39">
        <v>1</v>
      </c>
      <c r="Q201" s="35" t="s">
        <v>510</v>
      </c>
    </row>
    <row r="202" spans="1:17" hidden="1">
      <c r="A202" s="35" t="s">
        <v>1589</v>
      </c>
      <c r="B202" s="35" t="s">
        <v>1686</v>
      </c>
      <c r="C202" s="35" t="s">
        <v>457</v>
      </c>
      <c r="D202" s="35" t="s">
        <v>1590</v>
      </c>
      <c r="E202" s="37">
        <v>45358</v>
      </c>
      <c r="F202" s="35" t="s">
        <v>503</v>
      </c>
      <c r="G202" s="35" t="s">
        <v>515</v>
      </c>
      <c r="H202" s="35" t="s">
        <v>20</v>
      </c>
      <c r="I202" s="35" t="s">
        <v>37</v>
      </c>
      <c r="J202" s="35" t="s">
        <v>457</v>
      </c>
      <c r="K202" s="35" t="s">
        <v>506</v>
      </c>
      <c r="L202" s="35" t="s">
        <v>507</v>
      </c>
      <c r="M202" s="35" t="s">
        <v>508</v>
      </c>
      <c r="N202" s="38">
        <v>112.56</v>
      </c>
      <c r="O202" s="35" t="s">
        <v>509</v>
      </c>
      <c r="P202" s="39">
        <v>1</v>
      </c>
      <c r="Q202" s="35" t="s">
        <v>510</v>
      </c>
    </row>
    <row r="203" spans="1:17" hidden="1">
      <c r="A203" s="35" t="s">
        <v>1527</v>
      </c>
      <c r="B203" s="35" t="s">
        <v>1686</v>
      </c>
      <c r="C203" s="35" t="s">
        <v>457</v>
      </c>
      <c r="D203" s="35" t="s">
        <v>1528</v>
      </c>
      <c r="E203" s="37">
        <v>45301</v>
      </c>
      <c r="F203" s="35" t="s">
        <v>503</v>
      </c>
      <c r="G203" s="35" t="s">
        <v>515</v>
      </c>
      <c r="H203" s="35" t="s">
        <v>20</v>
      </c>
      <c r="I203" s="35" t="s">
        <v>37</v>
      </c>
      <c r="J203" s="35" t="s">
        <v>457</v>
      </c>
      <c r="K203" s="35" t="s">
        <v>506</v>
      </c>
      <c r="L203" s="35" t="s">
        <v>507</v>
      </c>
      <c r="M203" s="35" t="s">
        <v>508</v>
      </c>
      <c r="N203" s="38">
        <v>854</v>
      </c>
      <c r="O203" s="35" t="s">
        <v>509</v>
      </c>
      <c r="P203" s="39">
        <v>1</v>
      </c>
      <c r="Q203" s="35" t="s">
        <v>510</v>
      </c>
    </row>
    <row r="204" spans="1:17" hidden="1">
      <c r="A204" s="35" t="s">
        <v>1224</v>
      </c>
      <c r="B204" s="35" t="s">
        <v>1686</v>
      </c>
      <c r="C204" s="35" t="s">
        <v>457</v>
      </c>
      <c r="D204" s="35" t="s">
        <v>1225</v>
      </c>
      <c r="E204" s="37">
        <v>45796</v>
      </c>
      <c r="F204" s="35" t="s">
        <v>503</v>
      </c>
      <c r="G204" s="35" t="s">
        <v>520</v>
      </c>
      <c r="H204" s="35" t="s">
        <v>20</v>
      </c>
      <c r="I204" s="35" t="s">
        <v>37</v>
      </c>
      <c r="J204" s="35" t="s">
        <v>457</v>
      </c>
      <c r="K204" s="35" t="s">
        <v>506</v>
      </c>
      <c r="L204" s="35" t="s">
        <v>521</v>
      </c>
      <c r="M204" s="35" t="s">
        <v>508</v>
      </c>
      <c r="N204" s="38">
        <v>0.01</v>
      </c>
      <c r="O204" s="35" t="s">
        <v>509</v>
      </c>
      <c r="P204" s="39">
        <v>1</v>
      </c>
      <c r="Q204" s="35" t="s">
        <v>511</v>
      </c>
    </row>
    <row r="205" spans="1:17" hidden="1">
      <c r="A205" s="35" t="s">
        <v>916</v>
      </c>
      <c r="B205" s="35" t="s">
        <v>1686</v>
      </c>
      <c r="C205" s="35" t="s">
        <v>457</v>
      </c>
      <c r="D205" s="35" t="s">
        <v>917</v>
      </c>
      <c r="E205" s="37">
        <v>45464</v>
      </c>
      <c r="F205" s="35" t="s">
        <v>503</v>
      </c>
      <c r="G205" s="35" t="s">
        <v>520</v>
      </c>
      <c r="H205" s="35" t="s">
        <v>20</v>
      </c>
      <c r="I205" s="35" t="s">
        <v>37</v>
      </c>
      <c r="J205" s="35" t="s">
        <v>457</v>
      </c>
      <c r="K205" s="35" t="s">
        <v>506</v>
      </c>
      <c r="L205" s="35" t="s">
        <v>521</v>
      </c>
      <c r="M205" s="35" t="s">
        <v>508</v>
      </c>
      <c r="N205" s="38">
        <v>0.01</v>
      </c>
      <c r="O205" s="35" t="s">
        <v>509</v>
      </c>
      <c r="P205" s="39">
        <v>1</v>
      </c>
      <c r="Q205" s="35" t="s">
        <v>510</v>
      </c>
    </row>
    <row r="206" spans="1:17" hidden="1">
      <c r="A206" s="35" t="s">
        <v>995</v>
      </c>
      <c r="B206" s="35" t="s">
        <v>1686</v>
      </c>
      <c r="C206" s="35" t="s">
        <v>457</v>
      </c>
      <c r="D206" s="35" t="s">
        <v>996</v>
      </c>
      <c r="E206" s="37">
        <v>45833</v>
      </c>
      <c r="F206" s="35" t="s">
        <v>503</v>
      </c>
      <c r="G206" s="35" t="s">
        <v>520</v>
      </c>
      <c r="H206" s="35" t="s">
        <v>20</v>
      </c>
      <c r="I206" s="35" t="s">
        <v>37</v>
      </c>
      <c r="J206" s="35" t="s">
        <v>457</v>
      </c>
      <c r="K206" s="35" t="s">
        <v>506</v>
      </c>
      <c r="L206" s="35" t="s">
        <v>521</v>
      </c>
      <c r="M206" s="35" t="s">
        <v>508</v>
      </c>
      <c r="N206" s="38">
        <v>0.01</v>
      </c>
      <c r="O206" s="35" t="s">
        <v>509</v>
      </c>
      <c r="P206" s="39">
        <v>1</v>
      </c>
      <c r="Q206" s="35" t="s">
        <v>511</v>
      </c>
    </row>
    <row r="207" spans="1:17" hidden="1">
      <c r="A207" s="35" t="s">
        <v>1065</v>
      </c>
      <c r="B207" s="35" t="s">
        <v>1686</v>
      </c>
      <c r="C207" s="35" t="s">
        <v>457</v>
      </c>
      <c r="D207" s="35" t="s">
        <v>1066</v>
      </c>
      <c r="E207" s="37">
        <v>45527</v>
      </c>
      <c r="F207" s="35" t="s">
        <v>503</v>
      </c>
      <c r="G207" s="35" t="s">
        <v>520</v>
      </c>
      <c r="H207" s="35" t="s">
        <v>20</v>
      </c>
      <c r="I207" s="35" t="s">
        <v>37</v>
      </c>
      <c r="J207" s="35" t="s">
        <v>457</v>
      </c>
      <c r="K207" s="35" t="s">
        <v>506</v>
      </c>
      <c r="L207" s="35" t="s">
        <v>521</v>
      </c>
      <c r="M207" s="35" t="s">
        <v>508</v>
      </c>
      <c r="N207" s="38">
        <v>0.01</v>
      </c>
      <c r="O207" s="35" t="s">
        <v>509</v>
      </c>
      <c r="P207" s="39">
        <v>1</v>
      </c>
      <c r="Q207" s="35" t="s">
        <v>510</v>
      </c>
    </row>
    <row r="208" spans="1:17" hidden="1">
      <c r="A208" s="35" t="s">
        <v>1002</v>
      </c>
      <c r="B208" s="35" t="s">
        <v>1686</v>
      </c>
      <c r="C208" s="35" t="s">
        <v>457</v>
      </c>
      <c r="D208" s="35" t="s">
        <v>1003</v>
      </c>
      <c r="E208" s="37">
        <v>45453</v>
      </c>
      <c r="F208" s="35" t="s">
        <v>503</v>
      </c>
      <c r="G208" s="35" t="s">
        <v>520</v>
      </c>
      <c r="H208" s="35" t="s">
        <v>20</v>
      </c>
      <c r="I208" s="35" t="s">
        <v>37</v>
      </c>
      <c r="J208" s="35" t="s">
        <v>457</v>
      </c>
      <c r="K208" s="35" t="s">
        <v>506</v>
      </c>
      <c r="L208" s="35" t="s">
        <v>521</v>
      </c>
      <c r="M208" s="35" t="s">
        <v>508</v>
      </c>
      <c r="N208" s="38">
        <v>22474.63</v>
      </c>
      <c r="O208" s="35" t="s">
        <v>509</v>
      </c>
      <c r="P208" s="39">
        <v>1</v>
      </c>
      <c r="Q208" s="35" t="s">
        <v>510</v>
      </c>
    </row>
    <row r="209" spans="1:17" hidden="1">
      <c r="A209" s="35" t="s">
        <v>999</v>
      </c>
      <c r="B209" s="35" t="s">
        <v>1686</v>
      </c>
      <c r="C209" s="35" t="s">
        <v>457</v>
      </c>
      <c r="D209" s="35" t="s">
        <v>1000</v>
      </c>
      <c r="E209" s="37">
        <v>45782</v>
      </c>
      <c r="F209" s="35" t="s">
        <v>503</v>
      </c>
      <c r="G209" s="35" t="s">
        <v>520</v>
      </c>
      <c r="H209" s="35" t="s">
        <v>20</v>
      </c>
      <c r="I209" s="35" t="s">
        <v>37</v>
      </c>
      <c r="J209" s="35" t="s">
        <v>457</v>
      </c>
      <c r="K209" s="35" t="s">
        <v>506</v>
      </c>
      <c r="L209" s="35" t="s">
        <v>521</v>
      </c>
      <c r="M209" s="35" t="s">
        <v>508</v>
      </c>
      <c r="N209" s="38">
        <v>0.01</v>
      </c>
      <c r="O209" s="35" t="s">
        <v>509</v>
      </c>
      <c r="P209" s="39">
        <v>1</v>
      </c>
      <c r="Q209" s="35" t="s">
        <v>511</v>
      </c>
    </row>
    <row r="210" spans="1:17" hidden="1">
      <c r="A210" s="35" t="s">
        <v>898</v>
      </c>
      <c r="B210" s="35" t="s">
        <v>1686</v>
      </c>
      <c r="C210" s="35" t="s">
        <v>457</v>
      </c>
      <c r="D210" s="35" t="s">
        <v>899</v>
      </c>
      <c r="E210" s="37">
        <v>45461</v>
      </c>
      <c r="F210" s="35" t="s">
        <v>503</v>
      </c>
      <c r="G210" s="35" t="s">
        <v>520</v>
      </c>
      <c r="H210" s="35" t="s">
        <v>20</v>
      </c>
      <c r="I210" s="35" t="s">
        <v>37</v>
      </c>
      <c r="J210" s="35" t="s">
        <v>457</v>
      </c>
      <c r="K210" s="35" t="s">
        <v>506</v>
      </c>
      <c r="L210" s="35" t="s">
        <v>521</v>
      </c>
      <c r="M210" s="35" t="s">
        <v>508</v>
      </c>
      <c r="N210" s="38">
        <v>0.01</v>
      </c>
      <c r="O210" s="35" t="s">
        <v>509</v>
      </c>
      <c r="P210" s="39">
        <v>1</v>
      </c>
      <c r="Q210" s="35" t="s">
        <v>510</v>
      </c>
    </row>
    <row r="211" spans="1:17" hidden="1">
      <c r="A211" s="35" t="s">
        <v>1033</v>
      </c>
      <c r="B211" s="35" t="s">
        <v>1686</v>
      </c>
      <c r="C211" s="35" t="s">
        <v>457</v>
      </c>
      <c r="D211" s="35" t="s">
        <v>1034</v>
      </c>
      <c r="E211" s="37">
        <v>45301</v>
      </c>
      <c r="F211" s="35" t="s">
        <v>503</v>
      </c>
      <c r="G211" s="35" t="s">
        <v>513</v>
      </c>
      <c r="H211" s="35" t="s">
        <v>20</v>
      </c>
      <c r="I211" s="35" t="s">
        <v>37</v>
      </c>
      <c r="J211" s="35" t="s">
        <v>457</v>
      </c>
      <c r="K211" s="35" t="s">
        <v>506</v>
      </c>
      <c r="L211" s="35" t="s">
        <v>514</v>
      </c>
      <c r="M211" s="35" t="s">
        <v>508</v>
      </c>
      <c r="N211" s="38">
        <v>61</v>
      </c>
      <c r="O211" s="35" t="s">
        <v>509</v>
      </c>
      <c r="P211" s="39">
        <v>1</v>
      </c>
      <c r="Q211" s="35" t="s">
        <v>510</v>
      </c>
    </row>
    <row r="212" spans="1:17" hidden="1">
      <c r="A212" s="35" t="s">
        <v>1180</v>
      </c>
      <c r="B212" s="35" t="s">
        <v>1686</v>
      </c>
      <c r="C212" s="35" t="s">
        <v>457</v>
      </c>
      <c r="D212" s="35" t="s">
        <v>1181</v>
      </c>
      <c r="E212" s="37">
        <v>45855</v>
      </c>
      <c r="F212" s="35" t="s">
        <v>503</v>
      </c>
      <c r="G212" s="35" t="s">
        <v>513</v>
      </c>
      <c r="H212" s="35" t="s">
        <v>20</v>
      </c>
      <c r="I212" s="35" t="s">
        <v>37</v>
      </c>
      <c r="J212" s="35" t="s">
        <v>457</v>
      </c>
      <c r="K212" s="35" t="s">
        <v>506</v>
      </c>
      <c r="L212" s="35" t="s">
        <v>514</v>
      </c>
      <c r="M212" s="35" t="s">
        <v>508</v>
      </c>
      <c r="N212" s="38">
        <v>251.6</v>
      </c>
      <c r="O212" s="35" t="s">
        <v>509</v>
      </c>
      <c r="P212" s="39">
        <v>1</v>
      </c>
      <c r="Q212" s="35" t="s">
        <v>510</v>
      </c>
    </row>
    <row r="213" spans="1:17" hidden="1">
      <c r="A213" s="35" t="s">
        <v>1183</v>
      </c>
      <c r="B213" s="35" t="s">
        <v>1686</v>
      </c>
      <c r="C213" s="35" t="s">
        <v>457</v>
      </c>
      <c r="D213" s="35" t="s">
        <v>1184</v>
      </c>
      <c r="E213" s="37">
        <v>45855</v>
      </c>
      <c r="F213" s="35" t="s">
        <v>503</v>
      </c>
      <c r="G213" s="35" t="s">
        <v>513</v>
      </c>
      <c r="H213" s="35" t="s">
        <v>20</v>
      </c>
      <c r="I213" s="35" t="s">
        <v>37</v>
      </c>
      <c r="J213" s="35" t="s">
        <v>457</v>
      </c>
      <c r="K213" s="35" t="s">
        <v>506</v>
      </c>
      <c r="L213" s="35" t="s">
        <v>514</v>
      </c>
      <c r="M213" s="35" t="s">
        <v>508</v>
      </c>
      <c r="N213" s="38">
        <v>251.6</v>
      </c>
      <c r="O213" s="35" t="s">
        <v>509</v>
      </c>
      <c r="P213" s="39">
        <v>1</v>
      </c>
      <c r="Q213" s="35" t="s">
        <v>510</v>
      </c>
    </row>
    <row r="214" spans="1:17" hidden="1">
      <c r="A214" s="35" t="s">
        <v>1186</v>
      </c>
      <c r="B214" s="35" t="s">
        <v>1686</v>
      </c>
      <c r="C214" s="35" t="s">
        <v>457</v>
      </c>
      <c r="D214" s="35" t="s">
        <v>1187</v>
      </c>
      <c r="E214" s="37">
        <v>45855</v>
      </c>
      <c r="F214" s="35" t="s">
        <v>503</v>
      </c>
      <c r="G214" s="35" t="s">
        <v>513</v>
      </c>
      <c r="H214" s="35" t="s">
        <v>20</v>
      </c>
      <c r="I214" s="35" t="s">
        <v>37</v>
      </c>
      <c r="J214" s="35" t="s">
        <v>457</v>
      </c>
      <c r="K214" s="35" t="s">
        <v>506</v>
      </c>
      <c r="L214" s="35" t="s">
        <v>514</v>
      </c>
      <c r="M214" s="35" t="s">
        <v>508</v>
      </c>
      <c r="N214" s="38">
        <v>80.989999999999995</v>
      </c>
      <c r="O214" s="35" t="s">
        <v>509</v>
      </c>
      <c r="P214" s="39">
        <v>1</v>
      </c>
      <c r="Q214" s="35" t="s">
        <v>510</v>
      </c>
    </row>
    <row r="215" spans="1:17" hidden="1">
      <c r="A215" s="35" t="s">
        <v>1013</v>
      </c>
      <c r="B215" s="35" t="s">
        <v>1686</v>
      </c>
      <c r="C215" s="35" t="s">
        <v>457</v>
      </c>
      <c r="D215" s="35" t="s">
        <v>1014</v>
      </c>
      <c r="E215" s="37">
        <v>45855</v>
      </c>
      <c r="F215" s="35" t="s">
        <v>503</v>
      </c>
      <c r="G215" s="35" t="s">
        <v>513</v>
      </c>
      <c r="H215" s="35" t="s">
        <v>20</v>
      </c>
      <c r="I215" s="35" t="s">
        <v>37</v>
      </c>
      <c r="J215" s="35" t="s">
        <v>457</v>
      </c>
      <c r="K215" s="35" t="s">
        <v>506</v>
      </c>
      <c r="L215" s="35" t="s">
        <v>514</v>
      </c>
      <c r="M215" s="35" t="s">
        <v>508</v>
      </c>
      <c r="N215" s="38">
        <v>1.52</v>
      </c>
      <c r="O215" s="35" t="s">
        <v>509</v>
      </c>
      <c r="P215" s="39">
        <v>1</v>
      </c>
      <c r="Q215" s="35" t="s">
        <v>510</v>
      </c>
    </row>
    <row r="216" spans="1:17" hidden="1">
      <c r="A216" s="35" t="s">
        <v>1507</v>
      </c>
      <c r="B216" s="35" t="s">
        <v>1686</v>
      </c>
      <c r="C216" s="35" t="s">
        <v>457</v>
      </c>
      <c r="D216" s="35" t="s">
        <v>1508</v>
      </c>
      <c r="E216" s="37">
        <v>45729</v>
      </c>
      <c r="F216" s="35" t="s">
        <v>503</v>
      </c>
      <c r="G216" s="35" t="s">
        <v>513</v>
      </c>
      <c r="H216" s="35" t="s">
        <v>20</v>
      </c>
      <c r="I216" s="35" t="s">
        <v>37</v>
      </c>
      <c r="J216" s="35" t="s">
        <v>457</v>
      </c>
      <c r="K216" s="35" t="s">
        <v>506</v>
      </c>
      <c r="L216" s="35" t="s">
        <v>514</v>
      </c>
      <c r="M216" s="35" t="s">
        <v>508</v>
      </c>
      <c r="N216" s="38">
        <v>8.1</v>
      </c>
      <c r="O216" s="35" t="s">
        <v>509</v>
      </c>
      <c r="P216" s="39">
        <v>1</v>
      </c>
      <c r="Q216" s="35" t="s">
        <v>510</v>
      </c>
    </row>
    <row r="217" spans="1:17" hidden="1">
      <c r="A217" s="35" t="s">
        <v>1053</v>
      </c>
      <c r="B217" s="35" t="s">
        <v>1686</v>
      </c>
      <c r="C217" s="35" t="s">
        <v>457</v>
      </c>
      <c r="D217" s="35" t="s">
        <v>1054</v>
      </c>
      <c r="E217" s="37">
        <v>45848</v>
      </c>
      <c r="F217" s="35" t="s">
        <v>503</v>
      </c>
      <c r="G217" s="35" t="s">
        <v>513</v>
      </c>
      <c r="H217" s="35" t="s">
        <v>20</v>
      </c>
      <c r="I217" s="35" t="s">
        <v>37</v>
      </c>
      <c r="J217" s="35" t="s">
        <v>457</v>
      </c>
      <c r="K217" s="35" t="s">
        <v>506</v>
      </c>
      <c r="L217" s="35" t="s">
        <v>514</v>
      </c>
      <c r="M217" s="35" t="s">
        <v>508</v>
      </c>
      <c r="N217" s="38">
        <v>4.9000000000000004</v>
      </c>
      <c r="O217" s="35" t="s">
        <v>509</v>
      </c>
      <c r="P217" s="39">
        <v>1</v>
      </c>
      <c r="Q217" s="35" t="s">
        <v>510</v>
      </c>
    </row>
    <row r="218" spans="1:17" hidden="1">
      <c r="A218" s="35" t="s">
        <v>1423</v>
      </c>
      <c r="B218" s="35" t="s">
        <v>1686</v>
      </c>
      <c r="C218" s="35" t="s">
        <v>457</v>
      </c>
      <c r="D218" s="35" t="s">
        <v>1424</v>
      </c>
      <c r="E218" s="37">
        <v>45743</v>
      </c>
      <c r="F218" s="35" t="s">
        <v>503</v>
      </c>
      <c r="G218" s="35" t="s">
        <v>513</v>
      </c>
      <c r="H218" s="35" t="s">
        <v>20</v>
      </c>
      <c r="I218" s="35" t="s">
        <v>37</v>
      </c>
      <c r="J218" s="35" t="s">
        <v>457</v>
      </c>
      <c r="K218" s="35" t="s">
        <v>506</v>
      </c>
      <c r="L218" s="35" t="s">
        <v>514</v>
      </c>
      <c r="M218" s="35" t="s">
        <v>508</v>
      </c>
      <c r="N218" s="38">
        <v>3.8</v>
      </c>
      <c r="O218" s="35" t="s">
        <v>509</v>
      </c>
      <c r="P218" s="39">
        <v>1</v>
      </c>
      <c r="Q218" s="35" t="s">
        <v>510</v>
      </c>
    </row>
    <row r="219" spans="1:17" hidden="1">
      <c r="A219" s="35" t="s">
        <v>1421</v>
      </c>
      <c r="B219" s="35" t="s">
        <v>1686</v>
      </c>
      <c r="C219" s="35" t="s">
        <v>457</v>
      </c>
      <c r="D219" s="35" t="s">
        <v>1422</v>
      </c>
      <c r="E219" s="37">
        <v>45310</v>
      </c>
      <c r="F219" s="35" t="s">
        <v>503</v>
      </c>
      <c r="G219" s="35" t="s">
        <v>513</v>
      </c>
      <c r="H219" s="35" t="s">
        <v>20</v>
      </c>
      <c r="I219" s="35" t="s">
        <v>37</v>
      </c>
      <c r="J219" s="35" t="s">
        <v>457</v>
      </c>
      <c r="K219" s="35" t="s">
        <v>506</v>
      </c>
      <c r="L219" s="35" t="s">
        <v>514</v>
      </c>
      <c r="M219" s="35" t="s">
        <v>508</v>
      </c>
      <c r="N219" s="38">
        <v>5.35</v>
      </c>
      <c r="O219" s="35" t="s">
        <v>509</v>
      </c>
      <c r="P219" s="39">
        <v>1</v>
      </c>
      <c r="Q219" s="35" t="s">
        <v>510</v>
      </c>
    </row>
    <row r="220" spans="1:17" hidden="1">
      <c r="A220" s="35" t="s">
        <v>1380</v>
      </c>
      <c r="B220" s="35" t="s">
        <v>1686</v>
      </c>
      <c r="C220" s="35" t="s">
        <v>457</v>
      </c>
      <c r="D220" s="35" t="s">
        <v>1381</v>
      </c>
      <c r="E220" s="37">
        <v>45848</v>
      </c>
      <c r="F220" s="35" t="s">
        <v>503</v>
      </c>
      <c r="G220" s="35" t="s">
        <v>513</v>
      </c>
      <c r="H220" s="35" t="s">
        <v>20</v>
      </c>
      <c r="I220" s="35" t="s">
        <v>37</v>
      </c>
      <c r="J220" s="35" t="s">
        <v>457</v>
      </c>
      <c r="K220" s="35" t="s">
        <v>506</v>
      </c>
      <c r="L220" s="35" t="s">
        <v>514</v>
      </c>
      <c r="M220" s="35" t="s">
        <v>508</v>
      </c>
      <c r="N220" s="38">
        <v>18.41</v>
      </c>
      <c r="O220" s="35" t="s">
        <v>509</v>
      </c>
      <c r="P220" s="39">
        <v>1</v>
      </c>
      <c r="Q220" s="35" t="s">
        <v>510</v>
      </c>
    </row>
    <row r="221" spans="1:17" hidden="1">
      <c r="A221" s="35" t="s">
        <v>961</v>
      </c>
      <c r="B221" s="35" t="s">
        <v>1686</v>
      </c>
      <c r="C221" s="35" t="s">
        <v>457</v>
      </c>
      <c r="D221" s="35" t="s">
        <v>962</v>
      </c>
      <c r="E221" s="37">
        <v>45849</v>
      </c>
      <c r="F221" s="35" t="s">
        <v>503</v>
      </c>
      <c r="G221" s="35" t="s">
        <v>513</v>
      </c>
      <c r="H221" s="35" t="s">
        <v>20</v>
      </c>
      <c r="I221" s="35" t="s">
        <v>37</v>
      </c>
      <c r="J221" s="35" t="s">
        <v>457</v>
      </c>
      <c r="K221" s="35" t="s">
        <v>3616</v>
      </c>
      <c r="L221" s="35" t="s">
        <v>514</v>
      </c>
      <c r="M221" s="35" t="s">
        <v>508</v>
      </c>
      <c r="N221" s="38">
        <v>3.56</v>
      </c>
      <c r="O221" s="35" t="s">
        <v>509</v>
      </c>
      <c r="P221" s="39">
        <v>1</v>
      </c>
      <c r="Q221" s="35" t="s">
        <v>510</v>
      </c>
    </row>
    <row r="222" spans="1:17" hidden="1">
      <c r="A222" s="35" t="s">
        <v>958</v>
      </c>
      <c r="B222" s="35" t="s">
        <v>1686</v>
      </c>
      <c r="C222" s="35" t="s">
        <v>457</v>
      </c>
      <c r="D222" s="35" t="s">
        <v>959</v>
      </c>
      <c r="E222" s="37">
        <v>45849</v>
      </c>
      <c r="F222" s="35" t="s">
        <v>503</v>
      </c>
      <c r="G222" s="35" t="s">
        <v>513</v>
      </c>
      <c r="H222" s="35" t="s">
        <v>20</v>
      </c>
      <c r="I222" s="35" t="s">
        <v>37</v>
      </c>
      <c r="J222" s="35" t="s">
        <v>457</v>
      </c>
      <c r="K222" s="35" t="s">
        <v>3616</v>
      </c>
      <c r="L222" s="35" t="s">
        <v>514</v>
      </c>
      <c r="M222" s="35" t="s">
        <v>508</v>
      </c>
      <c r="N222" s="38">
        <v>6.1</v>
      </c>
      <c r="O222" s="35" t="s">
        <v>509</v>
      </c>
      <c r="P222" s="39">
        <v>1</v>
      </c>
      <c r="Q222" s="35" t="s">
        <v>510</v>
      </c>
    </row>
    <row r="223" spans="1:17" hidden="1">
      <c r="A223" s="35" t="s">
        <v>904</v>
      </c>
      <c r="B223" s="35" t="s">
        <v>1686</v>
      </c>
      <c r="C223" s="35" t="s">
        <v>457</v>
      </c>
      <c r="D223" s="35" t="s">
        <v>905</v>
      </c>
      <c r="E223" s="37">
        <v>45463</v>
      </c>
      <c r="F223" s="35" t="s">
        <v>503</v>
      </c>
      <c r="G223" s="35" t="s">
        <v>520</v>
      </c>
      <c r="H223" s="35" t="s">
        <v>20</v>
      </c>
      <c r="I223" s="35" t="s">
        <v>37</v>
      </c>
      <c r="J223" s="35" t="s">
        <v>457</v>
      </c>
      <c r="K223" s="35" t="s">
        <v>506</v>
      </c>
      <c r="L223" s="35" t="s">
        <v>521</v>
      </c>
      <c r="M223" s="35" t="s">
        <v>508</v>
      </c>
      <c r="N223" s="38">
        <v>11848.97</v>
      </c>
      <c r="O223" s="35" t="s">
        <v>509</v>
      </c>
      <c r="P223" s="39">
        <v>1</v>
      </c>
      <c r="Q223" s="35" t="s">
        <v>510</v>
      </c>
    </row>
    <row r="224" spans="1:17" hidden="1">
      <c r="A224" s="35" t="s">
        <v>906</v>
      </c>
      <c r="B224" s="35" t="s">
        <v>1686</v>
      </c>
      <c r="C224" s="35" t="s">
        <v>457</v>
      </c>
      <c r="D224" s="35" t="s">
        <v>907</v>
      </c>
      <c r="E224" s="37">
        <v>45463</v>
      </c>
      <c r="F224" s="35" t="s">
        <v>503</v>
      </c>
      <c r="G224" s="35" t="s">
        <v>520</v>
      </c>
      <c r="H224" s="35" t="s">
        <v>20</v>
      </c>
      <c r="I224" s="35" t="s">
        <v>37</v>
      </c>
      <c r="J224" s="35" t="s">
        <v>457</v>
      </c>
      <c r="K224" s="35" t="s">
        <v>506</v>
      </c>
      <c r="L224" s="35" t="s">
        <v>521</v>
      </c>
      <c r="M224" s="35" t="s">
        <v>508</v>
      </c>
      <c r="N224" s="38">
        <v>23538.87</v>
      </c>
      <c r="O224" s="35" t="s">
        <v>509</v>
      </c>
      <c r="P224" s="39">
        <v>1</v>
      </c>
      <c r="Q224" s="35" t="s">
        <v>510</v>
      </c>
    </row>
    <row r="225" spans="1:17" hidden="1">
      <c r="A225" s="35" t="s">
        <v>910</v>
      </c>
      <c r="B225" s="35" t="s">
        <v>1686</v>
      </c>
      <c r="C225" s="35" t="s">
        <v>457</v>
      </c>
      <c r="D225" s="35" t="s">
        <v>911</v>
      </c>
      <c r="E225" s="37">
        <v>45463</v>
      </c>
      <c r="F225" s="35" t="s">
        <v>503</v>
      </c>
      <c r="G225" s="35" t="s">
        <v>520</v>
      </c>
      <c r="H225" s="35" t="s">
        <v>20</v>
      </c>
      <c r="I225" s="35" t="s">
        <v>37</v>
      </c>
      <c r="J225" s="35" t="s">
        <v>457</v>
      </c>
      <c r="K225" s="35" t="s">
        <v>506</v>
      </c>
      <c r="L225" s="35" t="s">
        <v>521</v>
      </c>
      <c r="M225" s="35" t="s">
        <v>508</v>
      </c>
      <c r="N225" s="38">
        <v>34114.97</v>
      </c>
      <c r="O225" s="35" t="s">
        <v>509</v>
      </c>
      <c r="P225" s="39">
        <v>1</v>
      </c>
      <c r="Q225" s="35" t="s">
        <v>510</v>
      </c>
    </row>
    <row r="226" spans="1:17" hidden="1">
      <c r="A226" s="35" t="s">
        <v>908</v>
      </c>
      <c r="B226" s="35" t="s">
        <v>1686</v>
      </c>
      <c r="C226" s="35" t="s">
        <v>457</v>
      </c>
      <c r="D226" s="35" t="s">
        <v>909</v>
      </c>
      <c r="E226" s="37">
        <v>45841</v>
      </c>
      <c r="F226" s="35" t="s">
        <v>503</v>
      </c>
      <c r="G226" s="35" t="s">
        <v>520</v>
      </c>
      <c r="H226" s="35" t="s">
        <v>20</v>
      </c>
      <c r="I226" s="35" t="s">
        <v>37</v>
      </c>
      <c r="J226" s="35" t="s">
        <v>457</v>
      </c>
      <c r="K226" s="35" t="s">
        <v>506</v>
      </c>
      <c r="L226" s="35" t="s">
        <v>521</v>
      </c>
      <c r="M226" s="35" t="s">
        <v>508</v>
      </c>
      <c r="N226" s="38">
        <v>51593.47</v>
      </c>
      <c r="O226" s="35" t="s">
        <v>509</v>
      </c>
      <c r="P226" s="39">
        <v>1</v>
      </c>
      <c r="Q226" s="35" t="s">
        <v>510</v>
      </c>
    </row>
    <row r="227" spans="1:17" hidden="1">
      <c r="A227" s="35" t="s">
        <v>1382</v>
      </c>
      <c r="B227" s="35" t="s">
        <v>1686</v>
      </c>
      <c r="C227" s="35" t="s">
        <v>457</v>
      </c>
      <c r="D227" s="35" t="s">
        <v>1383</v>
      </c>
      <c r="E227" s="37">
        <v>45301</v>
      </c>
      <c r="F227" s="35" t="s">
        <v>503</v>
      </c>
      <c r="G227" s="35" t="s">
        <v>518</v>
      </c>
      <c r="H227" s="35" t="s">
        <v>20</v>
      </c>
      <c r="I227" s="35" t="s">
        <v>37</v>
      </c>
      <c r="J227" s="35" t="s">
        <v>457</v>
      </c>
      <c r="K227" s="35" t="s">
        <v>506</v>
      </c>
      <c r="L227" s="35" t="s">
        <v>519</v>
      </c>
      <c r="M227" s="35" t="s">
        <v>508</v>
      </c>
      <c r="N227" s="38">
        <v>388.63</v>
      </c>
      <c r="O227" s="35" t="s">
        <v>509</v>
      </c>
      <c r="P227" s="39">
        <v>1</v>
      </c>
      <c r="Q227" s="35" t="s">
        <v>510</v>
      </c>
    </row>
    <row r="228" spans="1:17" hidden="1">
      <c r="A228" s="35" t="s">
        <v>1055</v>
      </c>
      <c r="B228" s="35" t="s">
        <v>1686</v>
      </c>
      <c r="C228" s="35" t="s">
        <v>457</v>
      </c>
      <c r="D228" s="35" t="s">
        <v>1056</v>
      </c>
      <c r="E228" s="37">
        <v>45849</v>
      </c>
      <c r="F228" s="35" t="s">
        <v>503</v>
      </c>
      <c r="G228" s="35" t="s">
        <v>518</v>
      </c>
      <c r="H228" s="35" t="s">
        <v>20</v>
      </c>
      <c r="I228" s="35" t="s">
        <v>37</v>
      </c>
      <c r="J228" s="35" t="s">
        <v>457</v>
      </c>
      <c r="K228" s="35" t="s">
        <v>3616</v>
      </c>
      <c r="L228" s="35" t="s">
        <v>519</v>
      </c>
      <c r="M228" s="35" t="s">
        <v>508</v>
      </c>
      <c r="N228" s="38">
        <v>255.81</v>
      </c>
      <c r="O228" s="35" t="s">
        <v>509</v>
      </c>
      <c r="P228" s="39">
        <v>1</v>
      </c>
      <c r="Q228" s="35" t="s">
        <v>510</v>
      </c>
    </row>
    <row r="229" spans="1:17" hidden="1">
      <c r="A229" s="35" t="s">
        <v>1058</v>
      </c>
      <c r="B229" s="35" t="s">
        <v>1686</v>
      </c>
      <c r="C229" s="35" t="s">
        <v>457</v>
      </c>
      <c r="D229" s="35" t="s">
        <v>1059</v>
      </c>
      <c r="E229" s="37">
        <v>45743</v>
      </c>
      <c r="F229" s="35" t="s">
        <v>503</v>
      </c>
      <c r="G229" s="35" t="s">
        <v>518</v>
      </c>
      <c r="H229" s="35" t="s">
        <v>20</v>
      </c>
      <c r="I229" s="35" t="s">
        <v>37</v>
      </c>
      <c r="J229" s="35" t="s">
        <v>457</v>
      </c>
      <c r="K229" s="35" t="s">
        <v>506</v>
      </c>
      <c r="L229" s="35" t="s">
        <v>519</v>
      </c>
      <c r="M229" s="35" t="s">
        <v>508</v>
      </c>
      <c r="N229" s="38">
        <v>352.34</v>
      </c>
      <c r="O229" s="35" t="s">
        <v>509</v>
      </c>
      <c r="P229" s="39">
        <v>1</v>
      </c>
      <c r="Q229" s="35" t="s">
        <v>510</v>
      </c>
    </row>
    <row r="230" spans="1:17" hidden="1">
      <c r="A230" s="35" t="s">
        <v>1398</v>
      </c>
      <c r="B230" s="35" t="s">
        <v>1686</v>
      </c>
      <c r="C230" s="35" t="s">
        <v>457</v>
      </c>
      <c r="D230" s="35" t="s">
        <v>1399</v>
      </c>
      <c r="E230" s="37">
        <v>45544</v>
      </c>
      <c r="F230" s="35" t="s">
        <v>503</v>
      </c>
      <c r="G230" s="35" t="s">
        <v>520</v>
      </c>
      <c r="H230" s="35" t="s">
        <v>20</v>
      </c>
      <c r="I230" s="35" t="s">
        <v>37</v>
      </c>
      <c r="J230" s="35" t="s">
        <v>457</v>
      </c>
      <c r="K230" s="35" t="s">
        <v>506</v>
      </c>
      <c r="L230" s="35" t="s">
        <v>521</v>
      </c>
      <c r="M230" s="35" t="s">
        <v>508</v>
      </c>
      <c r="N230" s="38">
        <v>62188</v>
      </c>
      <c r="O230" s="35" t="s">
        <v>509</v>
      </c>
      <c r="P230" s="39">
        <v>1</v>
      </c>
      <c r="Q230" s="35" t="s">
        <v>510</v>
      </c>
    </row>
    <row r="231" spans="1:17" hidden="1">
      <c r="A231" s="35" t="s">
        <v>1402</v>
      </c>
      <c r="B231" s="35" t="s">
        <v>1686</v>
      </c>
      <c r="C231" s="35" t="s">
        <v>457</v>
      </c>
      <c r="D231" s="35" t="s">
        <v>1403</v>
      </c>
      <c r="E231" s="37">
        <v>45302</v>
      </c>
      <c r="F231" s="35" t="s">
        <v>503</v>
      </c>
      <c r="G231" s="35" t="s">
        <v>3629</v>
      </c>
      <c r="H231" s="35" t="s">
        <v>20</v>
      </c>
      <c r="I231" s="35" t="s">
        <v>37</v>
      </c>
      <c r="J231" s="35" t="s">
        <v>457</v>
      </c>
      <c r="K231" s="35" t="s">
        <v>506</v>
      </c>
      <c r="L231" s="35" t="s">
        <v>507</v>
      </c>
      <c r="M231" s="35" t="s">
        <v>508</v>
      </c>
      <c r="N231" s="38">
        <v>102.89</v>
      </c>
      <c r="O231" s="35" t="s">
        <v>509</v>
      </c>
      <c r="P231" s="39">
        <v>1</v>
      </c>
      <c r="Q231" s="35" t="s">
        <v>510</v>
      </c>
    </row>
    <row r="232" spans="1:17" hidden="1">
      <c r="A232" s="35" t="s">
        <v>1067</v>
      </c>
      <c r="B232" s="35" t="s">
        <v>1686</v>
      </c>
      <c r="C232" s="35" t="s">
        <v>457</v>
      </c>
      <c r="D232" s="35" t="s">
        <v>1068</v>
      </c>
      <c r="E232" s="37">
        <v>45842</v>
      </c>
      <c r="F232" s="35" t="s">
        <v>503</v>
      </c>
      <c r="G232" s="35" t="s">
        <v>520</v>
      </c>
      <c r="H232" s="35" t="s">
        <v>20</v>
      </c>
      <c r="I232" s="35" t="s">
        <v>37</v>
      </c>
      <c r="J232" s="35" t="s">
        <v>457</v>
      </c>
      <c r="K232" s="35" t="s">
        <v>506</v>
      </c>
      <c r="L232" s="35" t="s">
        <v>521</v>
      </c>
      <c r="M232" s="35" t="s">
        <v>508</v>
      </c>
      <c r="N232" s="38">
        <v>2119.04</v>
      </c>
      <c r="O232" s="35" t="s">
        <v>509</v>
      </c>
      <c r="P232" s="39">
        <v>1</v>
      </c>
      <c r="Q232" s="35" t="s">
        <v>510</v>
      </c>
    </row>
    <row r="233" spans="1:17" hidden="1">
      <c r="A233" s="35" t="s">
        <v>1586</v>
      </c>
      <c r="B233" s="35" t="s">
        <v>1686</v>
      </c>
      <c r="C233" s="35" t="s">
        <v>457</v>
      </c>
      <c r="D233" s="35" t="s">
        <v>1587</v>
      </c>
      <c r="E233" s="37">
        <v>45737</v>
      </c>
      <c r="F233" s="35" t="s">
        <v>503</v>
      </c>
      <c r="G233" s="35" t="s">
        <v>3630</v>
      </c>
      <c r="H233" s="35" t="s">
        <v>20</v>
      </c>
      <c r="I233" s="35" t="s">
        <v>37</v>
      </c>
      <c r="J233" s="35" t="s">
        <v>457</v>
      </c>
      <c r="K233" s="35" t="s">
        <v>506</v>
      </c>
      <c r="L233" s="35" t="s">
        <v>3631</v>
      </c>
      <c r="M233" s="35" t="s">
        <v>508</v>
      </c>
      <c r="N233" s="38">
        <v>1.05</v>
      </c>
      <c r="O233" s="35" t="s">
        <v>509</v>
      </c>
      <c r="P233" s="39">
        <v>1</v>
      </c>
      <c r="Q233" s="35" t="s">
        <v>510</v>
      </c>
    </row>
    <row r="234" spans="1:17" hidden="1">
      <c r="A234" s="35" t="s">
        <v>985</v>
      </c>
      <c r="B234" s="35" t="s">
        <v>1686</v>
      </c>
      <c r="C234" s="35" t="s">
        <v>457</v>
      </c>
      <c r="D234" s="35" t="s">
        <v>986</v>
      </c>
      <c r="E234" s="37">
        <v>45742</v>
      </c>
      <c r="F234" s="35" t="s">
        <v>503</v>
      </c>
      <c r="G234" s="35" t="s">
        <v>515</v>
      </c>
      <c r="H234" s="35" t="s">
        <v>20</v>
      </c>
      <c r="I234" s="35" t="s">
        <v>37</v>
      </c>
      <c r="J234" s="35" t="s">
        <v>457</v>
      </c>
      <c r="K234" s="35" t="s">
        <v>506</v>
      </c>
      <c r="L234" s="35" t="s">
        <v>507</v>
      </c>
      <c r="M234" s="35" t="s">
        <v>508</v>
      </c>
      <c r="N234" s="38">
        <v>15.02</v>
      </c>
      <c r="O234" s="35" t="s">
        <v>509</v>
      </c>
      <c r="P234" s="39">
        <v>1</v>
      </c>
      <c r="Q234" s="35" t="s">
        <v>510</v>
      </c>
    </row>
    <row r="235" spans="1:17" hidden="1">
      <c r="A235" s="35" t="s">
        <v>1499</v>
      </c>
      <c r="B235" s="35" t="s">
        <v>1686</v>
      </c>
      <c r="C235" s="35" t="s">
        <v>457</v>
      </c>
      <c r="D235" s="35" t="s">
        <v>1500</v>
      </c>
      <c r="E235" s="37">
        <v>45450</v>
      </c>
      <c r="F235" s="35" t="s">
        <v>503</v>
      </c>
      <c r="G235" s="35" t="s">
        <v>513</v>
      </c>
      <c r="H235" s="35" t="s">
        <v>20</v>
      </c>
      <c r="I235" s="35" t="s">
        <v>37</v>
      </c>
      <c r="J235" s="35" t="s">
        <v>457</v>
      </c>
      <c r="K235" s="35" t="s">
        <v>506</v>
      </c>
      <c r="L235" s="35" t="s">
        <v>514</v>
      </c>
      <c r="M235" s="35" t="s">
        <v>508</v>
      </c>
      <c r="N235" s="38">
        <v>16.899999999999999</v>
      </c>
      <c r="O235" s="35" t="s">
        <v>509</v>
      </c>
      <c r="P235" s="39">
        <v>1</v>
      </c>
      <c r="Q235" s="35" t="s">
        <v>510</v>
      </c>
    </row>
    <row r="236" spans="1:17" hidden="1">
      <c r="A236" s="35" t="s">
        <v>1497</v>
      </c>
      <c r="B236" s="35" t="s">
        <v>1686</v>
      </c>
      <c r="C236" s="35" t="s">
        <v>457</v>
      </c>
      <c r="D236" s="35" t="s">
        <v>1498</v>
      </c>
      <c r="E236" s="37">
        <v>45420</v>
      </c>
      <c r="F236" s="35" t="s">
        <v>503</v>
      </c>
      <c r="G236" s="35" t="s">
        <v>513</v>
      </c>
      <c r="H236" s="35" t="s">
        <v>20</v>
      </c>
      <c r="I236" s="35" t="s">
        <v>37</v>
      </c>
      <c r="J236" s="35" t="s">
        <v>457</v>
      </c>
      <c r="K236" s="35" t="s">
        <v>506</v>
      </c>
      <c r="L236" s="35" t="s">
        <v>514</v>
      </c>
      <c r="M236" s="35" t="s">
        <v>508</v>
      </c>
      <c r="N236" s="38">
        <v>72.5</v>
      </c>
      <c r="O236" s="35" t="s">
        <v>509</v>
      </c>
      <c r="P236" s="39">
        <v>1</v>
      </c>
      <c r="Q236" s="35" t="s">
        <v>510</v>
      </c>
    </row>
    <row r="237" spans="1:17" hidden="1">
      <c r="A237" s="35" t="s">
        <v>1376</v>
      </c>
      <c r="B237" s="35" t="s">
        <v>1686</v>
      </c>
      <c r="C237" s="35" t="s">
        <v>457</v>
      </c>
      <c r="D237" s="35" t="s">
        <v>1377</v>
      </c>
      <c r="E237" s="37">
        <v>45580</v>
      </c>
      <c r="F237" s="35" t="s">
        <v>503</v>
      </c>
      <c r="G237" s="35" t="s">
        <v>3633</v>
      </c>
      <c r="H237" s="35" t="s">
        <v>20</v>
      </c>
      <c r="I237" s="35" t="s">
        <v>37</v>
      </c>
      <c r="J237" s="35" t="s">
        <v>457</v>
      </c>
      <c r="K237" s="35" t="s">
        <v>506</v>
      </c>
      <c r="L237" s="35" t="s">
        <v>507</v>
      </c>
      <c r="M237" s="35" t="s">
        <v>508</v>
      </c>
      <c r="N237" s="38">
        <v>1790.32</v>
      </c>
      <c r="O237" s="35" t="s">
        <v>509</v>
      </c>
      <c r="P237" s="39">
        <v>1</v>
      </c>
      <c r="Q237" s="35" t="s">
        <v>510</v>
      </c>
    </row>
    <row r="238" spans="1:17" hidden="1">
      <c r="A238" s="35" t="s">
        <v>1361</v>
      </c>
      <c r="B238" s="35" t="s">
        <v>1686</v>
      </c>
      <c r="C238" s="35" t="s">
        <v>457</v>
      </c>
      <c r="D238" s="35" t="s">
        <v>1362</v>
      </c>
      <c r="E238" s="37">
        <v>45320</v>
      </c>
      <c r="F238" s="35" t="s">
        <v>503</v>
      </c>
      <c r="G238" s="35" t="s">
        <v>518</v>
      </c>
      <c r="H238" s="35" t="s">
        <v>20</v>
      </c>
      <c r="I238" s="35" t="s">
        <v>37</v>
      </c>
      <c r="J238" s="35" t="s">
        <v>457</v>
      </c>
      <c r="K238" s="35" t="s">
        <v>506</v>
      </c>
      <c r="L238" s="35" t="s">
        <v>519</v>
      </c>
      <c r="M238" s="35" t="s">
        <v>508</v>
      </c>
      <c r="N238" s="38">
        <v>506</v>
      </c>
      <c r="O238" s="35" t="s">
        <v>509</v>
      </c>
      <c r="P238" s="39">
        <v>1</v>
      </c>
      <c r="Q238" s="35" t="s">
        <v>510</v>
      </c>
    </row>
    <row r="239" spans="1:17" hidden="1">
      <c r="A239" s="35" t="s">
        <v>1525</v>
      </c>
      <c r="B239" s="35" t="s">
        <v>1686</v>
      </c>
      <c r="C239" s="35" t="s">
        <v>457</v>
      </c>
      <c r="D239" s="35" t="s">
        <v>1526</v>
      </c>
      <c r="E239" s="37">
        <v>45323</v>
      </c>
      <c r="F239" s="35" t="s">
        <v>503</v>
      </c>
      <c r="G239" s="35" t="s">
        <v>513</v>
      </c>
      <c r="H239" s="35" t="s">
        <v>20</v>
      </c>
      <c r="I239" s="35" t="s">
        <v>37</v>
      </c>
      <c r="J239" s="35" t="s">
        <v>457</v>
      </c>
      <c r="K239" s="35" t="s">
        <v>506</v>
      </c>
      <c r="L239" s="35" t="s">
        <v>514</v>
      </c>
      <c r="M239" s="35" t="s">
        <v>508</v>
      </c>
      <c r="N239" s="38">
        <v>631.4</v>
      </c>
      <c r="O239" s="35" t="s">
        <v>509</v>
      </c>
      <c r="P239" s="39">
        <v>1</v>
      </c>
      <c r="Q239" s="35" t="s">
        <v>510</v>
      </c>
    </row>
    <row r="240" spans="1:17" hidden="1">
      <c r="A240" s="35" t="s">
        <v>889</v>
      </c>
      <c r="B240" s="35" t="s">
        <v>1686</v>
      </c>
      <c r="C240" s="35" t="s">
        <v>457</v>
      </c>
      <c r="D240" s="35" t="s">
        <v>890</v>
      </c>
      <c r="E240" s="37">
        <v>45320</v>
      </c>
      <c r="F240" s="35" t="s">
        <v>503</v>
      </c>
      <c r="G240" s="35" t="s">
        <v>513</v>
      </c>
      <c r="H240" s="35" t="s">
        <v>20</v>
      </c>
      <c r="I240" s="35" t="s">
        <v>37</v>
      </c>
      <c r="J240" s="35" t="s">
        <v>457</v>
      </c>
      <c r="K240" s="35" t="s">
        <v>506</v>
      </c>
      <c r="L240" s="35" t="s">
        <v>514</v>
      </c>
      <c r="M240" s="35" t="s">
        <v>508</v>
      </c>
      <c r="N240" s="38">
        <v>39.130000000000003</v>
      </c>
      <c r="O240" s="35" t="s">
        <v>509</v>
      </c>
      <c r="P240" s="39">
        <v>1</v>
      </c>
      <c r="Q240" s="35" t="s">
        <v>510</v>
      </c>
    </row>
    <row r="241" spans="1:17" hidden="1">
      <c r="A241" s="35" t="s">
        <v>1612</v>
      </c>
      <c r="B241" s="35" t="s">
        <v>1686</v>
      </c>
      <c r="C241" s="35" t="s">
        <v>457</v>
      </c>
      <c r="D241" s="35" t="s">
        <v>1613</v>
      </c>
      <c r="E241" s="37">
        <v>45625</v>
      </c>
      <c r="F241" s="35" t="s">
        <v>503</v>
      </c>
      <c r="G241" s="35" t="s">
        <v>520</v>
      </c>
      <c r="H241" s="35" t="s">
        <v>20</v>
      </c>
      <c r="I241" s="35" t="s">
        <v>37</v>
      </c>
      <c r="J241" s="35" t="s">
        <v>457</v>
      </c>
      <c r="K241" s="35" t="s">
        <v>506</v>
      </c>
      <c r="L241" s="35" t="s">
        <v>521</v>
      </c>
      <c r="M241" s="35" t="s">
        <v>508</v>
      </c>
      <c r="N241" s="38">
        <v>1</v>
      </c>
      <c r="O241" s="35" t="s">
        <v>509</v>
      </c>
      <c r="P241" s="39">
        <v>1</v>
      </c>
      <c r="Q241" s="35" t="s">
        <v>510</v>
      </c>
    </row>
    <row r="242" spans="1:17" hidden="1">
      <c r="A242" s="35" t="s">
        <v>1614</v>
      </c>
      <c r="B242" s="35" t="s">
        <v>1686</v>
      </c>
      <c r="C242" s="35" t="s">
        <v>457</v>
      </c>
      <c r="D242" s="35" t="s">
        <v>1615</v>
      </c>
      <c r="E242" s="37">
        <v>45625</v>
      </c>
      <c r="F242" s="35" t="s">
        <v>503</v>
      </c>
      <c r="G242" s="35" t="s">
        <v>520</v>
      </c>
      <c r="H242" s="35" t="s">
        <v>20</v>
      </c>
      <c r="I242" s="35" t="s">
        <v>37</v>
      </c>
      <c r="J242" s="35" t="s">
        <v>457</v>
      </c>
      <c r="K242" s="35" t="s">
        <v>506</v>
      </c>
      <c r="L242" s="35" t="s">
        <v>521</v>
      </c>
      <c r="M242" s="35" t="s">
        <v>508</v>
      </c>
      <c r="N242" s="38">
        <v>1</v>
      </c>
      <c r="O242" s="35" t="s">
        <v>509</v>
      </c>
      <c r="P242" s="39">
        <v>1</v>
      </c>
      <c r="Q242" s="35" t="s">
        <v>510</v>
      </c>
    </row>
    <row r="243" spans="1:17" hidden="1">
      <c r="A243" s="35" t="s">
        <v>1616</v>
      </c>
      <c r="B243" s="35" t="s">
        <v>1686</v>
      </c>
      <c r="C243" s="35" t="s">
        <v>457</v>
      </c>
      <c r="D243" s="35" t="s">
        <v>1617</v>
      </c>
      <c r="E243" s="37">
        <v>45625</v>
      </c>
      <c r="F243" s="35" t="s">
        <v>503</v>
      </c>
      <c r="G243" s="35" t="s">
        <v>520</v>
      </c>
      <c r="H243" s="35" t="s">
        <v>20</v>
      </c>
      <c r="I243" s="35" t="s">
        <v>37</v>
      </c>
      <c r="J243" s="35" t="s">
        <v>457</v>
      </c>
      <c r="K243" s="35" t="s">
        <v>506</v>
      </c>
      <c r="L243" s="35" t="s">
        <v>521</v>
      </c>
      <c r="M243" s="35" t="s">
        <v>508</v>
      </c>
      <c r="N243" s="38">
        <v>1</v>
      </c>
      <c r="O243" s="35" t="s">
        <v>509</v>
      </c>
      <c r="P243" s="39">
        <v>1</v>
      </c>
      <c r="Q243" s="35" t="s">
        <v>510</v>
      </c>
    </row>
    <row r="244" spans="1:17" hidden="1">
      <c r="A244" s="35" t="s">
        <v>1618</v>
      </c>
      <c r="B244" s="35" t="s">
        <v>1686</v>
      </c>
      <c r="C244" s="35" t="s">
        <v>457</v>
      </c>
      <c r="D244" s="35" t="s">
        <v>1619</v>
      </c>
      <c r="E244" s="37">
        <v>45625</v>
      </c>
      <c r="F244" s="35" t="s">
        <v>503</v>
      </c>
      <c r="G244" s="35" t="s">
        <v>520</v>
      </c>
      <c r="H244" s="35" t="s">
        <v>20</v>
      </c>
      <c r="I244" s="35" t="s">
        <v>37</v>
      </c>
      <c r="J244" s="35" t="s">
        <v>457</v>
      </c>
      <c r="K244" s="35" t="s">
        <v>506</v>
      </c>
      <c r="L244" s="35" t="s">
        <v>521</v>
      </c>
      <c r="M244" s="35" t="s">
        <v>508</v>
      </c>
      <c r="N244" s="38">
        <v>1</v>
      </c>
      <c r="O244" s="35" t="s">
        <v>509</v>
      </c>
      <c r="P244" s="39">
        <v>1</v>
      </c>
      <c r="Q244" s="35" t="s">
        <v>510</v>
      </c>
    </row>
    <row r="245" spans="1:17" hidden="1">
      <c r="A245" s="35" t="s">
        <v>1620</v>
      </c>
      <c r="B245" s="35" t="s">
        <v>1686</v>
      </c>
      <c r="C245" s="35" t="s">
        <v>457</v>
      </c>
      <c r="D245" s="35" t="s">
        <v>1621</v>
      </c>
      <c r="E245" s="37">
        <v>45625</v>
      </c>
      <c r="F245" s="35" t="s">
        <v>503</v>
      </c>
      <c r="G245" s="35" t="s">
        <v>520</v>
      </c>
      <c r="H245" s="35" t="s">
        <v>20</v>
      </c>
      <c r="I245" s="35" t="s">
        <v>37</v>
      </c>
      <c r="J245" s="35" t="s">
        <v>457</v>
      </c>
      <c r="K245" s="35" t="s">
        <v>506</v>
      </c>
      <c r="L245" s="35" t="s">
        <v>521</v>
      </c>
      <c r="M245" s="35" t="s">
        <v>508</v>
      </c>
      <c r="N245" s="38">
        <v>1</v>
      </c>
      <c r="O245" s="35" t="s">
        <v>509</v>
      </c>
      <c r="P245" s="39">
        <v>1</v>
      </c>
      <c r="Q245" s="35" t="s">
        <v>510</v>
      </c>
    </row>
    <row r="246" spans="1:17" hidden="1">
      <c r="A246" s="35" t="s">
        <v>1622</v>
      </c>
      <c r="B246" s="35" t="s">
        <v>1686</v>
      </c>
      <c r="C246" s="35" t="s">
        <v>457</v>
      </c>
      <c r="D246" s="35" t="s">
        <v>1623</v>
      </c>
      <c r="E246" s="37">
        <v>45625</v>
      </c>
      <c r="F246" s="35" t="s">
        <v>503</v>
      </c>
      <c r="G246" s="35" t="s">
        <v>520</v>
      </c>
      <c r="H246" s="35" t="s">
        <v>20</v>
      </c>
      <c r="I246" s="35" t="s">
        <v>37</v>
      </c>
      <c r="J246" s="35" t="s">
        <v>457</v>
      </c>
      <c r="K246" s="35" t="s">
        <v>506</v>
      </c>
      <c r="L246" s="35" t="s">
        <v>521</v>
      </c>
      <c r="M246" s="35" t="s">
        <v>508</v>
      </c>
      <c r="N246" s="38">
        <v>1</v>
      </c>
      <c r="O246" s="35" t="s">
        <v>509</v>
      </c>
      <c r="P246" s="39">
        <v>1</v>
      </c>
      <c r="Q246" s="35" t="s">
        <v>510</v>
      </c>
    </row>
    <row r="247" spans="1:17" hidden="1">
      <c r="A247" s="35" t="s">
        <v>1487</v>
      </c>
      <c r="B247" s="35" t="s">
        <v>1686</v>
      </c>
      <c r="C247" s="35" t="s">
        <v>457</v>
      </c>
      <c r="D247" s="35" t="s">
        <v>1488</v>
      </c>
      <c r="E247" s="37">
        <v>45624</v>
      </c>
      <c r="F247" s="35" t="s">
        <v>503</v>
      </c>
      <c r="G247" s="35" t="s">
        <v>504</v>
      </c>
      <c r="H247" s="35" t="s">
        <v>20</v>
      </c>
      <c r="I247" s="35" t="s">
        <v>37</v>
      </c>
      <c r="J247" s="35" t="s">
        <v>457</v>
      </c>
      <c r="K247" s="35" t="s">
        <v>506</v>
      </c>
      <c r="L247" s="35" t="s">
        <v>507</v>
      </c>
      <c r="M247" s="35" t="s">
        <v>508</v>
      </c>
      <c r="N247" s="38">
        <v>1</v>
      </c>
      <c r="O247" s="35" t="s">
        <v>509</v>
      </c>
      <c r="P247" s="39">
        <v>1</v>
      </c>
      <c r="Q247" s="35" t="s">
        <v>510</v>
      </c>
    </row>
    <row r="248" spans="1:17" hidden="1">
      <c r="A248" s="35" t="s">
        <v>1489</v>
      </c>
      <c r="B248" s="35" t="s">
        <v>1686</v>
      </c>
      <c r="C248" s="35" t="s">
        <v>457</v>
      </c>
      <c r="D248" s="35" t="s">
        <v>1490</v>
      </c>
      <c r="E248" s="37">
        <v>45624</v>
      </c>
      <c r="F248" s="35" t="s">
        <v>503</v>
      </c>
      <c r="G248" s="35" t="s">
        <v>520</v>
      </c>
      <c r="H248" s="35" t="s">
        <v>20</v>
      </c>
      <c r="I248" s="35" t="s">
        <v>37</v>
      </c>
      <c r="J248" s="35" t="s">
        <v>457</v>
      </c>
      <c r="K248" s="35" t="s">
        <v>506</v>
      </c>
      <c r="L248" s="35" t="s">
        <v>521</v>
      </c>
      <c r="M248" s="35" t="s">
        <v>508</v>
      </c>
      <c r="N248" s="38">
        <v>1</v>
      </c>
      <c r="O248" s="35" t="s">
        <v>509</v>
      </c>
      <c r="P248" s="39">
        <v>1</v>
      </c>
      <c r="Q248" s="35" t="s">
        <v>510</v>
      </c>
    </row>
    <row r="249" spans="1:17" hidden="1">
      <c r="A249" s="35" t="s">
        <v>1479</v>
      </c>
      <c r="B249" s="35" t="s">
        <v>1686</v>
      </c>
      <c r="C249" s="35" t="s">
        <v>457</v>
      </c>
      <c r="D249" s="35" t="s">
        <v>1480</v>
      </c>
      <c r="E249" s="37">
        <v>45624</v>
      </c>
      <c r="F249" s="35" t="s">
        <v>503</v>
      </c>
      <c r="G249" s="35" t="s">
        <v>520</v>
      </c>
      <c r="H249" s="35" t="s">
        <v>20</v>
      </c>
      <c r="I249" s="35" t="s">
        <v>37</v>
      </c>
      <c r="J249" s="35" t="s">
        <v>457</v>
      </c>
      <c r="K249" s="35" t="s">
        <v>506</v>
      </c>
      <c r="L249" s="35" t="s">
        <v>521</v>
      </c>
      <c r="M249" s="35" t="s">
        <v>508</v>
      </c>
      <c r="N249" s="38">
        <v>1</v>
      </c>
      <c r="O249" s="35" t="s">
        <v>509</v>
      </c>
      <c r="P249" s="39">
        <v>1</v>
      </c>
      <c r="Q249" s="35" t="s">
        <v>510</v>
      </c>
    </row>
    <row r="250" spans="1:17" hidden="1">
      <c r="A250" s="35" t="s">
        <v>942</v>
      </c>
      <c r="B250" s="35" t="s">
        <v>1686</v>
      </c>
      <c r="C250" s="35" t="s">
        <v>457</v>
      </c>
      <c r="D250" s="35" t="s">
        <v>943</v>
      </c>
      <c r="E250" s="37">
        <v>45624</v>
      </c>
      <c r="F250" s="35" t="s">
        <v>503</v>
      </c>
      <c r="G250" s="35" t="s">
        <v>520</v>
      </c>
      <c r="H250" s="35" t="s">
        <v>20</v>
      </c>
      <c r="I250" s="35" t="s">
        <v>37</v>
      </c>
      <c r="J250" s="35" t="s">
        <v>457</v>
      </c>
      <c r="K250" s="35" t="s">
        <v>506</v>
      </c>
      <c r="L250" s="35" t="s">
        <v>521</v>
      </c>
      <c r="M250" s="35" t="s">
        <v>508</v>
      </c>
      <c r="N250" s="38">
        <v>1</v>
      </c>
      <c r="O250" s="35" t="s">
        <v>509</v>
      </c>
      <c r="P250" s="39">
        <v>1</v>
      </c>
      <c r="Q250" s="35" t="s">
        <v>510</v>
      </c>
    </row>
    <row r="251" spans="1:17" hidden="1">
      <c r="A251" s="35" t="s">
        <v>1481</v>
      </c>
      <c r="B251" s="35" t="s">
        <v>1686</v>
      </c>
      <c r="C251" s="35" t="s">
        <v>457</v>
      </c>
      <c r="D251" s="35" t="s">
        <v>1482</v>
      </c>
      <c r="E251" s="37">
        <v>45624</v>
      </c>
      <c r="F251" s="35" t="s">
        <v>503</v>
      </c>
      <c r="G251" s="35" t="s">
        <v>520</v>
      </c>
      <c r="H251" s="35" t="s">
        <v>20</v>
      </c>
      <c r="I251" s="35" t="s">
        <v>37</v>
      </c>
      <c r="J251" s="35" t="s">
        <v>457</v>
      </c>
      <c r="K251" s="35" t="s">
        <v>506</v>
      </c>
      <c r="L251" s="35" t="s">
        <v>521</v>
      </c>
      <c r="M251" s="35" t="s">
        <v>508</v>
      </c>
      <c r="N251" s="38">
        <v>1</v>
      </c>
      <c r="O251" s="35" t="s">
        <v>509</v>
      </c>
      <c r="P251" s="39">
        <v>1</v>
      </c>
      <c r="Q251" s="35" t="s">
        <v>510</v>
      </c>
    </row>
    <row r="252" spans="1:17" hidden="1">
      <c r="A252" s="35" t="s">
        <v>1483</v>
      </c>
      <c r="B252" s="35" t="s">
        <v>1686</v>
      </c>
      <c r="C252" s="35" t="s">
        <v>457</v>
      </c>
      <c r="D252" s="35" t="s">
        <v>1484</v>
      </c>
      <c r="E252" s="37">
        <v>45624</v>
      </c>
      <c r="F252" s="35" t="s">
        <v>503</v>
      </c>
      <c r="G252" s="35" t="s">
        <v>520</v>
      </c>
      <c r="H252" s="35" t="s">
        <v>20</v>
      </c>
      <c r="I252" s="35" t="s">
        <v>37</v>
      </c>
      <c r="J252" s="35" t="s">
        <v>457</v>
      </c>
      <c r="K252" s="35" t="s">
        <v>506</v>
      </c>
      <c r="L252" s="35" t="s">
        <v>521</v>
      </c>
      <c r="M252" s="35" t="s">
        <v>508</v>
      </c>
      <c r="N252" s="38">
        <v>1</v>
      </c>
      <c r="O252" s="35" t="s">
        <v>509</v>
      </c>
      <c r="P252" s="39">
        <v>1</v>
      </c>
      <c r="Q252" s="35" t="s">
        <v>510</v>
      </c>
    </row>
    <row r="253" spans="1:17" hidden="1">
      <c r="A253" s="35" t="s">
        <v>945</v>
      </c>
      <c r="B253" s="35" t="s">
        <v>1686</v>
      </c>
      <c r="C253" s="35" t="s">
        <v>457</v>
      </c>
      <c r="D253" s="35" t="s">
        <v>946</v>
      </c>
      <c r="E253" s="37">
        <v>45624</v>
      </c>
      <c r="F253" s="35" t="s">
        <v>503</v>
      </c>
      <c r="G253" s="35" t="s">
        <v>520</v>
      </c>
      <c r="H253" s="35" t="s">
        <v>20</v>
      </c>
      <c r="I253" s="35" t="s">
        <v>37</v>
      </c>
      <c r="J253" s="35" t="s">
        <v>457</v>
      </c>
      <c r="K253" s="35" t="s">
        <v>506</v>
      </c>
      <c r="L253" s="35" t="s">
        <v>521</v>
      </c>
      <c r="M253" s="35" t="s">
        <v>508</v>
      </c>
      <c r="N253" s="38">
        <v>1</v>
      </c>
      <c r="O253" s="35" t="s">
        <v>509</v>
      </c>
      <c r="P253" s="39">
        <v>1</v>
      </c>
      <c r="Q253" s="35" t="s">
        <v>510</v>
      </c>
    </row>
    <row r="254" spans="1:17" hidden="1">
      <c r="A254" s="35" t="s">
        <v>947</v>
      </c>
      <c r="B254" s="35" t="s">
        <v>1686</v>
      </c>
      <c r="C254" s="35" t="s">
        <v>457</v>
      </c>
      <c r="D254" s="35" t="s">
        <v>948</v>
      </c>
      <c r="E254" s="37">
        <v>45624</v>
      </c>
      <c r="F254" s="35" t="s">
        <v>503</v>
      </c>
      <c r="G254" s="35" t="s">
        <v>520</v>
      </c>
      <c r="H254" s="35" t="s">
        <v>20</v>
      </c>
      <c r="I254" s="35" t="s">
        <v>37</v>
      </c>
      <c r="J254" s="35" t="s">
        <v>457</v>
      </c>
      <c r="K254" s="35" t="s">
        <v>506</v>
      </c>
      <c r="L254" s="35" t="s">
        <v>521</v>
      </c>
      <c r="M254" s="35" t="s">
        <v>508</v>
      </c>
      <c r="N254" s="38">
        <v>1</v>
      </c>
      <c r="O254" s="35" t="s">
        <v>509</v>
      </c>
      <c r="P254" s="39">
        <v>1</v>
      </c>
      <c r="Q254" s="35" t="s">
        <v>510</v>
      </c>
    </row>
    <row r="255" spans="1:17" hidden="1">
      <c r="A255" s="35" t="s">
        <v>1485</v>
      </c>
      <c r="B255" s="35" t="s">
        <v>1686</v>
      </c>
      <c r="C255" s="35" t="s">
        <v>457</v>
      </c>
      <c r="D255" s="35" t="s">
        <v>1486</v>
      </c>
      <c r="E255" s="37">
        <v>45624</v>
      </c>
      <c r="F255" s="35" t="s">
        <v>503</v>
      </c>
      <c r="G255" s="35" t="s">
        <v>520</v>
      </c>
      <c r="H255" s="35" t="s">
        <v>20</v>
      </c>
      <c r="I255" s="35" t="s">
        <v>37</v>
      </c>
      <c r="J255" s="35" t="s">
        <v>457</v>
      </c>
      <c r="K255" s="35" t="s">
        <v>506</v>
      </c>
      <c r="L255" s="35" t="s">
        <v>521</v>
      </c>
      <c r="M255" s="35" t="s">
        <v>508</v>
      </c>
      <c r="N255" s="38">
        <v>1</v>
      </c>
      <c r="O255" s="35" t="s">
        <v>509</v>
      </c>
      <c r="P255" s="39">
        <v>1</v>
      </c>
      <c r="Q255" s="35" t="s">
        <v>510</v>
      </c>
    </row>
    <row r="256" spans="1:17" hidden="1">
      <c r="A256" s="35" t="s">
        <v>1491</v>
      </c>
      <c r="B256" s="35" t="s">
        <v>1686</v>
      </c>
      <c r="C256" s="35" t="s">
        <v>457</v>
      </c>
      <c r="D256" s="35" t="s">
        <v>1492</v>
      </c>
      <c r="E256" s="37">
        <v>45624</v>
      </c>
      <c r="F256" s="35" t="s">
        <v>503</v>
      </c>
      <c r="G256" s="35" t="s">
        <v>520</v>
      </c>
      <c r="H256" s="35" t="s">
        <v>20</v>
      </c>
      <c r="I256" s="35" t="s">
        <v>37</v>
      </c>
      <c r="J256" s="35" t="s">
        <v>457</v>
      </c>
      <c r="K256" s="35" t="s">
        <v>506</v>
      </c>
      <c r="L256" s="35" t="s">
        <v>521</v>
      </c>
      <c r="M256" s="35" t="s">
        <v>508</v>
      </c>
      <c r="N256" s="38">
        <v>1</v>
      </c>
      <c r="O256" s="35" t="s">
        <v>509</v>
      </c>
      <c r="P256" s="39">
        <v>1</v>
      </c>
      <c r="Q256" s="35" t="s">
        <v>510</v>
      </c>
    </row>
    <row r="257" spans="1:17" hidden="1">
      <c r="A257" s="35" t="s">
        <v>927</v>
      </c>
      <c r="B257" s="35" t="s">
        <v>1686</v>
      </c>
      <c r="C257" s="35" t="s">
        <v>457</v>
      </c>
      <c r="D257" s="35" t="s">
        <v>928</v>
      </c>
      <c r="E257" s="37">
        <v>45625</v>
      </c>
      <c r="F257" s="35" t="s">
        <v>503</v>
      </c>
      <c r="G257" s="35" t="s">
        <v>520</v>
      </c>
      <c r="H257" s="35" t="s">
        <v>20</v>
      </c>
      <c r="I257" s="35" t="s">
        <v>37</v>
      </c>
      <c r="J257" s="35" t="s">
        <v>457</v>
      </c>
      <c r="K257" s="35" t="s">
        <v>506</v>
      </c>
      <c r="L257" s="35" t="s">
        <v>521</v>
      </c>
      <c r="M257" s="35" t="s">
        <v>508</v>
      </c>
      <c r="N257" s="38">
        <v>1</v>
      </c>
      <c r="O257" s="35" t="s">
        <v>509</v>
      </c>
      <c r="P257" s="39">
        <v>1</v>
      </c>
      <c r="Q257" s="35" t="s">
        <v>510</v>
      </c>
    </row>
    <row r="258" spans="1:17" hidden="1">
      <c r="A258" s="35" t="s">
        <v>949</v>
      </c>
      <c r="B258" s="35" t="s">
        <v>1686</v>
      </c>
      <c r="C258" s="35" t="s">
        <v>457</v>
      </c>
      <c r="D258" s="35" t="s">
        <v>950</v>
      </c>
      <c r="E258" s="37">
        <v>45624</v>
      </c>
      <c r="F258" s="35" t="s">
        <v>503</v>
      </c>
      <c r="G258" s="35" t="s">
        <v>513</v>
      </c>
      <c r="H258" s="35" t="s">
        <v>20</v>
      </c>
      <c r="I258" s="35" t="s">
        <v>37</v>
      </c>
      <c r="J258" s="35" t="s">
        <v>457</v>
      </c>
      <c r="K258" s="35" t="s">
        <v>506</v>
      </c>
      <c r="L258" s="35" t="s">
        <v>514</v>
      </c>
      <c r="M258" s="35" t="s">
        <v>508</v>
      </c>
      <c r="N258" s="38">
        <v>3568.58</v>
      </c>
      <c r="O258" s="35" t="s">
        <v>509</v>
      </c>
      <c r="P258" s="39">
        <v>1</v>
      </c>
      <c r="Q258" s="35" t="s">
        <v>510</v>
      </c>
    </row>
    <row r="259" spans="1:17" hidden="1">
      <c r="A259" s="35" t="s">
        <v>1477</v>
      </c>
      <c r="B259" s="35" t="s">
        <v>1686</v>
      </c>
      <c r="C259" s="35" t="s">
        <v>457</v>
      </c>
      <c r="D259" s="35" t="s">
        <v>1478</v>
      </c>
      <c r="E259" s="37">
        <v>45624</v>
      </c>
      <c r="F259" s="35" t="s">
        <v>503</v>
      </c>
      <c r="G259" s="35" t="s">
        <v>513</v>
      </c>
      <c r="H259" s="35" t="s">
        <v>20</v>
      </c>
      <c r="I259" s="35" t="s">
        <v>37</v>
      </c>
      <c r="J259" s="35" t="s">
        <v>457</v>
      </c>
      <c r="K259" s="35" t="s">
        <v>506</v>
      </c>
      <c r="L259" s="35" t="s">
        <v>514</v>
      </c>
      <c r="M259" s="35" t="s">
        <v>508</v>
      </c>
      <c r="N259" s="38">
        <v>249.56</v>
      </c>
      <c r="O259" s="35" t="s">
        <v>509</v>
      </c>
      <c r="P259" s="39">
        <v>1</v>
      </c>
      <c r="Q259" s="35" t="s">
        <v>510</v>
      </c>
    </row>
    <row r="260" spans="1:17" hidden="1">
      <c r="A260" s="35" t="s">
        <v>1384</v>
      </c>
      <c r="B260" s="35" t="s">
        <v>1686</v>
      </c>
      <c r="C260" s="35" t="s">
        <v>457</v>
      </c>
      <c r="D260" s="35" t="s">
        <v>1385</v>
      </c>
      <c r="E260" s="37">
        <v>45743</v>
      </c>
      <c r="F260" s="35" t="s">
        <v>503</v>
      </c>
      <c r="G260" s="35" t="s">
        <v>513</v>
      </c>
      <c r="H260" s="35" t="s">
        <v>20</v>
      </c>
      <c r="I260" s="35" t="s">
        <v>37</v>
      </c>
      <c r="J260" s="35" t="s">
        <v>457</v>
      </c>
      <c r="K260" s="35" t="s">
        <v>506</v>
      </c>
      <c r="L260" s="35" t="s">
        <v>514</v>
      </c>
      <c r="M260" s="35" t="s">
        <v>508</v>
      </c>
      <c r="N260" s="38">
        <v>10.23</v>
      </c>
      <c r="O260" s="35" t="s">
        <v>509</v>
      </c>
      <c r="P260" s="39">
        <v>1</v>
      </c>
      <c r="Q260" s="35" t="s">
        <v>510</v>
      </c>
    </row>
    <row r="261" spans="1:17" hidden="1">
      <c r="A261" s="35" t="s">
        <v>1178</v>
      </c>
      <c r="B261" s="35" t="s">
        <v>1686</v>
      </c>
      <c r="C261" s="35" t="s">
        <v>457</v>
      </c>
      <c r="D261" s="35" t="s">
        <v>1179</v>
      </c>
      <c r="E261" s="37">
        <v>45624</v>
      </c>
      <c r="F261" s="35" t="s">
        <v>503</v>
      </c>
      <c r="G261" s="35" t="s">
        <v>513</v>
      </c>
      <c r="H261" s="35" t="s">
        <v>20</v>
      </c>
      <c r="I261" s="35" t="s">
        <v>37</v>
      </c>
      <c r="J261" s="35" t="s">
        <v>457</v>
      </c>
      <c r="K261" s="35" t="s">
        <v>506</v>
      </c>
      <c r="L261" s="35" t="s">
        <v>514</v>
      </c>
      <c r="M261" s="35" t="s">
        <v>508</v>
      </c>
      <c r="N261" s="38">
        <v>1426.57</v>
      </c>
      <c r="O261" s="35" t="s">
        <v>509</v>
      </c>
      <c r="P261" s="39">
        <v>1</v>
      </c>
      <c r="Q261" s="35" t="s">
        <v>510</v>
      </c>
    </row>
    <row r="262" spans="1:17" hidden="1">
      <c r="A262" s="35" t="s">
        <v>1389</v>
      </c>
      <c r="B262" s="35" t="s">
        <v>1686</v>
      </c>
      <c r="C262" s="35" t="s">
        <v>457</v>
      </c>
      <c r="D262" s="35" t="s">
        <v>1390</v>
      </c>
      <c r="E262" s="37">
        <v>45624</v>
      </c>
      <c r="F262" s="35" t="s">
        <v>503</v>
      </c>
      <c r="G262" s="35" t="s">
        <v>513</v>
      </c>
      <c r="H262" s="35" t="s">
        <v>20</v>
      </c>
      <c r="I262" s="35" t="s">
        <v>37</v>
      </c>
      <c r="J262" s="35" t="s">
        <v>457</v>
      </c>
      <c r="K262" s="35" t="s">
        <v>506</v>
      </c>
      <c r="L262" s="35" t="s">
        <v>514</v>
      </c>
      <c r="M262" s="35" t="s">
        <v>508</v>
      </c>
      <c r="N262" s="38">
        <v>24.6</v>
      </c>
      <c r="O262" s="35" t="s">
        <v>509</v>
      </c>
      <c r="P262" s="39">
        <v>1</v>
      </c>
      <c r="Q262" s="35" t="s">
        <v>510</v>
      </c>
    </row>
    <row r="263" spans="1:17" hidden="1">
      <c r="A263" s="35" t="s">
        <v>1391</v>
      </c>
      <c r="B263" s="35" t="s">
        <v>1686</v>
      </c>
      <c r="C263" s="35" t="s">
        <v>457</v>
      </c>
      <c r="D263" s="35" t="s">
        <v>1392</v>
      </c>
      <c r="E263" s="37">
        <v>45624</v>
      </c>
      <c r="F263" s="35" t="s">
        <v>503</v>
      </c>
      <c r="G263" s="35" t="s">
        <v>513</v>
      </c>
      <c r="H263" s="35" t="s">
        <v>20</v>
      </c>
      <c r="I263" s="35" t="s">
        <v>37</v>
      </c>
      <c r="J263" s="35" t="s">
        <v>457</v>
      </c>
      <c r="K263" s="35" t="s">
        <v>506</v>
      </c>
      <c r="L263" s="35" t="s">
        <v>514</v>
      </c>
      <c r="M263" s="35" t="s">
        <v>508</v>
      </c>
      <c r="N263" s="38">
        <v>21.61</v>
      </c>
      <c r="O263" s="35" t="s">
        <v>509</v>
      </c>
      <c r="P263" s="39">
        <v>1</v>
      </c>
      <c r="Q263" s="35" t="s">
        <v>510</v>
      </c>
    </row>
    <row r="264" spans="1:17" hidden="1">
      <c r="A264" s="35" t="s">
        <v>1410</v>
      </c>
      <c r="B264" s="35" t="s">
        <v>1686</v>
      </c>
      <c r="C264" s="35" t="s">
        <v>457</v>
      </c>
      <c r="D264" s="35" t="s">
        <v>1411</v>
      </c>
      <c r="E264" s="37">
        <v>45525</v>
      </c>
      <c r="F264" s="35" t="s">
        <v>503</v>
      </c>
      <c r="G264" s="35" t="s">
        <v>513</v>
      </c>
      <c r="H264" s="35" t="s">
        <v>20</v>
      </c>
      <c r="I264" s="35" t="s">
        <v>37</v>
      </c>
      <c r="J264" s="35" t="s">
        <v>457</v>
      </c>
      <c r="K264" s="35" t="s">
        <v>506</v>
      </c>
      <c r="L264" s="35" t="s">
        <v>514</v>
      </c>
      <c r="M264" s="35" t="s">
        <v>508</v>
      </c>
      <c r="N264" s="38">
        <v>353.95</v>
      </c>
      <c r="O264" s="35" t="s">
        <v>509</v>
      </c>
      <c r="P264" s="39">
        <v>1</v>
      </c>
      <c r="Q264" s="35" t="s">
        <v>510</v>
      </c>
    </row>
    <row r="265" spans="1:17" hidden="1">
      <c r="A265" s="35" t="s">
        <v>1413</v>
      </c>
      <c r="B265" s="35" t="s">
        <v>1686</v>
      </c>
      <c r="C265" s="35" t="s">
        <v>457</v>
      </c>
      <c r="D265" s="35" t="s">
        <v>1414</v>
      </c>
      <c r="E265" s="37">
        <v>45525</v>
      </c>
      <c r="F265" s="35" t="s">
        <v>503</v>
      </c>
      <c r="G265" s="35" t="s">
        <v>513</v>
      </c>
      <c r="H265" s="35" t="s">
        <v>20</v>
      </c>
      <c r="I265" s="35" t="s">
        <v>37</v>
      </c>
      <c r="J265" s="35" t="s">
        <v>457</v>
      </c>
      <c r="K265" s="35" t="s">
        <v>506</v>
      </c>
      <c r="L265" s="35" t="s">
        <v>514</v>
      </c>
      <c r="M265" s="35" t="s">
        <v>508</v>
      </c>
      <c r="N265" s="38">
        <v>411.52</v>
      </c>
      <c r="O265" s="35" t="s">
        <v>509</v>
      </c>
      <c r="P265" s="39">
        <v>1</v>
      </c>
      <c r="Q265" s="35" t="s">
        <v>510</v>
      </c>
    </row>
    <row r="266" spans="1:17" hidden="1">
      <c r="A266" s="35" t="s">
        <v>1415</v>
      </c>
      <c r="B266" s="35" t="s">
        <v>1686</v>
      </c>
      <c r="C266" s="35" t="s">
        <v>457</v>
      </c>
      <c r="D266" s="35" t="s">
        <v>1416</v>
      </c>
      <c r="E266" s="37">
        <v>45525</v>
      </c>
      <c r="F266" s="35" t="s">
        <v>503</v>
      </c>
      <c r="G266" s="35" t="s">
        <v>513</v>
      </c>
      <c r="H266" s="35" t="s">
        <v>20</v>
      </c>
      <c r="I266" s="35" t="s">
        <v>37</v>
      </c>
      <c r="J266" s="35" t="s">
        <v>457</v>
      </c>
      <c r="K266" s="35" t="s">
        <v>506</v>
      </c>
      <c r="L266" s="35" t="s">
        <v>514</v>
      </c>
      <c r="M266" s="35" t="s">
        <v>508</v>
      </c>
      <c r="N266" s="38">
        <v>88</v>
      </c>
      <c r="O266" s="35" t="s">
        <v>509</v>
      </c>
      <c r="P266" s="39">
        <v>1</v>
      </c>
      <c r="Q266" s="35" t="s">
        <v>510</v>
      </c>
    </row>
    <row r="267" spans="1:17" hidden="1">
      <c r="A267" s="35" t="s">
        <v>1417</v>
      </c>
      <c r="B267" s="35" t="s">
        <v>1686</v>
      </c>
      <c r="C267" s="35" t="s">
        <v>457</v>
      </c>
      <c r="D267" s="35" t="s">
        <v>1418</v>
      </c>
      <c r="E267" s="37">
        <v>45525</v>
      </c>
      <c r="F267" s="35" t="s">
        <v>503</v>
      </c>
      <c r="G267" s="35" t="s">
        <v>513</v>
      </c>
      <c r="H267" s="35" t="s">
        <v>20</v>
      </c>
      <c r="I267" s="35" t="s">
        <v>37</v>
      </c>
      <c r="J267" s="35" t="s">
        <v>457</v>
      </c>
      <c r="K267" s="35" t="s">
        <v>506</v>
      </c>
      <c r="L267" s="35" t="s">
        <v>514</v>
      </c>
      <c r="M267" s="35" t="s">
        <v>508</v>
      </c>
      <c r="N267" s="38">
        <v>37692.21</v>
      </c>
      <c r="O267" s="35" t="s">
        <v>509</v>
      </c>
      <c r="P267" s="39">
        <v>1</v>
      </c>
      <c r="Q267" s="35" t="s">
        <v>510</v>
      </c>
    </row>
    <row r="268" spans="1:17" hidden="1">
      <c r="A268" s="35" t="s">
        <v>1419</v>
      </c>
      <c r="B268" s="35" t="s">
        <v>1686</v>
      </c>
      <c r="C268" s="35" t="s">
        <v>457</v>
      </c>
      <c r="D268" s="35" t="s">
        <v>1420</v>
      </c>
      <c r="E268" s="37">
        <v>45525</v>
      </c>
      <c r="F268" s="35" t="s">
        <v>503</v>
      </c>
      <c r="G268" s="35" t="s">
        <v>513</v>
      </c>
      <c r="H268" s="35" t="s">
        <v>20</v>
      </c>
      <c r="I268" s="35" t="s">
        <v>37</v>
      </c>
      <c r="J268" s="35" t="s">
        <v>457</v>
      </c>
      <c r="K268" s="35" t="s">
        <v>506</v>
      </c>
      <c r="L268" s="35" t="s">
        <v>514</v>
      </c>
      <c r="M268" s="35" t="s">
        <v>508</v>
      </c>
      <c r="N268" s="38">
        <v>1721.6</v>
      </c>
      <c r="O268" s="35" t="s">
        <v>509</v>
      </c>
      <c r="P268" s="39">
        <v>1</v>
      </c>
      <c r="Q268" s="35" t="s">
        <v>510</v>
      </c>
    </row>
    <row r="269" spans="1:17" hidden="1">
      <c r="A269" s="35" t="s">
        <v>1368</v>
      </c>
      <c r="B269" s="35" t="s">
        <v>1686</v>
      </c>
      <c r="C269" s="35" t="s">
        <v>457</v>
      </c>
      <c r="D269" s="35" t="s">
        <v>1369</v>
      </c>
      <c r="E269" s="37">
        <v>45826</v>
      </c>
      <c r="F269" s="35" t="s">
        <v>503</v>
      </c>
      <c r="G269" s="35" t="s">
        <v>520</v>
      </c>
      <c r="H269" s="35" t="s">
        <v>20</v>
      </c>
      <c r="I269" s="35" t="s">
        <v>37</v>
      </c>
      <c r="J269" s="35" t="s">
        <v>457</v>
      </c>
      <c r="K269" s="35" t="s">
        <v>506</v>
      </c>
      <c r="L269" s="35" t="s">
        <v>507</v>
      </c>
      <c r="M269" s="35" t="s">
        <v>508</v>
      </c>
      <c r="N269" s="38">
        <v>6214.29</v>
      </c>
      <c r="O269" s="35" t="s">
        <v>509</v>
      </c>
      <c r="P269" s="39">
        <v>1</v>
      </c>
      <c r="Q269" s="35" t="s">
        <v>3634</v>
      </c>
    </row>
    <row r="270" spans="1:17" hidden="1">
      <c r="A270" s="35" t="s">
        <v>1570</v>
      </c>
      <c r="B270" s="35" t="s">
        <v>1686</v>
      </c>
      <c r="C270" s="35" t="s">
        <v>457</v>
      </c>
      <c r="D270" s="35" t="s">
        <v>1571</v>
      </c>
      <c r="E270" s="37">
        <v>45834</v>
      </c>
      <c r="F270" s="35" t="s">
        <v>503</v>
      </c>
      <c r="G270" s="35" t="s">
        <v>515</v>
      </c>
      <c r="H270" s="35" t="s">
        <v>20</v>
      </c>
      <c r="I270" s="35" t="s">
        <v>37</v>
      </c>
      <c r="J270" s="35" t="s">
        <v>457</v>
      </c>
      <c r="K270" s="35" t="s">
        <v>506</v>
      </c>
      <c r="L270" s="35" t="s">
        <v>507</v>
      </c>
      <c r="M270" s="35" t="s">
        <v>508</v>
      </c>
      <c r="N270" s="38">
        <v>91.82</v>
      </c>
      <c r="O270" s="35" t="s">
        <v>509</v>
      </c>
      <c r="P270" s="39">
        <v>1</v>
      </c>
      <c r="Q270" s="35" t="s">
        <v>3635</v>
      </c>
    </row>
    <row r="271" spans="1:17" hidden="1">
      <c r="A271" s="35" t="s">
        <v>1211</v>
      </c>
      <c r="B271" s="35" t="s">
        <v>1686</v>
      </c>
      <c r="C271" s="35" t="s">
        <v>457</v>
      </c>
      <c r="D271" s="35" t="s">
        <v>1212</v>
      </c>
      <c r="E271" s="37">
        <v>45842</v>
      </c>
      <c r="F271" s="35" t="s">
        <v>503</v>
      </c>
      <c r="G271" s="35" t="s">
        <v>520</v>
      </c>
      <c r="H271" s="35" t="s">
        <v>20</v>
      </c>
      <c r="I271" s="35" t="s">
        <v>37</v>
      </c>
      <c r="J271" s="35" t="s">
        <v>457</v>
      </c>
      <c r="K271" s="35" t="s">
        <v>506</v>
      </c>
      <c r="L271" s="35" t="s">
        <v>521</v>
      </c>
      <c r="M271" s="35" t="s">
        <v>508</v>
      </c>
      <c r="N271" s="38">
        <v>47958</v>
      </c>
      <c r="O271" s="35" t="s">
        <v>509</v>
      </c>
      <c r="P271" s="39">
        <v>1</v>
      </c>
      <c r="Q271" s="35" t="s">
        <v>3635</v>
      </c>
    </row>
    <row r="272" spans="1:17" hidden="1">
      <c r="A272" s="35" t="s">
        <v>976</v>
      </c>
      <c r="B272" s="35" t="s">
        <v>1686</v>
      </c>
      <c r="C272" s="35" t="s">
        <v>457</v>
      </c>
      <c r="D272" s="35" t="s">
        <v>977</v>
      </c>
      <c r="E272" s="37">
        <v>45845</v>
      </c>
      <c r="F272" s="35" t="s">
        <v>522</v>
      </c>
      <c r="G272" s="35" t="s">
        <v>520</v>
      </c>
      <c r="H272" s="35" t="s">
        <v>20</v>
      </c>
      <c r="I272" s="35" t="s">
        <v>37</v>
      </c>
      <c r="J272" s="35" t="s">
        <v>457</v>
      </c>
      <c r="K272" s="35" t="s">
        <v>506</v>
      </c>
      <c r="L272" s="35" t="s">
        <v>521</v>
      </c>
      <c r="M272" s="35" t="s">
        <v>508</v>
      </c>
      <c r="N272" s="38">
        <v>0.01</v>
      </c>
      <c r="O272" s="35" t="s">
        <v>509</v>
      </c>
      <c r="P272" s="39">
        <v>1</v>
      </c>
      <c r="Q272" s="35" t="s">
        <v>523</v>
      </c>
    </row>
    <row r="273" spans="1:17" hidden="1">
      <c r="A273" s="35" t="s">
        <v>966</v>
      </c>
      <c r="B273" s="35" t="s">
        <v>1686</v>
      </c>
      <c r="C273" s="35" t="s">
        <v>457</v>
      </c>
      <c r="D273" s="35" t="s">
        <v>967</v>
      </c>
      <c r="E273" s="37">
        <v>45845</v>
      </c>
      <c r="F273" s="35" t="s">
        <v>522</v>
      </c>
      <c r="G273" s="35" t="s">
        <v>520</v>
      </c>
      <c r="H273" s="35" t="s">
        <v>20</v>
      </c>
      <c r="I273" s="35" t="s">
        <v>37</v>
      </c>
      <c r="J273" s="35" t="s">
        <v>457</v>
      </c>
      <c r="K273" s="35" t="s">
        <v>506</v>
      </c>
      <c r="L273" s="35" t="s">
        <v>521</v>
      </c>
      <c r="M273" s="35" t="s">
        <v>508</v>
      </c>
      <c r="N273" s="38">
        <v>0.01</v>
      </c>
      <c r="O273" s="35" t="s">
        <v>509</v>
      </c>
      <c r="P273" s="39">
        <v>1</v>
      </c>
      <c r="Q273" s="35" t="s">
        <v>523</v>
      </c>
    </row>
    <row r="274" spans="1:17" hidden="1">
      <c r="A274" s="35" t="s">
        <v>1643</v>
      </c>
      <c r="B274" s="35" t="s">
        <v>1686</v>
      </c>
      <c r="C274" s="35" t="s">
        <v>457</v>
      </c>
      <c r="D274" s="35" t="s">
        <v>1644</v>
      </c>
      <c r="E274" s="37">
        <v>45845</v>
      </c>
      <c r="F274" s="35" t="s">
        <v>522</v>
      </c>
      <c r="G274" s="35" t="s">
        <v>513</v>
      </c>
      <c r="H274" s="35" t="s">
        <v>20</v>
      </c>
      <c r="I274" s="35" t="s">
        <v>37</v>
      </c>
      <c r="J274" s="35" t="s">
        <v>457</v>
      </c>
      <c r="K274" s="35" t="s">
        <v>506</v>
      </c>
      <c r="L274" s="35" t="s">
        <v>514</v>
      </c>
      <c r="M274" s="35" t="s">
        <v>508</v>
      </c>
      <c r="N274" s="38">
        <v>964.97</v>
      </c>
      <c r="O274" s="35" t="s">
        <v>509</v>
      </c>
      <c r="P274" s="39">
        <v>1</v>
      </c>
      <c r="Q274" s="35" t="s">
        <v>523</v>
      </c>
    </row>
    <row r="275" spans="1:17" hidden="1">
      <c r="A275" s="35" t="s">
        <v>1646</v>
      </c>
      <c r="B275" s="35" t="s">
        <v>1686</v>
      </c>
      <c r="C275" s="35" t="s">
        <v>457</v>
      </c>
      <c r="D275" s="35" t="s">
        <v>1647</v>
      </c>
      <c r="E275" s="37">
        <v>45845</v>
      </c>
      <c r="F275" s="35" t="s">
        <v>522</v>
      </c>
      <c r="G275" s="35" t="s">
        <v>513</v>
      </c>
      <c r="H275" s="35" t="s">
        <v>20</v>
      </c>
      <c r="I275" s="35" t="s">
        <v>37</v>
      </c>
      <c r="J275" s="35" t="s">
        <v>457</v>
      </c>
      <c r="K275" s="35" t="s">
        <v>506</v>
      </c>
      <c r="L275" s="35" t="s">
        <v>514</v>
      </c>
      <c r="M275" s="35" t="s">
        <v>508</v>
      </c>
      <c r="N275" s="38">
        <v>353.95</v>
      </c>
      <c r="O275" s="35" t="s">
        <v>509</v>
      </c>
      <c r="P275" s="39">
        <v>1</v>
      </c>
      <c r="Q275" s="35" t="s">
        <v>523</v>
      </c>
    </row>
    <row r="276" spans="1:17" hidden="1">
      <c r="A276" s="35" t="s">
        <v>1648</v>
      </c>
      <c r="B276" s="35" t="s">
        <v>1686</v>
      </c>
      <c r="C276" s="35" t="s">
        <v>457</v>
      </c>
      <c r="D276" s="35" t="s">
        <v>1649</v>
      </c>
      <c r="E276" s="37">
        <v>45845</v>
      </c>
      <c r="F276" s="35" t="s">
        <v>522</v>
      </c>
      <c r="G276" s="35" t="s">
        <v>513</v>
      </c>
      <c r="H276" s="35" t="s">
        <v>20</v>
      </c>
      <c r="I276" s="35" t="s">
        <v>37</v>
      </c>
      <c r="J276" s="35" t="s">
        <v>457</v>
      </c>
      <c r="K276" s="35" t="s">
        <v>506</v>
      </c>
      <c r="L276" s="35" t="s">
        <v>514</v>
      </c>
      <c r="M276" s="35" t="s">
        <v>508</v>
      </c>
      <c r="N276" s="38">
        <v>1.5</v>
      </c>
      <c r="O276" s="35" t="s">
        <v>509</v>
      </c>
      <c r="P276" s="39">
        <v>1</v>
      </c>
      <c r="Q276" s="35" t="s">
        <v>523</v>
      </c>
    </row>
    <row r="277" spans="1:17" hidden="1">
      <c r="A277" s="35" t="s">
        <v>1650</v>
      </c>
      <c r="B277" s="35" t="s">
        <v>1686</v>
      </c>
      <c r="C277" s="35" t="s">
        <v>457</v>
      </c>
      <c r="D277" s="35" t="s">
        <v>1651</v>
      </c>
      <c r="E277" s="37">
        <v>45845</v>
      </c>
      <c r="F277" s="35" t="s">
        <v>522</v>
      </c>
      <c r="G277" s="35" t="s">
        <v>513</v>
      </c>
      <c r="H277" s="35" t="s">
        <v>20</v>
      </c>
      <c r="I277" s="35" t="s">
        <v>37</v>
      </c>
      <c r="J277" s="35" t="s">
        <v>457</v>
      </c>
      <c r="K277" s="35" t="s">
        <v>506</v>
      </c>
      <c r="L277" s="35" t="s">
        <v>514</v>
      </c>
      <c r="M277" s="35" t="s">
        <v>508</v>
      </c>
      <c r="N277" s="38">
        <v>1.5</v>
      </c>
      <c r="O277" s="35" t="s">
        <v>509</v>
      </c>
      <c r="P277" s="39">
        <v>1</v>
      </c>
      <c r="Q277" s="35" t="s">
        <v>523</v>
      </c>
    </row>
    <row r="278" spans="1:17" hidden="1">
      <c r="A278" s="35" t="s">
        <v>1652</v>
      </c>
      <c r="B278" s="35" t="s">
        <v>1686</v>
      </c>
      <c r="C278" s="35" t="s">
        <v>457</v>
      </c>
      <c r="D278" s="35" t="s">
        <v>1653</v>
      </c>
      <c r="E278" s="37">
        <v>45845</v>
      </c>
      <c r="F278" s="35" t="s">
        <v>522</v>
      </c>
      <c r="G278" s="35" t="s">
        <v>515</v>
      </c>
      <c r="H278" s="35" t="s">
        <v>20</v>
      </c>
      <c r="I278" s="35" t="s">
        <v>37</v>
      </c>
      <c r="J278" s="35" t="s">
        <v>457</v>
      </c>
      <c r="K278" s="35" t="s">
        <v>506</v>
      </c>
      <c r="L278" s="35" t="s">
        <v>514</v>
      </c>
      <c r="M278" s="35" t="s">
        <v>508</v>
      </c>
      <c r="N278" s="38">
        <v>411.52</v>
      </c>
      <c r="O278" s="35" t="s">
        <v>509</v>
      </c>
      <c r="P278" s="39">
        <v>1</v>
      </c>
      <c r="Q278" s="35" t="s">
        <v>523</v>
      </c>
    </row>
    <row r="279" spans="1:17" hidden="1">
      <c r="A279" s="35" t="s">
        <v>1633</v>
      </c>
      <c r="B279" s="35" t="s">
        <v>1686</v>
      </c>
      <c r="C279" s="35" t="s">
        <v>457</v>
      </c>
      <c r="D279" s="35" t="s">
        <v>1634</v>
      </c>
      <c r="E279" s="37">
        <v>45845</v>
      </c>
      <c r="F279" s="35" t="s">
        <v>522</v>
      </c>
      <c r="G279" s="35" t="s">
        <v>513</v>
      </c>
      <c r="H279" s="35" t="s">
        <v>20</v>
      </c>
      <c r="I279" s="35" t="s">
        <v>37</v>
      </c>
      <c r="J279" s="35" t="s">
        <v>457</v>
      </c>
      <c r="K279" s="35" t="s">
        <v>506</v>
      </c>
      <c r="L279" s="35" t="s">
        <v>514</v>
      </c>
      <c r="M279" s="35" t="s">
        <v>508</v>
      </c>
      <c r="N279" s="38">
        <v>60.75</v>
      </c>
      <c r="O279" s="35" t="s">
        <v>509</v>
      </c>
      <c r="P279" s="39">
        <v>1</v>
      </c>
      <c r="Q279" s="35" t="s">
        <v>523</v>
      </c>
    </row>
    <row r="280" spans="1:17" hidden="1">
      <c r="A280" s="35" t="s">
        <v>1635</v>
      </c>
      <c r="B280" s="35" t="s">
        <v>1686</v>
      </c>
      <c r="C280" s="35" t="s">
        <v>457</v>
      </c>
      <c r="D280" s="35" t="s">
        <v>1636</v>
      </c>
      <c r="E280" s="37">
        <v>45845</v>
      </c>
      <c r="F280" s="35" t="s">
        <v>522</v>
      </c>
      <c r="G280" s="35" t="s">
        <v>513</v>
      </c>
      <c r="H280" s="35" t="s">
        <v>20</v>
      </c>
      <c r="I280" s="35" t="s">
        <v>37</v>
      </c>
      <c r="J280" s="35" t="s">
        <v>457</v>
      </c>
      <c r="K280" s="35" t="s">
        <v>506</v>
      </c>
      <c r="L280" s="35" t="s">
        <v>514</v>
      </c>
      <c r="M280" s="35" t="s">
        <v>508</v>
      </c>
      <c r="N280" s="38">
        <v>50</v>
      </c>
      <c r="O280" s="35" t="s">
        <v>509</v>
      </c>
      <c r="P280" s="39">
        <v>1</v>
      </c>
      <c r="Q280" s="35" t="s">
        <v>523</v>
      </c>
    </row>
    <row r="281" spans="1:17" hidden="1">
      <c r="A281" s="35" t="s">
        <v>1363</v>
      </c>
      <c r="B281" s="35" t="s">
        <v>1686</v>
      </c>
      <c r="C281" s="35" t="s">
        <v>457</v>
      </c>
      <c r="D281" s="35" t="s">
        <v>1364</v>
      </c>
      <c r="E281" s="37">
        <v>45845</v>
      </c>
      <c r="F281" s="35" t="s">
        <v>522</v>
      </c>
      <c r="G281" s="35" t="s">
        <v>513</v>
      </c>
      <c r="H281" s="35" t="s">
        <v>20</v>
      </c>
      <c r="I281" s="35" t="s">
        <v>37</v>
      </c>
      <c r="J281" s="35" t="s">
        <v>457</v>
      </c>
      <c r="K281" s="35" t="s">
        <v>506</v>
      </c>
      <c r="L281" s="35" t="s">
        <v>514</v>
      </c>
      <c r="M281" s="35" t="s">
        <v>508</v>
      </c>
      <c r="N281" s="38">
        <v>127.95</v>
      </c>
      <c r="O281" s="35" t="s">
        <v>509</v>
      </c>
      <c r="P281" s="39">
        <v>1</v>
      </c>
      <c r="Q281" s="35" t="s">
        <v>523</v>
      </c>
    </row>
    <row r="282" spans="1:17" hidden="1">
      <c r="A282" s="35" t="s">
        <v>1366</v>
      </c>
      <c r="B282" s="35" t="s">
        <v>1686</v>
      </c>
      <c r="C282" s="35" t="s">
        <v>457</v>
      </c>
      <c r="D282" s="35" t="s">
        <v>1367</v>
      </c>
      <c r="E282" s="37">
        <v>45845</v>
      </c>
      <c r="F282" s="35" t="s">
        <v>522</v>
      </c>
      <c r="G282" s="35" t="s">
        <v>513</v>
      </c>
      <c r="H282" s="35" t="s">
        <v>20</v>
      </c>
      <c r="I282" s="35" t="s">
        <v>37</v>
      </c>
      <c r="J282" s="35" t="s">
        <v>457</v>
      </c>
      <c r="K282" s="35" t="s">
        <v>506</v>
      </c>
      <c r="L282" s="35" t="s">
        <v>514</v>
      </c>
      <c r="M282" s="35" t="s">
        <v>508</v>
      </c>
      <c r="N282" s="38">
        <v>105.35</v>
      </c>
      <c r="O282" s="35" t="s">
        <v>509</v>
      </c>
      <c r="P282" s="39">
        <v>1</v>
      </c>
      <c r="Q282" s="35" t="s">
        <v>523</v>
      </c>
    </row>
    <row r="283" spans="1:17" hidden="1">
      <c r="A283" s="35" t="s">
        <v>1574</v>
      </c>
      <c r="B283" s="35" t="s">
        <v>1686</v>
      </c>
      <c r="C283" s="35" t="s">
        <v>457</v>
      </c>
      <c r="D283" s="35" t="s">
        <v>1575</v>
      </c>
      <c r="E283" s="37">
        <v>45845</v>
      </c>
      <c r="F283" s="35" t="s">
        <v>522</v>
      </c>
      <c r="G283" s="35" t="s">
        <v>3636</v>
      </c>
      <c r="H283" s="35" t="s">
        <v>20</v>
      </c>
      <c r="I283" s="35" t="s">
        <v>37</v>
      </c>
      <c r="J283" s="35" t="s">
        <v>457</v>
      </c>
      <c r="K283" s="35" t="s">
        <v>506</v>
      </c>
      <c r="L283" s="35" t="s">
        <v>514</v>
      </c>
      <c r="M283" s="35" t="s">
        <v>508</v>
      </c>
      <c r="N283" s="38">
        <v>17439.86</v>
      </c>
      <c r="O283" s="35" t="s">
        <v>509</v>
      </c>
      <c r="P283" s="39">
        <v>1</v>
      </c>
      <c r="Q283" s="35" t="s">
        <v>523</v>
      </c>
    </row>
    <row r="284" spans="1:17" hidden="1">
      <c r="A284" s="35" t="s">
        <v>1637</v>
      </c>
      <c r="B284" s="35" t="s">
        <v>1686</v>
      </c>
      <c r="C284" s="35" t="s">
        <v>457</v>
      </c>
      <c r="D284" s="35" t="s">
        <v>1638</v>
      </c>
      <c r="E284" s="37">
        <v>45845</v>
      </c>
      <c r="F284" s="35" t="s">
        <v>522</v>
      </c>
      <c r="G284" s="35" t="s">
        <v>3636</v>
      </c>
      <c r="H284" s="35" t="s">
        <v>20</v>
      </c>
      <c r="I284" s="35" t="s">
        <v>37</v>
      </c>
      <c r="J284" s="35" t="s">
        <v>457</v>
      </c>
      <c r="K284" s="35" t="s">
        <v>506</v>
      </c>
      <c r="L284" s="35" t="s">
        <v>514</v>
      </c>
      <c r="M284" s="35" t="s">
        <v>508</v>
      </c>
      <c r="N284" s="38">
        <v>12534.7</v>
      </c>
      <c r="O284" s="35" t="s">
        <v>509</v>
      </c>
      <c r="P284" s="39">
        <v>1</v>
      </c>
      <c r="Q284" s="35" t="s">
        <v>523</v>
      </c>
    </row>
    <row r="285" spans="1:17" hidden="1">
      <c r="A285" s="35" t="s">
        <v>1639</v>
      </c>
      <c r="B285" s="35" t="s">
        <v>1686</v>
      </c>
      <c r="C285" s="35" t="s">
        <v>457</v>
      </c>
      <c r="D285" s="35" t="s">
        <v>1640</v>
      </c>
      <c r="E285" s="37">
        <v>45845</v>
      </c>
      <c r="F285" s="35" t="s">
        <v>522</v>
      </c>
      <c r="G285" s="35" t="s">
        <v>513</v>
      </c>
      <c r="H285" s="35" t="s">
        <v>20</v>
      </c>
      <c r="I285" s="35" t="s">
        <v>37</v>
      </c>
      <c r="J285" s="35" t="s">
        <v>457</v>
      </c>
      <c r="K285" s="35" t="s">
        <v>506</v>
      </c>
      <c r="L285" s="35" t="s">
        <v>514</v>
      </c>
      <c r="M285" s="35" t="s">
        <v>508</v>
      </c>
      <c r="N285" s="38">
        <v>188.02</v>
      </c>
      <c r="O285" s="35" t="s">
        <v>509</v>
      </c>
      <c r="P285" s="39">
        <v>1</v>
      </c>
      <c r="Q285" s="35" t="s">
        <v>523</v>
      </c>
    </row>
    <row r="286" spans="1:17" hidden="1">
      <c r="A286" s="35" t="s">
        <v>1236</v>
      </c>
      <c r="B286" s="35" t="s">
        <v>1686</v>
      </c>
      <c r="C286" s="35" t="s">
        <v>457</v>
      </c>
      <c r="D286" s="35" t="s">
        <v>1237</v>
      </c>
      <c r="E286" s="37">
        <v>45845</v>
      </c>
      <c r="F286" s="35" t="s">
        <v>522</v>
      </c>
      <c r="G286" s="35" t="s">
        <v>3636</v>
      </c>
      <c r="H286" s="35" t="s">
        <v>20</v>
      </c>
      <c r="I286" s="35" t="s">
        <v>37</v>
      </c>
      <c r="J286" s="35" t="s">
        <v>457</v>
      </c>
      <c r="K286" s="35" t="s">
        <v>506</v>
      </c>
      <c r="L286" s="35" t="s">
        <v>514</v>
      </c>
      <c r="M286" s="35" t="s">
        <v>508</v>
      </c>
      <c r="N286" s="38">
        <v>13021.07</v>
      </c>
      <c r="O286" s="35" t="s">
        <v>509</v>
      </c>
      <c r="P286" s="39">
        <v>1</v>
      </c>
      <c r="Q286" s="35" t="s">
        <v>523</v>
      </c>
    </row>
    <row r="287" spans="1:17">
      <c r="A287" s="35" t="s">
        <v>1019</v>
      </c>
      <c r="B287" s="35" t="s">
        <v>1686</v>
      </c>
      <c r="C287" s="35" t="s">
        <v>457</v>
      </c>
      <c r="D287" s="35" t="s">
        <v>1020</v>
      </c>
      <c r="E287" s="37">
        <v>45845</v>
      </c>
      <c r="F287" s="35" t="s">
        <v>522</v>
      </c>
      <c r="G287" s="35" t="s">
        <v>518</v>
      </c>
      <c r="H287" s="35" t="s">
        <v>20</v>
      </c>
      <c r="I287" s="35" t="s">
        <v>29</v>
      </c>
      <c r="J287" s="35" t="s">
        <v>457</v>
      </c>
      <c r="K287" s="35" t="s">
        <v>506</v>
      </c>
      <c r="L287" s="35" t="s">
        <v>514</v>
      </c>
      <c r="M287" s="35" t="s">
        <v>508</v>
      </c>
      <c r="N287" s="38">
        <v>181761.14</v>
      </c>
      <c r="O287" s="35" t="s">
        <v>509</v>
      </c>
      <c r="P287" s="39">
        <v>1</v>
      </c>
      <c r="Q287" s="35" t="s">
        <v>523</v>
      </c>
    </row>
    <row r="288" spans="1:17" hidden="1">
      <c r="A288" s="35" t="s">
        <v>1021</v>
      </c>
      <c r="B288" s="35" t="s">
        <v>1686</v>
      </c>
      <c r="C288" s="35" t="s">
        <v>457</v>
      </c>
      <c r="D288" s="35" t="s">
        <v>1022</v>
      </c>
      <c r="E288" s="37">
        <v>45845</v>
      </c>
      <c r="F288" s="35" t="s">
        <v>522</v>
      </c>
      <c r="G288" s="35" t="s">
        <v>3637</v>
      </c>
      <c r="H288" s="35" t="s">
        <v>20</v>
      </c>
      <c r="I288" s="35" t="s">
        <v>29</v>
      </c>
      <c r="J288" s="35" t="s">
        <v>457</v>
      </c>
      <c r="K288" s="35" t="s">
        <v>506</v>
      </c>
      <c r="L288" s="35" t="s">
        <v>514</v>
      </c>
      <c r="M288" s="35" t="s">
        <v>508</v>
      </c>
      <c r="N288" s="38">
        <v>1411.06</v>
      </c>
      <c r="O288" s="35" t="s">
        <v>509</v>
      </c>
      <c r="P288" s="39">
        <v>1</v>
      </c>
      <c r="Q288" s="35" t="s">
        <v>523</v>
      </c>
    </row>
    <row r="289" spans="1:17" hidden="1">
      <c r="A289" s="35" t="s">
        <v>1531</v>
      </c>
      <c r="B289" s="35" t="s">
        <v>1686</v>
      </c>
      <c r="C289" s="35" t="s">
        <v>457</v>
      </c>
      <c r="D289" s="35" t="s">
        <v>1843</v>
      </c>
      <c r="E289" s="37">
        <v>45845</v>
      </c>
      <c r="F289" s="35" t="s">
        <v>522</v>
      </c>
      <c r="G289" s="35" t="s">
        <v>517</v>
      </c>
      <c r="H289" s="35" t="s">
        <v>20</v>
      </c>
      <c r="I289" s="35" t="s">
        <v>29</v>
      </c>
      <c r="J289" s="35" t="s">
        <v>457</v>
      </c>
      <c r="K289" s="35" t="s">
        <v>506</v>
      </c>
      <c r="L289" s="35" t="s">
        <v>514</v>
      </c>
      <c r="M289" s="35" t="s">
        <v>508</v>
      </c>
      <c r="N289" s="38">
        <v>32943</v>
      </c>
      <c r="O289" s="35" t="s">
        <v>509</v>
      </c>
      <c r="P289" s="39">
        <v>1</v>
      </c>
      <c r="Q289" s="35" t="s">
        <v>523</v>
      </c>
    </row>
    <row r="290" spans="1:17" hidden="1">
      <c r="A290" s="35" t="s">
        <v>1534</v>
      </c>
      <c r="B290" s="35" t="s">
        <v>1686</v>
      </c>
      <c r="C290" s="35" t="s">
        <v>457</v>
      </c>
      <c r="D290" s="35" t="s">
        <v>1535</v>
      </c>
      <c r="E290" s="37">
        <v>45845</v>
      </c>
      <c r="F290" s="35" t="s">
        <v>522</v>
      </c>
      <c r="G290" s="35" t="s">
        <v>517</v>
      </c>
      <c r="H290" s="35" t="s">
        <v>20</v>
      </c>
      <c r="I290" s="35" t="s">
        <v>29</v>
      </c>
      <c r="J290" s="35" t="s">
        <v>457</v>
      </c>
      <c r="K290" s="35" t="s">
        <v>506</v>
      </c>
      <c r="L290" s="35" t="s">
        <v>514</v>
      </c>
      <c r="M290" s="35" t="s">
        <v>508</v>
      </c>
      <c r="N290" s="38">
        <v>8032</v>
      </c>
      <c r="O290" s="35" t="s">
        <v>509</v>
      </c>
      <c r="P290" s="39">
        <v>1</v>
      </c>
      <c r="Q290" s="35" t="s">
        <v>523</v>
      </c>
    </row>
    <row r="291" spans="1:17" hidden="1">
      <c r="A291" s="35" t="s">
        <v>1537</v>
      </c>
      <c r="B291" s="35" t="s">
        <v>1686</v>
      </c>
      <c r="C291" s="35" t="s">
        <v>457</v>
      </c>
      <c r="D291" s="35" t="s">
        <v>1538</v>
      </c>
      <c r="E291" s="37">
        <v>45845</v>
      </c>
      <c r="F291" s="35" t="s">
        <v>522</v>
      </c>
      <c r="G291" s="35" t="s">
        <v>517</v>
      </c>
      <c r="H291" s="35" t="s">
        <v>20</v>
      </c>
      <c r="I291" s="35" t="s">
        <v>29</v>
      </c>
      <c r="J291" s="35" t="s">
        <v>457</v>
      </c>
      <c r="K291" s="35" t="s">
        <v>506</v>
      </c>
      <c r="L291" s="35" t="s">
        <v>514</v>
      </c>
      <c r="M291" s="35" t="s">
        <v>508</v>
      </c>
      <c r="N291" s="38">
        <v>1295</v>
      </c>
      <c r="O291" s="35" t="s">
        <v>509</v>
      </c>
      <c r="P291" s="39">
        <v>1</v>
      </c>
      <c r="Q291" s="35" t="s">
        <v>523</v>
      </c>
    </row>
    <row r="292" spans="1:17" hidden="1">
      <c r="A292" s="35" t="s">
        <v>1540</v>
      </c>
      <c r="B292" s="35" t="s">
        <v>1686</v>
      </c>
      <c r="C292" s="35" t="s">
        <v>457</v>
      </c>
      <c r="D292" s="35" t="s">
        <v>1541</v>
      </c>
      <c r="E292" s="37">
        <v>45845</v>
      </c>
      <c r="F292" s="35" t="s">
        <v>522</v>
      </c>
      <c r="G292" s="35" t="s">
        <v>517</v>
      </c>
      <c r="H292" s="35" t="s">
        <v>20</v>
      </c>
      <c r="I292" s="35" t="s">
        <v>29</v>
      </c>
      <c r="J292" s="35" t="s">
        <v>457</v>
      </c>
      <c r="K292" s="35" t="s">
        <v>506</v>
      </c>
      <c r="L292" s="35" t="s">
        <v>514</v>
      </c>
      <c r="M292" s="35" t="s">
        <v>508</v>
      </c>
      <c r="N292" s="38">
        <v>5934</v>
      </c>
      <c r="O292" s="35" t="s">
        <v>509</v>
      </c>
      <c r="P292" s="39">
        <v>1</v>
      </c>
      <c r="Q292" s="35" t="s">
        <v>523</v>
      </c>
    </row>
    <row r="293" spans="1:17" hidden="1">
      <c r="A293" s="35" t="s">
        <v>1658</v>
      </c>
      <c r="B293" s="35" t="s">
        <v>1686</v>
      </c>
      <c r="C293" s="35" t="s">
        <v>457</v>
      </c>
      <c r="D293" s="35" t="s">
        <v>1659</v>
      </c>
      <c r="E293" s="37">
        <v>45845</v>
      </c>
      <c r="F293" s="35" t="s">
        <v>522</v>
      </c>
      <c r="G293" s="35" t="s">
        <v>513</v>
      </c>
      <c r="H293" s="35" t="s">
        <v>20</v>
      </c>
      <c r="I293" s="35" t="s">
        <v>37</v>
      </c>
      <c r="J293" s="35" t="s">
        <v>457</v>
      </c>
      <c r="K293" s="35" t="s">
        <v>506</v>
      </c>
      <c r="L293" s="35" t="s">
        <v>514</v>
      </c>
      <c r="M293" s="35" t="s">
        <v>508</v>
      </c>
      <c r="N293" s="38">
        <v>2.9</v>
      </c>
      <c r="O293" s="35" t="s">
        <v>509</v>
      </c>
      <c r="P293" s="39">
        <v>1</v>
      </c>
      <c r="Q293" s="35" t="s">
        <v>523</v>
      </c>
    </row>
    <row r="294" spans="1:17" hidden="1">
      <c r="A294" s="35" t="s">
        <v>1665</v>
      </c>
      <c r="B294" s="35" t="s">
        <v>1686</v>
      </c>
      <c r="C294" s="35" t="s">
        <v>457</v>
      </c>
      <c r="D294" s="35" t="s">
        <v>1666</v>
      </c>
      <c r="E294" s="37">
        <v>45845</v>
      </c>
      <c r="F294" s="35" t="s">
        <v>522</v>
      </c>
      <c r="G294" s="35" t="s">
        <v>3636</v>
      </c>
      <c r="H294" s="35" t="s">
        <v>20</v>
      </c>
      <c r="I294" s="35" t="s">
        <v>37</v>
      </c>
      <c r="J294" s="35" t="s">
        <v>457</v>
      </c>
      <c r="K294" s="35" t="s">
        <v>506</v>
      </c>
      <c r="L294" s="35" t="s">
        <v>514</v>
      </c>
      <c r="M294" s="35" t="s">
        <v>508</v>
      </c>
      <c r="N294" s="38">
        <v>5215.67</v>
      </c>
      <c r="O294" s="35" t="s">
        <v>509</v>
      </c>
      <c r="P294" s="39">
        <v>1</v>
      </c>
      <c r="Q294" s="35" t="s">
        <v>523</v>
      </c>
    </row>
    <row r="295" spans="1:17" hidden="1">
      <c r="A295" s="35" t="s">
        <v>1668</v>
      </c>
      <c r="B295" s="35" t="s">
        <v>1686</v>
      </c>
      <c r="C295" s="35" t="s">
        <v>457</v>
      </c>
      <c r="D295" s="35" t="s">
        <v>1669</v>
      </c>
      <c r="E295" s="37">
        <v>45845</v>
      </c>
      <c r="F295" s="35" t="s">
        <v>522</v>
      </c>
      <c r="G295" s="35" t="s">
        <v>3636</v>
      </c>
      <c r="H295" s="35" t="s">
        <v>20</v>
      </c>
      <c r="I295" s="35" t="s">
        <v>37</v>
      </c>
      <c r="J295" s="35" t="s">
        <v>457</v>
      </c>
      <c r="K295" s="35" t="s">
        <v>506</v>
      </c>
      <c r="L295" s="35" t="s">
        <v>514</v>
      </c>
      <c r="M295" s="35" t="s">
        <v>508</v>
      </c>
      <c r="N295" s="38">
        <v>5953.73</v>
      </c>
      <c r="O295" s="35" t="s">
        <v>509</v>
      </c>
      <c r="P295" s="39">
        <v>1</v>
      </c>
      <c r="Q295" s="35" t="s">
        <v>523</v>
      </c>
    </row>
    <row r="296" spans="1:17" hidden="1">
      <c r="A296" s="35" t="s">
        <v>1670</v>
      </c>
      <c r="B296" s="35" t="s">
        <v>1686</v>
      </c>
      <c r="C296" s="35" t="s">
        <v>457</v>
      </c>
      <c r="D296" s="35" t="s">
        <v>1671</v>
      </c>
      <c r="E296" s="37">
        <v>45845</v>
      </c>
      <c r="F296" s="35" t="s">
        <v>522</v>
      </c>
      <c r="G296" s="35" t="s">
        <v>3636</v>
      </c>
      <c r="H296" s="35" t="s">
        <v>20</v>
      </c>
      <c r="I296" s="35" t="s">
        <v>37</v>
      </c>
      <c r="J296" s="35" t="s">
        <v>457</v>
      </c>
      <c r="K296" s="35" t="s">
        <v>506</v>
      </c>
      <c r="L296" s="35" t="s">
        <v>514</v>
      </c>
      <c r="M296" s="35" t="s">
        <v>508</v>
      </c>
      <c r="N296" s="38">
        <v>2811.68</v>
      </c>
      <c r="O296" s="35" t="s">
        <v>509</v>
      </c>
      <c r="P296" s="39">
        <v>1</v>
      </c>
      <c r="Q296" s="35" t="s">
        <v>523</v>
      </c>
    </row>
    <row r="297" spans="1:17" hidden="1">
      <c r="A297" s="35" t="s">
        <v>1672</v>
      </c>
      <c r="B297" s="35" t="s">
        <v>1686</v>
      </c>
      <c r="C297" s="35" t="s">
        <v>457</v>
      </c>
      <c r="D297" s="35" t="s">
        <v>1673</v>
      </c>
      <c r="E297" s="37">
        <v>45845</v>
      </c>
      <c r="F297" s="35" t="s">
        <v>522</v>
      </c>
      <c r="G297" s="35" t="s">
        <v>3636</v>
      </c>
      <c r="H297" s="35" t="s">
        <v>20</v>
      </c>
      <c r="I297" s="35" t="s">
        <v>37</v>
      </c>
      <c r="J297" s="35" t="s">
        <v>457</v>
      </c>
      <c r="K297" s="35" t="s">
        <v>506</v>
      </c>
      <c r="L297" s="35" t="s">
        <v>514</v>
      </c>
      <c r="M297" s="35" t="s">
        <v>508</v>
      </c>
      <c r="N297" s="38">
        <v>5454.66</v>
      </c>
      <c r="O297" s="35" t="s">
        <v>509</v>
      </c>
      <c r="P297" s="39">
        <v>1</v>
      </c>
      <c r="Q297" s="35" t="s">
        <v>523</v>
      </c>
    </row>
    <row r="298" spans="1:17" hidden="1">
      <c r="A298" s="35" t="s">
        <v>1674</v>
      </c>
      <c r="B298" s="35" t="s">
        <v>1686</v>
      </c>
      <c r="C298" s="35" t="s">
        <v>457</v>
      </c>
      <c r="D298" s="35" t="s">
        <v>1675</v>
      </c>
      <c r="E298" s="37">
        <v>45845</v>
      </c>
      <c r="F298" s="35" t="s">
        <v>522</v>
      </c>
      <c r="G298" s="35" t="s">
        <v>3636</v>
      </c>
      <c r="H298" s="35" t="s">
        <v>20</v>
      </c>
      <c r="I298" s="35" t="s">
        <v>37</v>
      </c>
      <c r="J298" s="35" t="s">
        <v>457</v>
      </c>
      <c r="K298" s="35" t="s">
        <v>506</v>
      </c>
      <c r="L298" s="35" t="s">
        <v>514</v>
      </c>
      <c r="M298" s="35" t="s">
        <v>508</v>
      </c>
      <c r="N298" s="38">
        <v>5686.62</v>
      </c>
      <c r="O298" s="35" t="s">
        <v>509</v>
      </c>
      <c r="P298" s="39">
        <v>1</v>
      </c>
      <c r="Q298" s="35" t="s">
        <v>523</v>
      </c>
    </row>
    <row r="299" spans="1:17" hidden="1">
      <c r="A299" s="35" t="s">
        <v>1676</v>
      </c>
      <c r="B299" s="35" t="s">
        <v>1686</v>
      </c>
      <c r="C299" s="35" t="s">
        <v>457</v>
      </c>
      <c r="D299" s="35" t="s">
        <v>1677</v>
      </c>
      <c r="E299" s="37">
        <v>45845</v>
      </c>
      <c r="F299" s="35" t="s">
        <v>522</v>
      </c>
      <c r="G299" s="35" t="s">
        <v>3636</v>
      </c>
      <c r="H299" s="35" t="s">
        <v>20</v>
      </c>
      <c r="I299" s="35" t="s">
        <v>37</v>
      </c>
      <c r="J299" s="35" t="s">
        <v>457</v>
      </c>
      <c r="K299" s="35" t="s">
        <v>506</v>
      </c>
      <c r="L299" s="35" t="s">
        <v>514</v>
      </c>
      <c r="M299" s="35" t="s">
        <v>508</v>
      </c>
      <c r="N299" s="38">
        <v>2811.68</v>
      </c>
      <c r="O299" s="35" t="s">
        <v>509</v>
      </c>
      <c r="P299" s="39">
        <v>1</v>
      </c>
      <c r="Q299" s="35" t="s">
        <v>523</v>
      </c>
    </row>
    <row r="300" spans="1:17" hidden="1">
      <c r="A300" s="35" t="s">
        <v>1678</v>
      </c>
      <c r="B300" s="35" t="s">
        <v>1686</v>
      </c>
      <c r="C300" s="35" t="s">
        <v>457</v>
      </c>
      <c r="D300" s="35" t="s">
        <v>1679</v>
      </c>
      <c r="E300" s="37">
        <v>45845</v>
      </c>
      <c r="F300" s="35" t="s">
        <v>522</v>
      </c>
      <c r="G300" s="35" t="s">
        <v>513</v>
      </c>
      <c r="H300" s="35" t="s">
        <v>20</v>
      </c>
      <c r="I300" s="35" t="s">
        <v>37</v>
      </c>
      <c r="J300" s="35" t="s">
        <v>457</v>
      </c>
      <c r="K300" s="35" t="s">
        <v>506</v>
      </c>
      <c r="L300" s="35" t="s">
        <v>514</v>
      </c>
      <c r="M300" s="35" t="s">
        <v>508</v>
      </c>
      <c r="N300" s="38">
        <v>286.81</v>
      </c>
      <c r="O300" s="35" t="s">
        <v>509</v>
      </c>
      <c r="P300" s="39">
        <v>1</v>
      </c>
      <c r="Q300" s="35" t="s">
        <v>523</v>
      </c>
    </row>
    <row r="301" spans="1:17" hidden="1">
      <c r="A301" s="35" t="s">
        <v>1680</v>
      </c>
      <c r="B301" s="35" t="s">
        <v>1686</v>
      </c>
      <c r="C301" s="35" t="s">
        <v>457</v>
      </c>
      <c r="D301" s="35" t="s">
        <v>1681</v>
      </c>
      <c r="E301" s="37">
        <v>45845</v>
      </c>
      <c r="F301" s="35" t="s">
        <v>522</v>
      </c>
      <c r="G301" s="35" t="s">
        <v>513</v>
      </c>
      <c r="H301" s="35" t="s">
        <v>20</v>
      </c>
      <c r="I301" s="35" t="s">
        <v>37</v>
      </c>
      <c r="J301" s="35" t="s">
        <v>457</v>
      </c>
      <c r="K301" s="35" t="s">
        <v>506</v>
      </c>
      <c r="L301" s="35" t="s">
        <v>514</v>
      </c>
      <c r="M301" s="35" t="s">
        <v>508</v>
      </c>
      <c r="N301" s="38">
        <v>17.88</v>
      </c>
      <c r="O301" s="35" t="s">
        <v>509</v>
      </c>
      <c r="P301" s="39">
        <v>1</v>
      </c>
      <c r="Q301" s="35" t="s">
        <v>523</v>
      </c>
    </row>
    <row r="302" spans="1:17" hidden="1">
      <c r="A302" s="35" t="s">
        <v>1682</v>
      </c>
      <c r="B302" s="35" t="s">
        <v>1686</v>
      </c>
      <c r="C302" s="35" t="s">
        <v>457</v>
      </c>
      <c r="D302" s="35" t="s">
        <v>1683</v>
      </c>
      <c r="E302" s="37">
        <v>45845</v>
      </c>
      <c r="F302" s="35" t="s">
        <v>522</v>
      </c>
      <c r="G302" s="35" t="s">
        <v>513</v>
      </c>
      <c r="H302" s="35" t="s">
        <v>20</v>
      </c>
      <c r="I302" s="35" t="s">
        <v>37</v>
      </c>
      <c r="J302" s="35" t="s">
        <v>457</v>
      </c>
      <c r="K302" s="35" t="s">
        <v>506</v>
      </c>
      <c r="L302" s="35" t="s">
        <v>514</v>
      </c>
      <c r="M302" s="35" t="s">
        <v>508</v>
      </c>
      <c r="N302" s="38">
        <v>62.15</v>
      </c>
      <c r="O302" s="35" t="s">
        <v>509</v>
      </c>
      <c r="P302" s="39">
        <v>1</v>
      </c>
      <c r="Q302" s="35" t="s">
        <v>523</v>
      </c>
    </row>
    <row r="303" spans="1:17" hidden="1">
      <c r="A303" s="35" t="s">
        <v>1684</v>
      </c>
      <c r="B303" s="35" t="s">
        <v>1686</v>
      </c>
      <c r="C303" s="35" t="s">
        <v>457</v>
      </c>
      <c r="D303" s="35" t="s">
        <v>1685</v>
      </c>
      <c r="E303" s="37">
        <v>45845</v>
      </c>
      <c r="F303" s="35" t="s">
        <v>522</v>
      </c>
      <c r="G303" s="35" t="s">
        <v>513</v>
      </c>
      <c r="H303" s="35" t="s">
        <v>20</v>
      </c>
      <c r="I303" s="35" t="s">
        <v>37</v>
      </c>
      <c r="J303" s="35" t="s">
        <v>457</v>
      </c>
      <c r="K303" s="35" t="s">
        <v>506</v>
      </c>
      <c r="L303" s="35" t="s">
        <v>514</v>
      </c>
      <c r="M303" s="35" t="s">
        <v>508</v>
      </c>
      <c r="N303" s="38">
        <v>3.63</v>
      </c>
      <c r="O303" s="35" t="s">
        <v>509</v>
      </c>
      <c r="P303" s="39">
        <v>1</v>
      </c>
      <c r="Q303" s="35" t="s">
        <v>523</v>
      </c>
    </row>
    <row r="304" spans="1:17" hidden="1">
      <c r="A304" s="35" t="s">
        <v>1629</v>
      </c>
      <c r="B304" s="35" t="s">
        <v>1686</v>
      </c>
      <c r="C304" s="35" t="s">
        <v>457</v>
      </c>
      <c r="D304" s="35" t="s">
        <v>1630</v>
      </c>
      <c r="E304" s="37">
        <v>45845</v>
      </c>
      <c r="F304" s="35" t="s">
        <v>522</v>
      </c>
      <c r="G304" s="35" t="s">
        <v>3638</v>
      </c>
      <c r="H304" s="35" t="s">
        <v>20</v>
      </c>
      <c r="I304" s="35" t="s">
        <v>37</v>
      </c>
      <c r="J304" s="35" t="s">
        <v>457</v>
      </c>
      <c r="K304" s="35" t="s">
        <v>506</v>
      </c>
      <c r="L304" s="35" t="s">
        <v>514</v>
      </c>
      <c r="M304" s="35" t="s">
        <v>508</v>
      </c>
      <c r="N304" s="38">
        <v>39.200000000000003</v>
      </c>
      <c r="O304" s="35" t="s">
        <v>509</v>
      </c>
      <c r="P304" s="39">
        <v>1</v>
      </c>
      <c r="Q304" s="35" t="s">
        <v>523</v>
      </c>
    </row>
    <row r="305" spans="1:17" hidden="1">
      <c r="A305" s="35" t="s">
        <v>1654</v>
      </c>
      <c r="B305" s="35" t="s">
        <v>1686</v>
      </c>
      <c r="C305" s="35" t="s">
        <v>457</v>
      </c>
      <c r="D305" s="35" t="s">
        <v>1655</v>
      </c>
      <c r="E305" s="37">
        <v>45845</v>
      </c>
      <c r="F305" s="35" t="s">
        <v>522</v>
      </c>
      <c r="G305" s="35" t="s">
        <v>504</v>
      </c>
      <c r="H305" s="35" t="s">
        <v>20</v>
      </c>
      <c r="I305" s="35" t="s">
        <v>37</v>
      </c>
      <c r="J305" s="35" t="s">
        <v>457</v>
      </c>
      <c r="K305" s="35" t="s">
        <v>506</v>
      </c>
      <c r="L305" s="35" t="s">
        <v>514</v>
      </c>
      <c r="M305" s="35" t="s">
        <v>508</v>
      </c>
      <c r="N305" s="38">
        <v>5643</v>
      </c>
      <c r="O305" s="35" t="s">
        <v>509</v>
      </c>
      <c r="P305" s="39">
        <v>1</v>
      </c>
      <c r="Q305" s="35" t="s">
        <v>523</v>
      </c>
    </row>
    <row r="306" spans="1:17" hidden="1">
      <c r="A306" s="35" t="s">
        <v>1656</v>
      </c>
      <c r="B306" s="35" t="s">
        <v>1686</v>
      </c>
      <c r="C306" s="35" t="s">
        <v>457</v>
      </c>
      <c r="D306" s="35" t="s">
        <v>1657</v>
      </c>
      <c r="E306" s="37">
        <v>45845</v>
      </c>
      <c r="F306" s="35" t="s">
        <v>522</v>
      </c>
      <c r="G306" s="35" t="s">
        <v>515</v>
      </c>
      <c r="H306" s="35" t="s">
        <v>20</v>
      </c>
      <c r="I306" s="35" t="s">
        <v>37</v>
      </c>
      <c r="J306" s="35" t="s">
        <v>457</v>
      </c>
      <c r="K306" s="35" t="s">
        <v>506</v>
      </c>
      <c r="L306" s="35" t="s">
        <v>514</v>
      </c>
      <c r="M306" s="35" t="s">
        <v>508</v>
      </c>
      <c r="N306" s="38">
        <v>301</v>
      </c>
      <c r="O306" s="35" t="s">
        <v>509</v>
      </c>
      <c r="P306" s="39">
        <v>1</v>
      </c>
      <c r="Q306" s="35" t="s">
        <v>523</v>
      </c>
    </row>
    <row r="307" spans="1:17" hidden="1">
      <c r="A307" s="35" t="s">
        <v>1605</v>
      </c>
      <c r="B307" s="35" t="s">
        <v>1686</v>
      </c>
      <c r="C307" s="35" t="s">
        <v>457</v>
      </c>
      <c r="D307" s="35" t="s">
        <v>1606</v>
      </c>
      <c r="E307" s="37">
        <v>45845</v>
      </c>
      <c r="F307" s="35" t="s">
        <v>522</v>
      </c>
      <c r="G307" s="35" t="s">
        <v>520</v>
      </c>
      <c r="H307" s="35" t="s">
        <v>20</v>
      </c>
      <c r="I307" s="35" t="s">
        <v>3626</v>
      </c>
      <c r="J307" s="35" t="s">
        <v>457</v>
      </c>
      <c r="K307" s="35" t="s">
        <v>506</v>
      </c>
      <c r="L307" s="35" t="s">
        <v>514</v>
      </c>
      <c r="M307" s="35" t="s">
        <v>508</v>
      </c>
      <c r="N307" s="38">
        <v>667.7</v>
      </c>
      <c r="O307" s="35" t="s">
        <v>509</v>
      </c>
      <c r="P307" s="39">
        <v>1</v>
      </c>
      <c r="Q307" s="35" t="s">
        <v>523</v>
      </c>
    </row>
    <row r="308" spans="1:17" hidden="1">
      <c r="A308" s="35" t="s">
        <v>1025</v>
      </c>
      <c r="B308" s="35" t="s">
        <v>1686</v>
      </c>
      <c r="C308" s="35" t="s">
        <v>457</v>
      </c>
      <c r="D308" s="35" t="s">
        <v>1026</v>
      </c>
      <c r="E308" s="37">
        <v>45845</v>
      </c>
      <c r="F308" s="35" t="s">
        <v>522</v>
      </c>
      <c r="G308" s="35" t="s">
        <v>520</v>
      </c>
      <c r="H308" s="35" t="s">
        <v>20</v>
      </c>
      <c r="I308" s="35" t="s">
        <v>3626</v>
      </c>
      <c r="J308" s="35" t="s">
        <v>457</v>
      </c>
      <c r="K308" s="35" t="s">
        <v>506</v>
      </c>
      <c r="L308" s="35" t="s">
        <v>514</v>
      </c>
      <c r="M308" s="35" t="s">
        <v>508</v>
      </c>
      <c r="N308" s="38">
        <v>313.62</v>
      </c>
      <c r="O308" s="35" t="s">
        <v>509</v>
      </c>
      <c r="P308" s="39">
        <v>1</v>
      </c>
      <c r="Q308" s="35" t="s">
        <v>523</v>
      </c>
    </row>
    <row r="309" spans="1:17" hidden="1">
      <c r="A309" s="35" t="s">
        <v>1080</v>
      </c>
      <c r="B309" s="35" t="s">
        <v>1686</v>
      </c>
      <c r="C309" s="35" t="s">
        <v>457</v>
      </c>
      <c r="D309" s="35" t="s">
        <v>1081</v>
      </c>
      <c r="E309" s="37">
        <v>45845</v>
      </c>
      <c r="F309" s="35" t="s">
        <v>522</v>
      </c>
      <c r="G309" s="35" t="s">
        <v>520</v>
      </c>
      <c r="H309" s="35" t="s">
        <v>20</v>
      </c>
      <c r="I309" s="35" t="s">
        <v>3626</v>
      </c>
      <c r="J309" s="35" t="s">
        <v>457</v>
      </c>
      <c r="K309" s="35" t="s">
        <v>506</v>
      </c>
      <c r="L309" s="35" t="s">
        <v>514</v>
      </c>
      <c r="M309" s="35" t="s">
        <v>508</v>
      </c>
      <c r="N309" s="38">
        <v>874.5</v>
      </c>
      <c r="O309" s="35" t="s">
        <v>509</v>
      </c>
      <c r="P309" s="39">
        <v>1</v>
      </c>
      <c r="Q309" s="35" t="s">
        <v>523</v>
      </c>
    </row>
    <row r="310" spans="1:17" hidden="1">
      <c r="A310" s="35" t="s">
        <v>1084</v>
      </c>
      <c r="B310" s="35" t="s">
        <v>1686</v>
      </c>
      <c r="C310" s="35" t="s">
        <v>457</v>
      </c>
      <c r="D310" s="35" t="s">
        <v>1083</v>
      </c>
      <c r="E310" s="37">
        <v>45845</v>
      </c>
      <c r="F310" s="35" t="s">
        <v>522</v>
      </c>
      <c r="G310" s="35" t="s">
        <v>520</v>
      </c>
      <c r="H310" s="35" t="s">
        <v>20</v>
      </c>
      <c r="I310" s="35" t="s">
        <v>3626</v>
      </c>
      <c r="J310" s="35" t="s">
        <v>457</v>
      </c>
      <c r="K310" s="35" t="s">
        <v>506</v>
      </c>
      <c r="L310" s="35" t="s">
        <v>514</v>
      </c>
      <c r="M310" s="35" t="s">
        <v>508</v>
      </c>
      <c r="N310" s="38">
        <v>1376.1</v>
      </c>
      <c r="O310" s="35" t="s">
        <v>509</v>
      </c>
      <c r="P310" s="39">
        <v>1</v>
      </c>
      <c r="Q310" s="35" t="s">
        <v>523</v>
      </c>
    </row>
    <row r="311" spans="1:17" hidden="1">
      <c r="A311" s="35" t="s">
        <v>1082</v>
      </c>
      <c r="B311" s="35" t="s">
        <v>1686</v>
      </c>
      <c r="C311" s="35" t="s">
        <v>457</v>
      </c>
      <c r="D311" s="35" t="s">
        <v>1083</v>
      </c>
      <c r="E311" s="37">
        <v>45845</v>
      </c>
      <c r="F311" s="35" t="s">
        <v>522</v>
      </c>
      <c r="G311" s="35" t="s">
        <v>520</v>
      </c>
      <c r="H311" s="35" t="s">
        <v>20</v>
      </c>
      <c r="I311" s="35" t="s">
        <v>3626</v>
      </c>
      <c r="J311" s="35" t="s">
        <v>457</v>
      </c>
      <c r="K311" s="35" t="s">
        <v>506</v>
      </c>
      <c r="L311" s="35" t="s">
        <v>514</v>
      </c>
      <c r="M311" s="35" t="s">
        <v>508</v>
      </c>
      <c r="N311" s="38">
        <v>1376.1</v>
      </c>
      <c r="O311" s="35" t="s">
        <v>509</v>
      </c>
      <c r="P311" s="39">
        <v>1</v>
      </c>
      <c r="Q311" s="35" t="s">
        <v>523</v>
      </c>
    </row>
    <row r="312" spans="1:17" hidden="1">
      <c r="A312" s="35" t="s">
        <v>1088</v>
      </c>
      <c r="B312" s="35" t="s">
        <v>1686</v>
      </c>
      <c r="C312" s="35" t="s">
        <v>457</v>
      </c>
      <c r="D312" s="35" t="s">
        <v>1086</v>
      </c>
      <c r="E312" s="37">
        <v>45845</v>
      </c>
      <c r="F312" s="35" t="s">
        <v>522</v>
      </c>
      <c r="G312" s="35" t="s">
        <v>520</v>
      </c>
      <c r="H312" s="35" t="s">
        <v>20</v>
      </c>
      <c r="I312" s="35" t="s">
        <v>3626</v>
      </c>
      <c r="J312" s="35" t="s">
        <v>457</v>
      </c>
      <c r="K312" s="35" t="s">
        <v>506</v>
      </c>
      <c r="L312" s="35" t="s">
        <v>514</v>
      </c>
      <c r="M312" s="35" t="s">
        <v>508</v>
      </c>
      <c r="N312" s="38">
        <v>2119.6999999999998</v>
      </c>
      <c r="O312" s="35" t="s">
        <v>509</v>
      </c>
      <c r="P312" s="39">
        <v>1</v>
      </c>
      <c r="Q312" s="35" t="s">
        <v>523</v>
      </c>
    </row>
    <row r="313" spans="1:17" hidden="1">
      <c r="A313" s="35" t="s">
        <v>1089</v>
      </c>
      <c r="B313" s="35" t="s">
        <v>1686</v>
      </c>
      <c r="C313" s="35" t="s">
        <v>457</v>
      </c>
      <c r="D313" s="35" t="s">
        <v>1090</v>
      </c>
      <c r="E313" s="37">
        <v>45845</v>
      </c>
      <c r="F313" s="35" t="s">
        <v>522</v>
      </c>
      <c r="G313" s="35" t="s">
        <v>520</v>
      </c>
      <c r="H313" s="35" t="s">
        <v>20</v>
      </c>
      <c r="I313" s="35" t="s">
        <v>3626</v>
      </c>
      <c r="J313" s="35" t="s">
        <v>457</v>
      </c>
      <c r="K313" s="35" t="s">
        <v>506</v>
      </c>
      <c r="L313" s="35" t="s">
        <v>514</v>
      </c>
      <c r="M313" s="35" t="s">
        <v>508</v>
      </c>
      <c r="N313" s="38">
        <v>3019.5</v>
      </c>
      <c r="O313" s="35" t="s">
        <v>509</v>
      </c>
      <c r="P313" s="39">
        <v>1</v>
      </c>
      <c r="Q313" s="35" t="s">
        <v>523</v>
      </c>
    </row>
    <row r="314" spans="1:17" hidden="1">
      <c r="A314" s="35" t="s">
        <v>1100</v>
      </c>
      <c r="B314" s="35" t="s">
        <v>1686</v>
      </c>
      <c r="C314" s="35" t="s">
        <v>457</v>
      </c>
      <c r="D314" s="35" t="s">
        <v>1101</v>
      </c>
      <c r="E314" s="37">
        <v>45845</v>
      </c>
      <c r="F314" s="35" t="s">
        <v>522</v>
      </c>
      <c r="G314" s="35" t="s">
        <v>520</v>
      </c>
      <c r="H314" s="35" t="s">
        <v>20</v>
      </c>
      <c r="I314" s="35" t="s">
        <v>3626</v>
      </c>
      <c r="J314" s="35" t="s">
        <v>457</v>
      </c>
      <c r="K314" s="35" t="s">
        <v>506</v>
      </c>
      <c r="L314" s="35" t="s">
        <v>514</v>
      </c>
      <c r="M314" s="35" t="s">
        <v>508</v>
      </c>
      <c r="N314" s="38">
        <v>1252.9000000000001</v>
      </c>
      <c r="O314" s="35" t="s">
        <v>509</v>
      </c>
      <c r="P314" s="39">
        <v>1</v>
      </c>
      <c r="Q314" s="35" t="s">
        <v>523</v>
      </c>
    </row>
    <row r="315" spans="1:17" hidden="1">
      <c r="A315" s="35" t="s">
        <v>1450</v>
      </c>
      <c r="B315" s="35" t="s">
        <v>1686</v>
      </c>
      <c r="C315" s="35" t="s">
        <v>457</v>
      </c>
      <c r="D315" s="35" t="s">
        <v>1451</v>
      </c>
      <c r="E315" s="37">
        <v>45845</v>
      </c>
      <c r="F315" s="35" t="s">
        <v>522</v>
      </c>
      <c r="G315" s="35" t="s">
        <v>513</v>
      </c>
      <c r="H315" s="35" t="s">
        <v>20</v>
      </c>
      <c r="I315" s="35" t="s">
        <v>3626</v>
      </c>
      <c r="J315" s="35" t="s">
        <v>457</v>
      </c>
      <c r="K315" s="35" t="s">
        <v>506</v>
      </c>
      <c r="L315" s="35" t="s">
        <v>514</v>
      </c>
      <c r="M315" s="35" t="s">
        <v>508</v>
      </c>
      <c r="N315" s="38">
        <v>667.7</v>
      </c>
      <c r="O315" s="35" t="s">
        <v>509</v>
      </c>
      <c r="P315" s="39">
        <v>1</v>
      </c>
      <c r="Q315" s="35" t="s">
        <v>523</v>
      </c>
    </row>
    <row r="316" spans="1:17" hidden="1">
      <c r="A316" s="35" t="s">
        <v>1095</v>
      </c>
      <c r="B316" s="35" t="s">
        <v>1686</v>
      </c>
      <c r="C316" s="35" t="s">
        <v>457</v>
      </c>
      <c r="D316" s="35" t="s">
        <v>1086</v>
      </c>
      <c r="E316" s="37">
        <v>45845</v>
      </c>
      <c r="F316" s="35" t="s">
        <v>522</v>
      </c>
      <c r="G316" s="35" t="s">
        <v>520</v>
      </c>
      <c r="H316" s="35" t="s">
        <v>20</v>
      </c>
      <c r="I316" s="35" t="s">
        <v>3626</v>
      </c>
      <c r="J316" s="35" t="s">
        <v>457</v>
      </c>
      <c r="K316" s="35" t="s">
        <v>506</v>
      </c>
      <c r="L316" s="35" t="s">
        <v>514</v>
      </c>
      <c r="M316" s="35" t="s">
        <v>508</v>
      </c>
      <c r="N316" s="38">
        <v>2119.6999999999998</v>
      </c>
      <c r="O316" s="35" t="s">
        <v>509</v>
      </c>
      <c r="P316" s="39">
        <v>1</v>
      </c>
      <c r="Q316" s="35" t="s">
        <v>523</v>
      </c>
    </row>
    <row r="317" spans="1:17" hidden="1">
      <c r="A317" s="35" t="s">
        <v>1522</v>
      </c>
      <c r="B317" s="35" t="s">
        <v>1686</v>
      </c>
      <c r="C317" s="35" t="s">
        <v>457</v>
      </c>
      <c r="D317" s="35" t="s">
        <v>1523</v>
      </c>
      <c r="E317" s="37">
        <v>45845</v>
      </c>
      <c r="F317" s="35" t="s">
        <v>522</v>
      </c>
      <c r="G317" s="35" t="s">
        <v>520</v>
      </c>
      <c r="H317" s="35" t="s">
        <v>20</v>
      </c>
      <c r="I317" s="35" t="s">
        <v>3626</v>
      </c>
      <c r="J317" s="35" t="s">
        <v>457</v>
      </c>
      <c r="K317" s="35" t="s">
        <v>506</v>
      </c>
      <c r="L317" s="35" t="s">
        <v>514</v>
      </c>
      <c r="M317" s="35" t="s">
        <v>508</v>
      </c>
      <c r="N317" s="38">
        <v>3487</v>
      </c>
      <c r="O317" s="35" t="s">
        <v>509</v>
      </c>
      <c r="P317" s="39">
        <v>1</v>
      </c>
      <c r="Q317" s="35" t="s">
        <v>523</v>
      </c>
    </row>
    <row r="318" spans="1:17" hidden="1">
      <c r="A318" s="35" t="s">
        <v>1113</v>
      </c>
      <c r="B318" s="35" t="s">
        <v>1686</v>
      </c>
      <c r="C318" s="35" t="s">
        <v>457</v>
      </c>
      <c r="D318" s="35" t="s">
        <v>1114</v>
      </c>
      <c r="E318" s="37">
        <v>45845</v>
      </c>
      <c r="F318" s="35" t="s">
        <v>522</v>
      </c>
      <c r="G318" s="35" t="s">
        <v>520</v>
      </c>
      <c r="H318" s="35" t="s">
        <v>20</v>
      </c>
      <c r="I318" s="35" t="s">
        <v>3626</v>
      </c>
      <c r="J318" s="35" t="s">
        <v>457</v>
      </c>
      <c r="K318" s="35" t="s">
        <v>506</v>
      </c>
      <c r="L318" s="35" t="s">
        <v>514</v>
      </c>
      <c r="M318" s="35" t="s">
        <v>508</v>
      </c>
      <c r="N318" s="38">
        <v>667.7</v>
      </c>
      <c r="O318" s="35" t="s">
        <v>509</v>
      </c>
      <c r="P318" s="39">
        <v>1</v>
      </c>
      <c r="Q318" s="35" t="s">
        <v>523</v>
      </c>
    </row>
    <row r="319" spans="1:17" hidden="1">
      <c r="A319" s="35" t="s">
        <v>1115</v>
      </c>
      <c r="B319" s="35" t="s">
        <v>1686</v>
      </c>
      <c r="C319" s="35" t="s">
        <v>457</v>
      </c>
      <c r="D319" s="35" t="s">
        <v>1114</v>
      </c>
      <c r="E319" s="37">
        <v>45845</v>
      </c>
      <c r="F319" s="35" t="s">
        <v>522</v>
      </c>
      <c r="G319" s="35" t="s">
        <v>520</v>
      </c>
      <c r="H319" s="35" t="s">
        <v>20</v>
      </c>
      <c r="I319" s="35" t="s">
        <v>3626</v>
      </c>
      <c r="J319" s="35" t="s">
        <v>457</v>
      </c>
      <c r="K319" s="35" t="s">
        <v>506</v>
      </c>
      <c r="L319" s="35" t="s">
        <v>514</v>
      </c>
      <c r="M319" s="35" t="s">
        <v>508</v>
      </c>
      <c r="N319" s="38">
        <v>667.7</v>
      </c>
      <c r="O319" s="35" t="s">
        <v>509</v>
      </c>
      <c r="P319" s="39">
        <v>1</v>
      </c>
      <c r="Q319" s="35" t="s">
        <v>523</v>
      </c>
    </row>
    <row r="320" spans="1:17" hidden="1">
      <c r="A320" s="35" t="s">
        <v>1117</v>
      </c>
      <c r="B320" s="35" t="s">
        <v>1686</v>
      </c>
      <c r="C320" s="35" t="s">
        <v>457</v>
      </c>
      <c r="D320" s="35" t="s">
        <v>1114</v>
      </c>
      <c r="E320" s="37">
        <v>45845</v>
      </c>
      <c r="F320" s="35" t="s">
        <v>522</v>
      </c>
      <c r="G320" s="35" t="s">
        <v>520</v>
      </c>
      <c r="H320" s="35" t="s">
        <v>20</v>
      </c>
      <c r="I320" s="35" t="s">
        <v>3626</v>
      </c>
      <c r="J320" s="35" t="s">
        <v>457</v>
      </c>
      <c r="K320" s="35" t="s">
        <v>506</v>
      </c>
      <c r="L320" s="35" t="s">
        <v>514</v>
      </c>
      <c r="M320" s="35" t="s">
        <v>508</v>
      </c>
      <c r="N320" s="38">
        <v>667.7</v>
      </c>
      <c r="O320" s="35" t="s">
        <v>509</v>
      </c>
      <c r="P320" s="39">
        <v>1</v>
      </c>
      <c r="Q320" s="35" t="s">
        <v>523</v>
      </c>
    </row>
    <row r="321" spans="1:17" hidden="1">
      <c r="A321" s="35" t="s">
        <v>1118</v>
      </c>
      <c r="B321" s="35" t="s">
        <v>1686</v>
      </c>
      <c r="C321" s="35" t="s">
        <v>457</v>
      </c>
      <c r="D321" s="35" t="s">
        <v>1114</v>
      </c>
      <c r="E321" s="37">
        <v>45845</v>
      </c>
      <c r="F321" s="35" t="s">
        <v>522</v>
      </c>
      <c r="G321" s="35" t="s">
        <v>520</v>
      </c>
      <c r="H321" s="35" t="s">
        <v>20</v>
      </c>
      <c r="I321" s="35" t="s">
        <v>3626</v>
      </c>
      <c r="J321" s="35" t="s">
        <v>457</v>
      </c>
      <c r="K321" s="35" t="s">
        <v>506</v>
      </c>
      <c r="L321" s="35" t="s">
        <v>514</v>
      </c>
      <c r="M321" s="35" t="s">
        <v>508</v>
      </c>
      <c r="N321" s="38">
        <v>667.7</v>
      </c>
      <c r="O321" s="35" t="s">
        <v>509</v>
      </c>
      <c r="P321" s="39">
        <v>1</v>
      </c>
      <c r="Q321" s="35" t="s">
        <v>523</v>
      </c>
    </row>
    <row r="322" spans="1:17" hidden="1">
      <c r="A322" s="35" t="s">
        <v>1085</v>
      </c>
      <c r="B322" s="35" t="s">
        <v>1686</v>
      </c>
      <c r="C322" s="35" t="s">
        <v>457</v>
      </c>
      <c r="D322" s="35" t="s">
        <v>1086</v>
      </c>
      <c r="E322" s="37">
        <v>45845</v>
      </c>
      <c r="F322" s="35" t="s">
        <v>522</v>
      </c>
      <c r="G322" s="35" t="s">
        <v>520</v>
      </c>
      <c r="H322" s="35" t="s">
        <v>20</v>
      </c>
      <c r="I322" s="35" t="s">
        <v>3626</v>
      </c>
      <c r="J322" s="35" t="s">
        <v>457</v>
      </c>
      <c r="K322" s="35" t="s">
        <v>506</v>
      </c>
      <c r="L322" s="35" t="s">
        <v>514</v>
      </c>
      <c r="M322" s="35" t="s">
        <v>508</v>
      </c>
      <c r="N322" s="38">
        <v>2119.6999999999998</v>
      </c>
      <c r="O322" s="35" t="s">
        <v>509</v>
      </c>
      <c r="P322" s="39">
        <v>1</v>
      </c>
      <c r="Q322" s="35" t="s">
        <v>523</v>
      </c>
    </row>
    <row r="323" spans="1:17" hidden="1">
      <c r="A323" s="35" t="s">
        <v>1096</v>
      </c>
      <c r="B323" s="35" t="s">
        <v>1686</v>
      </c>
      <c r="C323" s="35" t="s">
        <v>457</v>
      </c>
      <c r="D323" s="35" t="s">
        <v>1097</v>
      </c>
      <c r="E323" s="37">
        <v>45845</v>
      </c>
      <c r="F323" s="35" t="s">
        <v>522</v>
      </c>
      <c r="G323" s="35" t="s">
        <v>520</v>
      </c>
      <c r="H323" s="35" t="s">
        <v>20</v>
      </c>
      <c r="I323" s="35" t="s">
        <v>3626</v>
      </c>
      <c r="J323" s="35" t="s">
        <v>457</v>
      </c>
      <c r="K323" s="35" t="s">
        <v>506</v>
      </c>
      <c r="L323" s="35" t="s">
        <v>514</v>
      </c>
      <c r="M323" s="35" t="s">
        <v>508</v>
      </c>
      <c r="N323" s="38">
        <v>2367.1999999999998</v>
      </c>
      <c r="O323" s="35" t="s">
        <v>509</v>
      </c>
      <c r="P323" s="39">
        <v>1</v>
      </c>
      <c r="Q323" s="35" t="s">
        <v>523</v>
      </c>
    </row>
    <row r="324" spans="1:17" hidden="1">
      <c r="A324" s="35" t="s">
        <v>1123</v>
      </c>
      <c r="B324" s="35" t="s">
        <v>1686</v>
      </c>
      <c r="C324" s="35" t="s">
        <v>457</v>
      </c>
      <c r="D324" s="35" t="s">
        <v>1124</v>
      </c>
      <c r="E324" s="37">
        <v>45845</v>
      </c>
      <c r="F324" s="35" t="s">
        <v>522</v>
      </c>
      <c r="G324" s="35" t="s">
        <v>520</v>
      </c>
      <c r="H324" s="35" t="s">
        <v>20</v>
      </c>
      <c r="I324" s="35" t="s">
        <v>3626</v>
      </c>
      <c r="J324" s="35" t="s">
        <v>457</v>
      </c>
      <c r="K324" s="35" t="s">
        <v>506</v>
      </c>
      <c r="L324" s="35" t="s">
        <v>514</v>
      </c>
      <c r="M324" s="35" t="s">
        <v>508</v>
      </c>
      <c r="N324" s="38">
        <v>3019.5</v>
      </c>
      <c r="O324" s="35" t="s">
        <v>509</v>
      </c>
      <c r="P324" s="39">
        <v>1</v>
      </c>
      <c r="Q324" s="35" t="s">
        <v>523</v>
      </c>
    </row>
    <row r="325" spans="1:17" hidden="1">
      <c r="A325" s="35" t="s">
        <v>1607</v>
      </c>
      <c r="B325" s="35" t="s">
        <v>1686</v>
      </c>
      <c r="C325" s="35" t="s">
        <v>457</v>
      </c>
      <c r="D325" s="35" t="s">
        <v>1608</v>
      </c>
      <c r="E325" s="37">
        <v>45845</v>
      </c>
      <c r="F325" s="35" t="s">
        <v>522</v>
      </c>
      <c r="G325" s="35" t="s">
        <v>520</v>
      </c>
      <c r="H325" s="35" t="s">
        <v>20</v>
      </c>
      <c r="I325" s="35" t="s">
        <v>3626</v>
      </c>
      <c r="J325" s="35" t="s">
        <v>457</v>
      </c>
      <c r="K325" s="35" t="s">
        <v>506</v>
      </c>
      <c r="L325" s="35" t="s">
        <v>514</v>
      </c>
      <c r="M325" s="35" t="s">
        <v>508</v>
      </c>
      <c r="N325" s="38">
        <v>5994.45</v>
      </c>
      <c r="O325" s="35" t="s">
        <v>509</v>
      </c>
      <c r="P325" s="39">
        <v>1</v>
      </c>
      <c r="Q325" s="35" t="s">
        <v>523</v>
      </c>
    </row>
    <row r="326" spans="1:17" hidden="1">
      <c r="A326" s="35" t="s">
        <v>1119</v>
      </c>
      <c r="B326" s="35" t="s">
        <v>1686</v>
      </c>
      <c r="C326" s="35" t="s">
        <v>457</v>
      </c>
      <c r="D326" s="35" t="s">
        <v>1114</v>
      </c>
      <c r="E326" s="37">
        <v>45845</v>
      </c>
      <c r="F326" s="35" t="s">
        <v>522</v>
      </c>
      <c r="G326" s="35" t="s">
        <v>520</v>
      </c>
      <c r="H326" s="35" t="s">
        <v>20</v>
      </c>
      <c r="I326" s="35" t="s">
        <v>3626</v>
      </c>
      <c r="J326" s="35" t="s">
        <v>457</v>
      </c>
      <c r="K326" s="35" t="s">
        <v>506</v>
      </c>
      <c r="L326" s="35" t="s">
        <v>514</v>
      </c>
      <c r="M326" s="35" t="s">
        <v>508</v>
      </c>
      <c r="N326" s="38">
        <v>667.7</v>
      </c>
      <c r="O326" s="35" t="s">
        <v>509</v>
      </c>
      <c r="P326" s="39">
        <v>1</v>
      </c>
      <c r="Q326" s="35" t="s">
        <v>523</v>
      </c>
    </row>
    <row r="327" spans="1:17" hidden="1">
      <c r="A327" s="35" t="s">
        <v>1120</v>
      </c>
      <c r="B327" s="35" t="s">
        <v>1686</v>
      </c>
      <c r="C327" s="35" t="s">
        <v>457</v>
      </c>
      <c r="D327" s="35" t="s">
        <v>1114</v>
      </c>
      <c r="E327" s="37">
        <v>45845</v>
      </c>
      <c r="F327" s="35" t="s">
        <v>522</v>
      </c>
      <c r="G327" s="35" t="s">
        <v>520</v>
      </c>
      <c r="H327" s="35" t="s">
        <v>20</v>
      </c>
      <c r="I327" s="35" t="s">
        <v>3626</v>
      </c>
      <c r="J327" s="35" t="s">
        <v>457</v>
      </c>
      <c r="K327" s="35" t="s">
        <v>506</v>
      </c>
      <c r="L327" s="35" t="s">
        <v>514</v>
      </c>
      <c r="M327" s="35" t="s">
        <v>508</v>
      </c>
      <c r="N327" s="38">
        <v>667.7</v>
      </c>
      <c r="O327" s="35" t="s">
        <v>509</v>
      </c>
      <c r="P327" s="39">
        <v>1</v>
      </c>
      <c r="Q327" s="35" t="s">
        <v>523</v>
      </c>
    </row>
    <row r="328" spans="1:17" hidden="1">
      <c r="A328" s="35" t="s">
        <v>1092</v>
      </c>
      <c r="B328" s="35" t="s">
        <v>1686</v>
      </c>
      <c r="C328" s="35" t="s">
        <v>457</v>
      </c>
      <c r="D328" s="35" t="s">
        <v>1086</v>
      </c>
      <c r="E328" s="37">
        <v>45845</v>
      </c>
      <c r="F328" s="35" t="s">
        <v>522</v>
      </c>
      <c r="G328" s="35" t="s">
        <v>520</v>
      </c>
      <c r="H328" s="35" t="s">
        <v>20</v>
      </c>
      <c r="I328" s="35" t="s">
        <v>3626</v>
      </c>
      <c r="J328" s="35" t="s">
        <v>457</v>
      </c>
      <c r="K328" s="35" t="s">
        <v>506</v>
      </c>
      <c r="L328" s="35" t="s">
        <v>514</v>
      </c>
      <c r="M328" s="35" t="s">
        <v>508</v>
      </c>
      <c r="N328" s="38">
        <v>2119.6999999999998</v>
      </c>
      <c r="O328" s="35" t="s">
        <v>509</v>
      </c>
      <c r="P328" s="39">
        <v>1</v>
      </c>
      <c r="Q328" s="35" t="s">
        <v>523</v>
      </c>
    </row>
    <row r="329" spans="1:17" hidden="1">
      <c r="A329" s="35" t="s">
        <v>1093</v>
      </c>
      <c r="B329" s="35" t="s">
        <v>1686</v>
      </c>
      <c r="C329" s="35" t="s">
        <v>457</v>
      </c>
      <c r="D329" s="35" t="s">
        <v>1094</v>
      </c>
      <c r="E329" s="37">
        <v>45845</v>
      </c>
      <c r="F329" s="35" t="s">
        <v>522</v>
      </c>
      <c r="G329" s="35" t="s">
        <v>520</v>
      </c>
      <c r="H329" s="35" t="s">
        <v>20</v>
      </c>
      <c r="I329" s="35" t="s">
        <v>3626</v>
      </c>
      <c r="J329" s="35" t="s">
        <v>457</v>
      </c>
      <c r="K329" s="35" t="s">
        <v>506</v>
      </c>
      <c r="L329" s="35" t="s">
        <v>514</v>
      </c>
      <c r="M329" s="35" t="s">
        <v>508</v>
      </c>
      <c r="N329" s="38">
        <v>2642.2</v>
      </c>
      <c r="O329" s="35" t="s">
        <v>509</v>
      </c>
      <c r="P329" s="39">
        <v>1</v>
      </c>
      <c r="Q329" s="35" t="s">
        <v>523</v>
      </c>
    </row>
    <row r="330" spans="1:17" hidden="1">
      <c r="A330" s="35" t="s">
        <v>1102</v>
      </c>
      <c r="B330" s="35" t="s">
        <v>1686</v>
      </c>
      <c r="C330" s="35" t="s">
        <v>457</v>
      </c>
      <c r="D330" s="35" t="s">
        <v>953</v>
      </c>
      <c r="E330" s="37">
        <v>45845</v>
      </c>
      <c r="F330" s="35" t="s">
        <v>522</v>
      </c>
      <c r="G330" s="35" t="s">
        <v>520</v>
      </c>
      <c r="H330" s="35" t="s">
        <v>20</v>
      </c>
      <c r="I330" s="35" t="s">
        <v>3626</v>
      </c>
      <c r="J330" s="35" t="s">
        <v>457</v>
      </c>
      <c r="K330" s="35" t="s">
        <v>506</v>
      </c>
      <c r="L330" s="35" t="s">
        <v>514</v>
      </c>
      <c r="M330" s="35" t="s">
        <v>508</v>
      </c>
      <c r="N330" s="38">
        <v>874.5</v>
      </c>
      <c r="O330" s="35" t="s">
        <v>509</v>
      </c>
      <c r="P330" s="39">
        <v>1</v>
      </c>
      <c r="Q330" s="35" t="s">
        <v>523</v>
      </c>
    </row>
    <row r="331" spans="1:17" hidden="1">
      <c r="A331" s="35" t="s">
        <v>1103</v>
      </c>
      <c r="B331" s="35" t="s">
        <v>1686</v>
      </c>
      <c r="C331" s="35" t="s">
        <v>457</v>
      </c>
      <c r="D331" s="35" t="s">
        <v>953</v>
      </c>
      <c r="E331" s="37">
        <v>45845</v>
      </c>
      <c r="F331" s="35" t="s">
        <v>522</v>
      </c>
      <c r="G331" s="35" t="s">
        <v>520</v>
      </c>
      <c r="H331" s="35" t="s">
        <v>20</v>
      </c>
      <c r="I331" s="35" t="s">
        <v>3626</v>
      </c>
      <c r="J331" s="35" t="s">
        <v>457</v>
      </c>
      <c r="K331" s="35" t="s">
        <v>506</v>
      </c>
      <c r="L331" s="35" t="s">
        <v>514</v>
      </c>
      <c r="M331" s="35" t="s">
        <v>508</v>
      </c>
      <c r="N331" s="38">
        <v>874.5</v>
      </c>
      <c r="O331" s="35" t="s">
        <v>509</v>
      </c>
      <c r="P331" s="39">
        <v>1</v>
      </c>
      <c r="Q331" s="35" t="s">
        <v>523</v>
      </c>
    </row>
    <row r="332" spans="1:17" hidden="1">
      <c r="A332" s="35" t="s">
        <v>1098</v>
      </c>
      <c r="B332" s="35" t="s">
        <v>1686</v>
      </c>
      <c r="C332" s="35" t="s">
        <v>457</v>
      </c>
      <c r="D332" s="35" t="s">
        <v>1099</v>
      </c>
      <c r="E332" s="37">
        <v>45845</v>
      </c>
      <c r="F332" s="35" t="s">
        <v>522</v>
      </c>
      <c r="G332" s="35" t="s">
        <v>520</v>
      </c>
      <c r="H332" s="35" t="s">
        <v>20</v>
      </c>
      <c r="I332" s="35" t="s">
        <v>3626</v>
      </c>
      <c r="J332" s="35" t="s">
        <v>457</v>
      </c>
      <c r="K332" s="35" t="s">
        <v>506</v>
      </c>
      <c r="L332" s="35" t="s">
        <v>514</v>
      </c>
      <c r="M332" s="35" t="s">
        <v>508</v>
      </c>
      <c r="N332" s="38">
        <v>667.7</v>
      </c>
      <c r="O332" s="35" t="s">
        <v>509</v>
      </c>
      <c r="P332" s="39">
        <v>1</v>
      </c>
      <c r="Q332" s="35" t="s">
        <v>523</v>
      </c>
    </row>
    <row r="333" spans="1:17" hidden="1">
      <c r="A333" s="35" t="s">
        <v>1104</v>
      </c>
      <c r="B333" s="35" t="s">
        <v>1686</v>
      </c>
      <c r="C333" s="35" t="s">
        <v>457</v>
      </c>
      <c r="D333" s="35" t="s">
        <v>1105</v>
      </c>
      <c r="E333" s="37">
        <v>45845</v>
      </c>
      <c r="F333" s="35" t="s">
        <v>522</v>
      </c>
      <c r="G333" s="35" t="s">
        <v>520</v>
      </c>
      <c r="H333" s="35" t="s">
        <v>20</v>
      </c>
      <c r="I333" s="35" t="s">
        <v>3626</v>
      </c>
      <c r="J333" s="35" t="s">
        <v>457</v>
      </c>
      <c r="K333" s="35" t="s">
        <v>506</v>
      </c>
      <c r="L333" s="35" t="s">
        <v>514</v>
      </c>
      <c r="M333" s="35" t="s">
        <v>508</v>
      </c>
      <c r="N333" s="38">
        <v>1618.1</v>
      </c>
      <c r="O333" s="35" t="s">
        <v>509</v>
      </c>
      <c r="P333" s="39">
        <v>1</v>
      </c>
      <c r="Q333" s="35" t="s">
        <v>523</v>
      </c>
    </row>
    <row r="334" spans="1:17" hidden="1">
      <c r="A334" s="35" t="s">
        <v>952</v>
      </c>
      <c r="B334" s="35" t="s">
        <v>1686</v>
      </c>
      <c r="C334" s="35" t="s">
        <v>457</v>
      </c>
      <c r="D334" s="35" t="s">
        <v>953</v>
      </c>
      <c r="E334" s="37">
        <v>45845</v>
      </c>
      <c r="F334" s="35" t="s">
        <v>522</v>
      </c>
      <c r="G334" s="35" t="s">
        <v>520</v>
      </c>
      <c r="H334" s="35" t="s">
        <v>20</v>
      </c>
      <c r="I334" s="35" t="s">
        <v>3626</v>
      </c>
      <c r="J334" s="35" t="s">
        <v>457</v>
      </c>
      <c r="K334" s="35" t="s">
        <v>506</v>
      </c>
      <c r="L334" s="35" t="s">
        <v>514</v>
      </c>
      <c r="M334" s="35" t="s">
        <v>508</v>
      </c>
      <c r="N334" s="38">
        <v>874.5</v>
      </c>
      <c r="O334" s="35" t="s">
        <v>509</v>
      </c>
      <c r="P334" s="39">
        <v>1</v>
      </c>
      <c r="Q334" s="35" t="s">
        <v>523</v>
      </c>
    </row>
    <row r="335" spans="1:17" hidden="1">
      <c r="A335" s="35" t="s">
        <v>1602</v>
      </c>
      <c r="B335" s="35" t="s">
        <v>1686</v>
      </c>
      <c r="C335" s="35" t="s">
        <v>457</v>
      </c>
      <c r="D335" s="35" t="s">
        <v>1603</v>
      </c>
      <c r="E335" s="37">
        <v>45845</v>
      </c>
      <c r="F335" s="35" t="s">
        <v>522</v>
      </c>
      <c r="G335" s="35" t="s">
        <v>520</v>
      </c>
      <c r="H335" s="35" t="s">
        <v>20</v>
      </c>
      <c r="I335" s="35" t="s">
        <v>3626</v>
      </c>
      <c r="J335" s="35" t="s">
        <v>457</v>
      </c>
      <c r="K335" s="35" t="s">
        <v>506</v>
      </c>
      <c r="L335" s="35" t="s">
        <v>514</v>
      </c>
      <c r="M335" s="35" t="s">
        <v>508</v>
      </c>
      <c r="N335" s="38">
        <v>1972.3</v>
      </c>
      <c r="O335" s="35" t="s">
        <v>509</v>
      </c>
      <c r="P335" s="39">
        <v>1</v>
      </c>
      <c r="Q335" s="35" t="s">
        <v>523</v>
      </c>
    </row>
    <row r="336" spans="1:17" hidden="1">
      <c r="A336" s="35" t="s">
        <v>1447</v>
      </c>
      <c r="B336" s="35" t="s">
        <v>1686</v>
      </c>
      <c r="C336" s="35" t="s">
        <v>457</v>
      </c>
      <c r="D336" s="35" t="s">
        <v>1448</v>
      </c>
      <c r="E336" s="37">
        <v>45845</v>
      </c>
      <c r="F336" s="35" t="s">
        <v>522</v>
      </c>
      <c r="G336" s="35" t="s">
        <v>520</v>
      </c>
      <c r="H336" s="35" t="s">
        <v>20</v>
      </c>
      <c r="I336" s="35" t="s">
        <v>3626</v>
      </c>
      <c r="J336" s="35" t="s">
        <v>457</v>
      </c>
      <c r="K336" s="35" t="s">
        <v>506</v>
      </c>
      <c r="L336" s="35" t="s">
        <v>514</v>
      </c>
      <c r="M336" s="35" t="s">
        <v>508</v>
      </c>
      <c r="N336" s="38">
        <v>11491.92</v>
      </c>
      <c r="O336" s="35" t="s">
        <v>509</v>
      </c>
      <c r="P336" s="39">
        <v>1</v>
      </c>
      <c r="Q336" s="35" t="s">
        <v>523</v>
      </c>
    </row>
    <row r="337" spans="1:17" hidden="1">
      <c r="A337" s="35" t="s">
        <v>1452</v>
      </c>
      <c r="B337" s="35" t="s">
        <v>1686</v>
      </c>
      <c r="C337" s="35" t="s">
        <v>457</v>
      </c>
      <c r="D337" s="35" t="s">
        <v>1453</v>
      </c>
      <c r="E337" s="37">
        <v>45845</v>
      </c>
      <c r="F337" s="35" t="s">
        <v>522</v>
      </c>
      <c r="G337" s="35" t="s">
        <v>520</v>
      </c>
      <c r="H337" s="35" t="s">
        <v>20</v>
      </c>
      <c r="I337" s="35" t="s">
        <v>3626</v>
      </c>
      <c r="J337" s="35" t="s">
        <v>457</v>
      </c>
      <c r="K337" s="35" t="s">
        <v>506</v>
      </c>
      <c r="L337" s="35" t="s">
        <v>514</v>
      </c>
      <c r="M337" s="35" t="s">
        <v>508</v>
      </c>
      <c r="N337" s="38">
        <v>11046.72</v>
      </c>
      <c r="O337" s="35" t="s">
        <v>509</v>
      </c>
      <c r="P337" s="39">
        <v>1</v>
      </c>
      <c r="Q337" s="35" t="s">
        <v>523</v>
      </c>
    </row>
    <row r="338" spans="1:17" hidden="1">
      <c r="A338" s="35" t="s">
        <v>1565</v>
      </c>
      <c r="B338" s="35" t="s">
        <v>1686</v>
      </c>
      <c r="C338" s="35" t="s">
        <v>457</v>
      </c>
      <c r="D338" s="35" t="s">
        <v>1566</v>
      </c>
      <c r="E338" s="37">
        <v>45845</v>
      </c>
      <c r="F338" s="35" t="s">
        <v>522</v>
      </c>
      <c r="G338" s="35" t="s">
        <v>513</v>
      </c>
      <c r="H338" s="35" t="s">
        <v>20</v>
      </c>
      <c r="I338" s="35" t="s">
        <v>37</v>
      </c>
      <c r="J338" s="35" t="s">
        <v>457</v>
      </c>
      <c r="K338" s="35" t="s">
        <v>506</v>
      </c>
      <c r="L338" s="35" t="s">
        <v>514</v>
      </c>
      <c r="M338" s="35" t="s">
        <v>508</v>
      </c>
      <c r="N338" s="38">
        <v>72.05</v>
      </c>
      <c r="O338" s="35" t="s">
        <v>509</v>
      </c>
      <c r="P338" s="39">
        <v>1</v>
      </c>
      <c r="Q338" s="35" t="s">
        <v>523</v>
      </c>
    </row>
    <row r="339" spans="1:17" hidden="1">
      <c r="A339" s="35" t="s">
        <v>1567</v>
      </c>
      <c r="B339" s="35" t="s">
        <v>1686</v>
      </c>
      <c r="C339" s="35" t="s">
        <v>457</v>
      </c>
      <c r="D339" s="35" t="s">
        <v>1280</v>
      </c>
      <c r="E339" s="37">
        <v>45845</v>
      </c>
      <c r="F339" s="35" t="s">
        <v>522</v>
      </c>
      <c r="G339" s="35" t="s">
        <v>513</v>
      </c>
      <c r="H339" s="35" t="s">
        <v>20</v>
      </c>
      <c r="I339" s="35" t="s">
        <v>37</v>
      </c>
      <c r="J339" s="35" t="s">
        <v>457</v>
      </c>
      <c r="K339" s="35" t="s">
        <v>506</v>
      </c>
      <c r="L339" s="35" t="s">
        <v>514</v>
      </c>
      <c r="M339" s="35" t="s">
        <v>508</v>
      </c>
      <c r="N339" s="38">
        <v>50.65</v>
      </c>
      <c r="O339" s="35" t="s">
        <v>509</v>
      </c>
      <c r="P339" s="39">
        <v>1</v>
      </c>
      <c r="Q339" s="35" t="s">
        <v>523</v>
      </c>
    </row>
    <row r="340" spans="1:17" hidden="1">
      <c r="A340" s="35" t="s">
        <v>1568</v>
      </c>
      <c r="B340" s="35" t="s">
        <v>1686</v>
      </c>
      <c r="C340" s="35" t="s">
        <v>457</v>
      </c>
      <c r="D340" s="35" t="s">
        <v>1569</v>
      </c>
      <c r="E340" s="37">
        <v>45845</v>
      </c>
      <c r="F340" s="35" t="s">
        <v>522</v>
      </c>
      <c r="G340" s="35" t="s">
        <v>513</v>
      </c>
      <c r="H340" s="35" t="s">
        <v>20</v>
      </c>
      <c r="I340" s="35" t="s">
        <v>37</v>
      </c>
      <c r="J340" s="35" t="s">
        <v>457</v>
      </c>
      <c r="K340" s="35" t="s">
        <v>506</v>
      </c>
      <c r="L340" s="35" t="s">
        <v>514</v>
      </c>
      <c r="M340" s="35" t="s">
        <v>508</v>
      </c>
      <c r="N340" s="38">
        <v>56.9</v>
      </c>
      <c r="O340" s="35" t="s">
        <v>509</v>
      </c>
      <c r="P340" s="39">
        <v>1</v>
      </c>
      <c r="Q340" s="35" t="s">
        <v>523</v>
      </c>
    </row>
  </sheetData>
  <autoFilter ref="A1:Q340" xr:uid="{6EDB38B1-B0B5-4A0F-8948-3C110EC01ACC}">
    <filterColumn colId="0">
      <filters>
        <filter val="70009904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B50C-5717-468F-9C56-E00F371AD374}">
  <dimension ref="A1:R17"/>
  <sheetViews>
    <sheetView workbookViewId="0">
      <selection activeCell="E19" sqref="E18:E19"/>
    </sheetView>
  </sheetViews>
  <sheetFormatPr defaultRowHeight="14"/>
  <sheetData>
    <row r="1" spans="1:18" ht="42">
      <c r="A1" s="1" t="s">
        <v>437</v>
      </c>
      <c r="B1" s="1" t="s">
        <v>438</v>
      </c>
      <c r="C1" s="2" t="s">
        <v>439</v>
      </c>
      <c r="D1" s="1" t="s">
        <v>555</v>
      </c>
      <c r="E1" s="2" t="s">
        <v>494</v>
      </c>
      <c r="F1" s="1" t="s">
        <v>556</v>
      </c>
      <c r="G1" s="1" t="s">
        <v>500</v>
      </c>
      <c r="H1" s="2" t="s">
        <v>557</v>
      </c>
      <c r="I1" s="2" t="s">
        <v>558</v>
      </c>
      <c r="J1" s="2" t="s">
        <v>559</v>
      </c>
      <c r="K1" s="2" t="s">
        <v>560</v>
      </c>
      <c r="L1" s="2" t="s">
        <v>561</v>
      </c>
      <c r="M1" s="2" t="s">
        <v>562</v>
      </c>
      <c r="N1" s="2" t="s">
        <v>563</v>
      </c>
      <c r="O1" s="1" t="s">
        <v>564</v>
      </c>
      <c r="P1" s="2" t="s">
        <v>565</v>
      </c>
      <c r="Q1" s="1" t="s">
        <v>566</v>
      </c>
      <c r="R1" s="2" t="s">
        <v>567</v>
      </c>
    </row>
    <row r="2" spans="1:18">
      <c r="A2" s="3" t="s">
        <v>117</v>
      </c>
      <c r="B2" s="3" t="s">
        <v>24</v>
      </c>
      <c r="C2" s="3" t="s">
        <v>457</v>
      </c>
      <c r="D2" s="3" t="s">
        <v>457</v>
      </c>
      <c r="E2" s="3" t="s">
        <v>20</v>
      </c>
      <c r="F2" s="5">
        <v>0</v>
      </c>
      <c r="G2" s="3" t="s">
        <v>509</v>
      </c>
      <c r="H2" s="6">
        <v>0</v>
      </c>
      <c r="I2" s="5">
        <v>8</v>
      </c>
      <c r="J2" s="6">
        <v>45.6</v>
      </c>
      <c r="K2" s="5">
        <v>0</v>
      </c>
      <c r="L2" s="6">
        <v>0</v>
      </c>
      <c r="M2" s="5">
        <v>0</v>
      </c>
      <c r="N2" s="6">
        <v>0</v>
      </c>
      <c r="O2" s="5">
        <v>0</v>
      </c>
      <c r="P2" s="6">
        <v>0</v>
      </c>
      <c r="Q2" s="5">
        <v>0</v>
      </c>
      <c r="R2" s="6">
        <v>0</v>
      </c>
    </row>
    <row r="3" spans="1:18">
      <c r="A3" s="3" t="s">
        <v>154</v>
      </c>
      <c r="B3" s="3" t="s">
        <v>24</v>
      </c>
      <c r="C3" s="3" t="s">
        <v>457</v>
      </c>
      <c r="D3" s="3" t="s">
        <v>457</v>
      </c>
      <c r="E3" s="3" t="s">
        <v>20</v>
      </c>
      <c r="F3" s="5">
        <v>0</v>
      </c>
      <c r="G3" s="3" t="s">
        <v>509</v>
      </c>
      <c r="H3" s="6">
        <v>0</v>
      </c>
      <c r="I3" s="5">
        <v>1</v>
      </c>
      <c r="J3" s="6">
        <v>4.78</v>
      </c>
      <c r="K3" s="5">
        <v>0</v>
      </c>
      <c r="L3" s="6">
        <v>0</v>
      </c>
      <c r="M3" s="5">
        <v>0</v>
      </c>
      <c r="N3" s="6">
        <v>0</v>
      </c>
      <c r="O3" s="5">
        <v>0</v>
      </c>
      <c r="P3" s="6">
        <v>0</v>
      </c>
      <c r="Q3" s="5">
        <v>0</v>
      </c>
      <c r="R3" s="6">
        <v>0</v>
      </c>
    </row>
    <row r="4" spans="1:18">
      <c r="A4" s="3" t="s">
        <v>158</v>
      </c>
      <c r="B4" s="3" t="s">
        <v>24</v>
      </c>
      <c r="C4" s="3" t="s">
        <v>457</v>
      </c>
      <c r="D4" s="3" t="s">
        <v>457</v>
      </c>
      <c r="E4" s="3" t="s">
        <v>20</v>
      </c>
      <c r="F4" s="5">
        <v>0</v>
      </c>
      <c r="G4" s="3" t="s">
        <v>509</v>
      </c>
      <c r="H4" s="6">
        <v>0</v>
      </c>
      <c r="I4" s="5">
        <v>10</v>
      </c>
      <c r="J4" s="6">
        <v>68.239999999999995</v>
      </c>
      <c r="K4" s="5">
        <v>0</v>
      </c>
      <c r="L4" s="6">
        <v>0</v>
      </c>
      <c r="M4" s="5">
        <v>0</v>
      </c>
      <c r="N4" s="6">
        <v>0</v>
      </c>
      <c r="O4" s="5">
        <v>0</v>
      </c>
      <c r="P4" s="6">
        <v>0</v>
      </c>
      <c r="Q4" s="5">
        <v>0</v>
      </c>
      <c r="R4" s="6">
        <v>0</v>
      </c>
    </row>
    <row r="5" spans="1:18">
      <c r="A5" s="3" t="s">
        <v>160</v>
      </c>
      <c r="B5" s="3" t="s">
        <v>24</v>
      </c>
      <c r="C5" s="3" t="s">
        <v>457</v>
      </c>
      <c r="D5" s="3" t="s">
        <v>457</v>
      </c>
      <c r="E5" s="3" t="s">
        <v>20</v>
      </c>
      <c r="F5" s="5">
        <v>0</v>
      </c>
      <c r="G5" s="3" t="s">
        <v>509</v>
      </c>
      <c r="H5" s="6">
        <v>0</v>
      </c>
      <c r="I5" s="5">
        <v>4</v>
      </c>
      <c r="J5" s="6">
        <v>41.16</v>
      </c>
      <c r="K5" s="5">
        <v>0</v>
      </c>
      <c r="L5" s="6">
        <v>0</v>
      </c>
      <c r="M5" s="5">
        <v>0</v>
      </c>
      <c r="N5" s="6">
        <v>0</v>
      </c>
      <c r="O5" s="5">
        <v>0</v>
      </c>
      <c r="P5" s="6">
        <v>0</v>
      </c>
      <c r="Q5" s="5">
        <v>0</v>
      </c>
      <c r="R5" s="6">
        <v>0</v>
      </c>
    </row>
    <row r="6" spans="1:18">
      <c r="A6" s="3" t="s">
        <v>176</v>
      </c>
      <c r="B6" s="3" t="s">
        <v>24</v>
      </c>
      <c r="C6" s="3" t="s">
        <v>457</v>
      </c>
      <c r="D6" s="3" t="s">
        <v>457</v>
      </c>
      <c r="E6" s="3" t="s">
        <v>20</v>
      </c>
      <c r="F6" s="5">
        <v>0</v>
      </c>
      <c r="G6" s="3" t="s">
        <v>509</v>
      </c>
      <c r="H6" s="6">
        <v>0</v>
      </c>
      <c r="I6" s="5">
        <v>6</v>
      </c>
      <c r="J6" s="6">
        <v>70.31</v>
      </c>
      <c r="K6" s="5">
        <v>0</v>
      </c>
      <c r="L6" s="6">
        <v>0</v>
      </c>
      <c r="M6" s="5">
        <v>0</v>
      </c>
      <c r="N6" s="6">
        <v>0</v>
      </c>
      <c r="O6" s="5">
        <v>0</v>
      </c>
      <c r="P6" s="6">
        <v>0</v>
      </c>
      <c r="Q6" s="5">
        <v>0</v>
      </c>
      <c r="R6" s="6">
        <v>0</v>
      </c>
    </row>
    <row r="7" spans="1:18">
      <c r="A7" s="3" t="s">
        <v>180</v>
      </c>
      <c r="B7" s="3" t="s">
        <v>24</v>
      </c>
      <c r="C7" s="3" t="s">
        <v>457</v>
      </c>
      <c r="D7" s="3" t="s">
        <v>457</v>
      </c>
      <c r="E7" s="3" t="s">
        <v>20</v>
      </c>
      <c r="F7" s="5">
        <v>0</v>
      </c>
      <c r="G7" s="3" t="s">
        <v>509</v>
      </c>
      <c r="H7" s="6">
        <v>0</v>
      </c>
      <c r="I7" s="5">
        <v>8</v>
      </c>
      <c r="J7" s="6">
        <v>133.58000000000001</v>
      </c>
      <c r="K7" s="5">
        <v>0</v>
      </c>
      <c r="L7" s="6">
        <v>0</v>
      </c>
      <c r="M7" s="5">
        <v>0</v>
      </c>
      <c r="N7" s="6">
        <v>0</v>
      </c>
      <c r="O7" s="5">
        <v>0</v>
      </c>
      <c r="P7" s="6">
        <v>0</v>
      </c>
      <c r="Q7" s="5">
        <v>0</v>
      </c>
      <c r="R7" s="6">
        <v>0</v>
      </c>
    </row>
    <row r="8" spans="1:18">
      <c r="A8" s="3" t="s">
        <v>184</v>
      </c>
      <c r="B8" s="3" t="s">
        <v>24</v>
      </c>
      <c r="C8" s="3" t="s">
        <v>457</v>
      </c>
      <c r="D8" s="3" t="s">
        <v>457</v>
      </c>
      <c r="E8" s="3" t="s">
        <v>20</v>
      </c>
      <c r="F8" s="5">
        <v>0</v>
      </c>
      <c r="G8" s="3" t="s">
        <v>509</v>
      </c>
      <c r="H8" s="6">
        <v>0</v>
      </c>
      <c r="I8" s="5">
        <v>8</v>
      </c>
      <c r="J8" s="6">
        <v>200.11</v>
      </c>
      <c r="K8" s="5">
        <v>0</v>
      </c>
      <c r="L8" s="6">
        <v>0</v>
      </c>
      <c r="M8" s="5">
        <v>0</v>
      </c>
      <c r="N8" s="6">
        <v>0</v>
      </c>
      <c r="O8" s="5">
        <v>0</v>
      </c>
      <c r="P8" s="6">
        <v>0</v>
      </c>
      <c r="Q8" s="5">
        <v>0</v>
      </c>
      <c r="R8" s="6">
        <v>0</v>
      </c>
    </row>
    <row r="9" spans="1:18">
      <c r="A9" s="3" t="s">
        <v>197</v>
      </c>
      <c r="B9" s="3" t="s">
        <v>24</v>
      </c>
      <c r="C9" s="3" t="s">
        <v>457</v>
      </c>
      <c r="D9" s="3" t="s">
        <v>457</v>
      </c>
      <c r="E9" s="3" t="s">
        <v>20</v>
      </c>
      <c r="F9" s="5">
        <v>0</v>
      </c>
      <c r="G9" s="3" t="s">
        <v>509</v>
      </c>
      <c r="H9" s="6">
        <v>0</v>
      </c>
      <c r="I9" s="5">
        <v>20</v>
      </c>
      <c r="J9" s="6">
        <v>110.04</v>
      </c>
      <c r="K9" s="5">
        <v>0</v>
      </c>
      <c r="L9" s="6">
        <v>0</v>
      </c>
      <c r="M9" s="5">
        <v>0</v>
      </c>
      <c r="N9" s="6">
        <v>0</v>
      </c>
      <c r="O9" s="5">
        <v>0</v>
      </c>
      <c r="P9" s="6">
        <v>0</v>
      </c>
      <c r="Q9" s="5">
        <v>0</v>
      </c>
      <c r="R9" s="6">
        <v>0</v>
      </c>
    </row>
    <row r="10" spans="1:18">
      <c r="A10" s="3" t="s">
        <v>201</v>
      </c>
      <c r="B10" s="3" t="s">
        <v>24</v>
      </c>
      <c r="C10" s="3" t="s">
        <v>457</v>
      </c>
      <c r="D10" s="3" t="s">
        <v>457</v>
      </c>
      <c r="E10" s="3" t="s">
        <v>20</v>
      </c>
      <c r="F10" s="5">
        <v>0</v>
      </c>
      <c r="G10" s="3" t="s">
        <v>509</v>
      </c>
      <c r="H10" s="6">
        <v>0</v>
      </c>
      <c r="I10" s="5">
        <v>3</v>
      </c>
      <c r="J10" s="6">
        <v>40.21</v>
      </c>
      <c r="K10" s="5">
        <v>0</v>
      </c>
      <c r="L10" s="6">
        <v>0</v>
      </c>
      <c r="M10" s="5">
        <v>0</v>
      </c>
      <c r="N10" s="6">
        <v>0</v>
      </c>
      <c r="O10" s="5">
        <v>0</v>
      </c>
      <c r="P10" s="6">
        <v>0</v>
      </c>
      <c r="Q10" s="5">
        <v>0</v>
      </c>
      <c r="R10" s="6">
        <v>0</v>
      </c>
    </row>
    <row r="11" spans="1:18">
      <c r="A11" s="3" t="s">
        <v>208</v>
      </c>
      <c r="B11" s="3" t="s">
        <v>24</v>
      </c>
      <c r="C11" s="3" t="s">
        <v>457</v>
      </c>
      <c r="D11" s="3" t="s">
        <v>457</v>
      </c>
      <c r="E11" s="3" t="s">
        <v>20</v>
      </c>
      <c r="F11" s="5">
        <v>0</v>
      </c>
      <c r="G11" s="3" t="s">
        <v>509</v>
      </c>
      <c r="H11" s="6">
        <v>0</v>
      </c>
      <c r="I11" s="5">
        <v>8</v>
      </c>
      <c r="J11" s="6">
        <v>193.35</v>
      </c>
      <c r="K11" s="5">
        <v>0</v>
      </c>
      <c r="L11" s="6">
        <v>0</v>
      </c>
      <c r="M11" s="5">
        <v>0</v>
      </c>
      <c r="N11" s="6">
        <v>0</v>
      </c>
      <c r="O11" s="5">
        <v>0</v>
      </c>
      <c r="P11" s="6">
        <v>0</v>
      </c>
      <c r="Q11" s="5">
        <v>0</v>
      </c>
      <c r="R11" s="6">
        <v>0</v>
      </c>
    </row>
    <row r="12" spans="1:18">
      <c r="A12" s="3" t="s">
        <v>255</v>
      </c>
      <c r="B12" s="3" t="s">
        <v>24</v>
      </c>
      <c r="C12" s="3" t="s">
        <v>457</v>
      </c>
      <c r="D12" s="3" t="s">
        <v>457</v>
      </c>
      <c r="E12" s="3" t="s">
        <v>20</v>
      </c>
      <c r="F12" s="5">
        <v>0</v>
      </c>
      <c r="G12" s="3" t="s">
        <v>509</v>
      </c>
      <c r="H12" s="6">
        <v>0</v>
      </c>
      <c r="I12" s="5">
        <v>8</v>
      </c>
      <c r="J12" s="6">
        <v>55.04</v>
      </c>
      <c r="K12" s="5">
        <v>0</v>
      </c>
      <c r="L12" s="6">
        <v>0</v>
      </c>
      <c r="M12" s="5">
        <v>0</v>
      </c>
      <c r="N12" s="6">
        <v>0</v>
      </c>
      <c r="O12" s="5">
        <v>0</v>
      </c>
      <c r="P12" s="6">
        <v>0</v>
      </c>
      <c r="Q12" s="5">
        <v>0</v>
      </c>
      <c r="R12" s="6">
        <v>0</v>
      </c>
    </row>
    <row r="13" spans="1:18">
      <c r="A13" s="3" t="s">
        <v>267</v>
      </c>
      <c r="B13" s="3" t="s">
        <v>24</v>
      </c>
      <c r="C13" s="3" t="s">
        <v>457</v>
      </c>
      <c r="D13" s="3" t="s">
        <v>457</v>
      </c>
      <c r="E13" s="3" t="s">
        <v>20</v>
      </c>
      <c r="F13" s="5">
        <v>0</v>
      </c>
      <c r="G13" s="3" t="s">
        <v>509</v>
      </c>
      <c r="H13" s="6">
        <v>0</v>
      </c>
      <c r="I13" s="5">
        <v>24</v>
      </c>
      <c r="J13" s="6">
        <v>191.28</v>
      </c>
      <c r="K13" s="5">
        <v>0</v>
      </c>
      <c r="L13" s="6">
        <v>0</v>
      </c>
      <c r="M13" s="5">
        <v>0</v>
      </c>
      <c r="N13" s="6">
        <v>0</v>
      </c>
      <c r="O13" s="5">
        <v>0</v>
      </c>
      <c r="P13" s="6">
        <v>0</v>
      </c>
      <c r="Q13" s="5">
        <v>0</v>
      </c>
      <c r="R13" s="6">
        <v>0</v>
      </c>
    </row>
    <row r="14" spans="1:18">
      <c r="A14" s="3" t="s">
        <v>312</v>
      </c>
      <c r="B14" s="3" t="s">
        <v>24</v>
      </c>
      <c r="C14" s="3" t="s">
        <v>457</v>
      </c>
      <c r="D14" s="3" t="s">
        <v>457</v>
      </c>
      <c r="E14" s="3" t="s">
        <v>20</v>
      </c>
      <c r="F14" s="5">
        <v>0</v>
      </c>
      <c r="G14" s="3" t="s">
        <v>509</v>
      </c>
      <c r="H14" s="6">
        <v>0</v>
      </c>
      <c r="I14" s="5">
        <v>4</v>
      </c>
      <c r="J14" s="6">
        <v>40.6</v>
      </c>
      <c r="K14" s="5">
        <v>0</v>
      </c>
      <c r="L14" s="6">
        <v>0</v>
      </c>
      <c r="M14" s="5">
        <v>0</v>
      </c>
      <c r="N14" s="6">
        <v>0</v>
      </c>
      <c r="O14" s="5">
        <v>0</v>
      </c>
      <c r="P14" s="6">
        <v>0</v>
      </c>
      <c r="Q14" s="5">
        <v>0</v>
      </c>
      <c r="R14" s="6">
        <v>0</v>
      </c>
    </row>
    <row r="15" spans="1:18">
      <c r="A15" s="3" t="s">
        <v>353</v>
      </c>
      <c r="B15" s="3" t="s">
        <v>24</v>
      </c>
      <c r="C15" s="3" t="s">
        <v>457</v>
      </c>
      <c r="D15" s="3" t="s">
        <v>457</v>
      </c>
      <c r="E15" s="3" t="s">
        <v>20</v>
      </c>
      <c r="F15" s="5">
        <v>0</v>
      </c>
      <c r="G15" s="3" t="s">
        <v>509</v>
      </c>
      <c r="H15" s="6">
        <v>0</v>
      </c>
      <c r="I15" s="5">
        <v>1</v>
      </c>
      <c r="J15" s="6">
        <v>123.08</v>
      </c>
      <c r="K15" s="5">
        <v>0</v>
      </c>
      <c r="L15" s="6">
        <v>0</v>
      </c>
      <c r="M15" s="5">
        <v>0</v>
      </c>
      <c r="N15" s="6">
        <v>0</v>
      </c>
      <c r="O15" s="5">
        <v>0</v>
      </c>
      <c r="P15" s="6">
        <v>0</v>
      </c>
      <c r="Q15" s="5">
        <v>0</v>
      </c>
      <c r="R15" s="6">
        <v>0</v>
      </c>
    </row>
    <row r="16" spans="1:18">
      <c r="A16" s="3" t="s">
        <v>355</v>
      </c>
      <c r="B16" s="3" t="s">
        <v>24</v>
      </c>
      <c r="C16" s="3" t="s">
        <v>457</v>
      </c>
      <c r="D16" s="3" t="s">
        <v>457</v>
      </c>
      <c r="E16" s="3" t="s">
        <v>20</v>
      </c>
      <c r="F16" s="5">
        <v>0</v>
      </c>
      <c r="G16" s="3" t="s">
        <v>509</v>
      </c>
      <c r="H16" s="6">
        <v>0</v>
      </c>
      <c r="I16" s="5">
        <v>19</v>
      </c>
      <c r="J16" s="6">
        <v>176.12</v>
      </c>
      <c r="K16" s="5">
        <v>0</v>
      </c>
      <c r="L16" s="6">
        <v>0</v>
      </c>
      <c r="M16" s="5">
        <v>0</v>
      </c>
      <c r="N16" s="6">
        <v>0</v>
      </c>
      <c r="O16" s="5">
        <v>0</v>
      </c>
      <c r="P16" s="6">
        <v>0</v>
      </c>
      <c r="Q16" s="5">
        <v>0</v>
      </c>
      <c r="R16" s="6">
        <v>0</v>
      </c>
    </row>
    <row r="17" spans="1:18">
      <c r="A17" s="3" t="s">
        <v>398</v>
      </c>
      <c r="B17" s="3" t="s">
        <v>24</v>
      </c>
      <c r="C17" s="3" t="s">
        <v>457</v>
      </c>
      <c r="D17" s="3" t="s">
        <v>457</v>
      </c>
      <c r="E17" s="3" t="s">
        <v>20</v>
      </c>
      <c r="F17" s="5">
        <v>0</v>
      </c>
      <c r="G17" s="3" t="s">
        <v>509</v>
      </c>
      <c r="H17" s="6">
        <v>0</v>
      </c>
      <c r="I17" s="5">
        <v>5</v>
      </c>
      <c r="J17" s="6">
        <v>163.15</v>
      </c>
      <c r="K17" s="5">
        <v>0</v>
      </c>
      <c r="L17" s="6">
        <v>0</v>
      </c>
      <c r="M17" s="5">
        <v>0</v>
      </c>
      <c r="N17" s="6">
        <v>0</v>
      </c>
      <c r="O17" s="5">
        <v>0</v>
      </c>
      <c r="P17" s="6">
        <v>0</v>
      </c>
      <c r="Q17" s="5">
        <v>0</v>
      </c>
      <c r="R17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D155-CAA0-49DD-9F07-9AC715508FA2}">
  <dimension ref="A1:U1780"/>
  <sheetViews>
    <sheetView workbookViewId="0">
      <selection activeCell="Q1794" sqref="Q1794"/>
    </sheetView>
  </sheetViews>
  <sheetFormatPr defaultRowHeight="14"/>
  <cols>
    <col min="1" max="1" width="9.08203125" customWidth="1"/>
    <col min="3" max="3" width="16.4140625" customWidth="1"/>
    <col min="4" max="4" width="15.5" customWidth="1"/>
    <col min="5" max="5" width="14.1640625" customWidth="1"/>
    <col min="6" max="6" width="18.33203125" customWidth="1"/>
    <col min="7" max="7" width="17.08203125" customWidth="1"/>
    <col min="8" max="8" width="13.5" customWidth="1"/>
    <col min="9" max="9" width="18.08203125" customWidth="1"/>
    <col min="10" max="10" width="13.1640625" customWidth="1"/>
    <col min="11" max="11" width="15.25" customWidth="1"/>
    <col min="12" max="12" width="15.75" customWidth="1"/>
    <col min="14" max="14" width="14.33203125" customWidth="1"/>
    <col min="15" max="15" width="12.75" customWidth="1"/>
    <col min="16" max="16" width="13.58203125" customWidth="1"/>
    <col min="17" max="17" width="15.6640625" customWidth="1"/>
    <col min="18" max="18" width="19.5" customWidth="1"/>
    <col min="19" max="19" width="21.5" customWidth="1"/>
    <col min="20" max="20" width="12.83203125" customWidth="1"/>
  </cols>
  <sheetData>
    <row r="1" spans="1:21" ht="28">
      <c r="A1" s="1" t="s">
        <v>437</v>
      </c>
      <c r="B1" s="1" t="s">
        <v>438</v>
      </c>
      <c r="C1" s="2" t="s">
        <v>439</v>
      </c>
      <c r="D1" s="2" t="s">
        <v>440</v>
      </c>
      <c r="E1" s="1" t="s">
        <v>441</v>
      </c>
      <c r="F1" s="1" t="s">
        <v>442</v>
      </c>
      <c r="G1" s="2" t="s">
        <v>443</v>
      </c>
      <c r="H1" s="1" t="s">
        <v>444</v>
      </c>
      <c r="I1" s="2" t="s">
        <v>445</v>
      </c>
      <c r="J1" s="2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452</v>
      </c>
      <c r="Q1" s="1" t="s">
        <v>453</v>
      </c>
      <c r="R1" s="1" t="s">
        <v>454</v>
      </c>
      <c r="S1" s="1" t="s">
        <v>455</v>
      </c>
      <c r="T1" s="1" t="s">
        <v>9</v>
      </c>
      <c r="U1" s="11" t="s">
        <v>436</v>
      </c>
    </row>
    <row r="2" spans="1:21" hidden="1">
      <c r="A2" s="3" t="s">
        <v>1455</v>
      </c>
      <c r="B2" s="3" t="s">
        <v>1686</v>
      </c>
      <c r="C2" s="3" t="s">
        <v>23</v>
      </c>
      <c r="D2" s="3" t="s">
        <v>1850</v>
      </c>
      <c r="E2" s="3" t="s">
        <v>457</v>
      </c>
      <c r="F2" s="3" t="s">
        <v>1851</v>
      </c>
      <c r="G2" s="3" t="s">
        <v>1852</v>
      </c>
      <c r="H2" s="4">
        <v>45291</v>
      </c>
      <c r="I2" s="5">
        <v>33</v>
      </c>
      <c r="J2" s="3" t="s">
        <v>20</v>
      </c>
      <c r="K2" s="3" t="s">
        <v>457</v>
      </c>
      <c r="L2" s="6">
        <v>35.31</v>
      </c>
      <c r="M2" s="3" t="s">
        <v>457</v>
      </c>
      <c r="N2" s="3" t="s">
        <v>457</v>
      </c>
      <c r="O2" s="3" t="s">
        <v>457</v>
      </c>
      <c r="P2" s="3" t="s">
        <v>457</v>
      </c>
      <c r="Q2" s="3" t="s">
        <v>457</v>
      </c>
      <c r="R2" s="3" t="s">
        <v>457</v>
      </c>
      <c r="S2" s="3" t="s">
        <v>457</v>
      </c>
      <c r="T2" s="3" t="s">
        <v>481</v>
      </c>
      <c r="U2" t="str">
        <f>_xlfn.CONCAT(A2,P2)</f>
        <v>10058872</v>
      </c>
    </row>
    <row r="3" spans="1:21" hidden="1">
      <c r="A3" s="3" t="s">
        <v>1134</v>
      </c>
      <c r="B3" s="3" t="s">
        <v>1686</v>
      </c>
      <c r="C3" s="3" t="s">
        <v>23</v>
      </c>
      <c r="D3" s="3" t="s">
        <v>1850</v>
      </c>
      <c r="E3" s="3" t="s">
        <v>457</v>
      </c>
      <c r="F3" s="3" t="s">
        <v>1851</v>
      </c>
      <c r="G3" s="3" t="s">
        <v>1853</v>
      </c>
      <c r="H3" s="4">
        <v>45291</v>
      </c>
      <c r="I3" s="5">
        <v>27</v>
      </c>
      <c r="J3" s="3" t="s">
        <v>20</v>
      </c>
      <c r="K3" s="3" t="s">
        <v>457</v>
      </c>
      <c r="L3" s="6">
        <v>54.54</v>
      </c>
      <c r="M3" s="3" t="s">
        <v>457</v>
      </c>
      <c r="N3" s="3" t="s">
        <v>457</v>
      </c>
      <c r="O3" s="3" t="s">
        <v>457</v>
      </c>
      <c r="P3" s="3" t="s">
        <v>457</v>
      </c>
      <c r="Q3" s="3" t="s">
        <v>457</v>
      </c>
      <c r="R3" s="3" t="s">
        <v>457</v>
      </c>
      <c r="S3" s="3" t="s">
        <v>457</v>
      </c>
      <c r="T3" s="3" t="s">
        <v>481</v>
      </c>
      <c r="U3" t="str">
        <f t="shared" ref="U3:U66" si="0">_xlfn.CONCAT(A3,P3)</f>
        <v>10058876</v>
      </c>
    </row>
    <row r="4" spans="1:21" hidden="1">
      <c r="A4" s="3" t="s">
        <v>1138</v>
      </c>
      <c r="B4" s="3" t="s">
        <v>1686</v>
      </c>
      <c r="C4" s="3" t="s">
        <v>23</v>
      </c>
      <c r="D4" s="3" t="s">
        <v>1850</v>
      </c>
      <c r="E4" s="3" t="s">
        <v>457</v>
      </c>
      <c r="F4" s="3" t="s">
        <v>1851</v>
      </c>
      <c r="G4" s="3" t="s">
        <v>1854</v>
      </c>
      <c r="H4" s="4">
        <v>45291</v>
      </c>
      <c r="I4" s="5">
        <v>96</v>
      </c>
      <c r="J4" s="3" t="s">
        <v>20</v>
      </c>
      <c r="K4" s="3" t="s">
        <v>457</v>
      </c>
      <c r="L4" s="6">
        <v>199.68</v>
      </c>
      <c r="M4" s="3" t="s">
        <v>457</v>
      </c>
      <c r="N4" s="3" t="s">
        <v>457</v>
      </c>
      <c r="O4" s="3" t="s">
        <v>457</v>
      </c>
      <c r="P4" s="3" t="s">
        <v>457</v>
      </c>
      <c r="Q4" s="3" t="s">
        <v>457</v>
      </c>
      <c r="R4" s="3" t="s">
        <v>457</v>
      </c>
      <c r="S4" s="3" t="s">
        <v>457</v>
      </c>
      <c r="T4" s="3" t="s">
        <v>481</v>
      </c>
      <c r="U4" t="str">
        <f t="shared" si="0"/>
        <v>10058877</v>
      </c>
    </row>
    <row r="5" spans="1:21" hidden="1">
      <c r="A5" s="3" t="s">
        <v>1192</v>
      </c>
      <c r="B5" s="3" t="s">
        <v>1686</v>
      </c>
      <c r="C5" s="3" t="s">
        <v>23</v>
      </c>
      <c r="D5" s="3" t="s">
        <v>1850</v>
      </c>
      <c r="E5" s="3" t="s">
        <v>457</v>
      </c>
      <c r="F5" s="3" t="s">
        <v>1855</v>
      </c>
      <c r="G5" s="3" t="s">
        <v>459</v>
      </c>
      <c r="H5" s="4">
        <v>45291</v>
      </c>
      <c r="I5" s="5">
        <v>25</v>
      </c>
      <c r="J5" s="3" t="s">
        <v>20</v>
      </c>
      <c r="K5" s="3" t="s">
        <v>457</v>
      </c>
      <c r="L5" s="6">
        <v>54.25</v>
      </c>
      <c r="M5" s="3" t="s">
        <v>457</v>
      </c>
      <c r="N5" s="3" t="s">
        <v>457</v>
      </c>
      <c r="O5" s="3" t="s">
        <v>457</v>
      </c>
      <c r="P5" s="3" t="s">
        <v>457</v>
      </c>
      <c r="Q5" s="3" t="s">
        <v>457</v>
      </c>
      <c r="R5" s="3" t="s">
        <v>457</v>
      </c>
      <c r="S5" s="3" t="s">
        <v>457</v>
      </c>
      <c r="T5" s="3" t="s">
        <v>481</v>
      </c>
      <c r="U5" t="str">
        <f t="shared" si="0"/>
        <v>10058879</v>
      </c>
    </row>
    <row r="6" spans="1:21" hidden="1">
      <c r="A6" s="3" t="s">
        <v>1354</v>
      </c>
      <c r="B6" s="3" t="s">
        <v>1686</v>
      </c>
      <c r="C6" s="3" t="s">
        <v>23</v>
      </c>
      <c r="D6" s="3" t="s">
        <v>1850</v>
      </c>
      <c r="E6" s="3" t="s">
        <v>457</v>
      </c>
      <c r="F6" s="3" t="s">
        <v>1855</v>
      </c>
      <c r="G6" s="3" t="s">
        <v>461</v>
      </c>
      <c r="H6" s="4">
        <v>45291</v>
      </c>
      <c r="I6" s="5">
        <v>24</v>
      </c>
      <c r="J6" s="3" t="s">
        <v>20</v>
      </c>
      <c r="K6" s="3" t="s">
        <v>457</v>
      </c>
      <c r="L6" s="6">
        <v>54</v>
      </c>
      <c r="M6" s="3" t="s">
        <v>457</v>
      </c>
      <c r="N6" s="3" t="s">
        <v>457</v>
      </c>
      <c r="O6" s="3" t="s">
        <v>457</v>
      </c>
      <c r="P6" s="3" t="s">
        <v>457</v>
      </c>
      <c r="Q6" s="3" t="s">
        <v>457</v>
      </c>
      <c r="R6" s="3" t="s">
        <v>457</v>
      </c>
      <c r="S6" s="3" t="s">
        <v>457</v>
      </c>
      <c r="T6" s="3" t="s">
        <v>481</v>
      </c>
      <c r="U6" t="str">
        <f t="shared" si="0"/>
        <v>10058880</v>
      </c>
    </row>
    <row r="7" spans="1:21" hidden="1">
      <c r="A7" s="3" t="s">
        <v>1347</v>
      </c>
      <c r="B7" s="3" t="s">
        <v>1686</v>
      </c>
      <c r="C7" s="3" t="s">
        <v>23</v>
      </c>
      <c r="D7" s="3" t="s">
        <v>1850</v>
      </c>
      <c r="E7" s="3" t="s">
        <v>457</v>
      </c>
      <c r="F7" s="3" t="s">
        <v>1855</v>
      </c>
      <c r="G7" s="3" t="s">
        <v>473</v>
      </c>
      <c r="H7" s="4">
        <v>45291</v>
      </c>
      <c r="I7" s="5">
        <v>26</v>
      </c>
      <c r="J7" s="3" t="s">
        <v>20</v>
      </c>
      <c r="K7" s="3" t="s">
        <v>457</v>
      </c>
      <c r="L7" s="6">
        <v>90.22</v>
      </c>
      <c r="M7" s="3" t="s">
        <v>457</v>
      </c>
      <c r="N7" s="3" t="s">
        <v>457</v>
      </c>
      <c r="O7" s="3" t="s">
        <v>457</v>
      </c>
      <c r="P7" s="3" t="s">
        <v>457</v>
      </c>
      <c r="Q7" s="3" t="s">
        <v>457</v>
      </c>
      <c r="R7" s="3" t="s">
        <v>457</v>
      </c>
      <c r="S7" s="3" t="s">
        <v>457</v>
      </c>
      <c r="T7" s="3" t="s">
        <v>481</v>
      </c>
      <c r="U7" t="str">
        <f t="shared" si="0"/>
        <v>10058890</v>
      </c>
    </row>
    <row r="8" spans="1:21" hidden="1">
      <c r="A8" s="3" t="s">
        <v>1010</v>
      </c>
      <c r="B8" s="3" t="s">
        <v>1686</v>
      </c>
      <c r="C8" s="3" t="s">
        <v>23</v>
      </c>
      <c r="D8" s="3" t="s">
        <v>1850</v>
      </c>
      <c r="E8" s="3" t="s">
        <v>457</v>
      </c>
      <c r="F8" s="3" t="s">
        <v>1855</v>
      </c>
      <c r="G8" s="3" t="s">
        <v>482</v>
      </c>
      <c r="H8" s="4">
        <v>45291</v>
      </c>
      <c r="I8" s="5">
        <v>32</v>
      </c>
      <c r="J8" s="3" t="s">
        <v>20</v>
      </c>
      <c r="K8" s="3" t="s">
        <v>457</v>
      </c>
      <c r="L8" s="6">
        <v>113.92</v>
      </c>
      <c r="M8" s="3" t="s">
        <v>457</v>
      </c>
      <c r="N8" s="3" t="s">
        <v>457</v>
      </c>
      <c r="O8" s="3" t="s">
        <v>457</v>
      </c>
      <c r="P8" s="3" t="s">
        <v>457</v>
      </c>
      <c r="Q8" s="3" t="s">
        <v>457</v>
      </c>
      <c r="R8" s="3" t="s">
        <v>457</v>
      </c>
      <c r="S8" s="3" t="s">
        <v>457</v>
      </c>
      <c r="T8" s="3" t="s">
        <v>481</v>
      </c>
      <c r="U8" t="str">
        <f t="shared" si="0"/>
        <v>10058891</v>
      </c>
    </row>
    <row r="9" spans="1:21" hidden="1">
      <c r="A9" s="3" t="s">
        <v>1463</v>
      </c>
      <c r="B9" s="3" t="s">
        <v>1686</v>
      </c>
      <c r="C9" s="3" t="s">
        <v>23</v>
      </c>
      <c r="D9" s="3" t="s">
        <v>1850</v>
      </c>
      <c r="E9" s="3" t="s">
        <v>457</v>
      </c>
      <c r="F9" s="3" t="s">
        <v>1851</v>
      </c>
      <c r="G9" s="3" t="s">
        <v>474</v>
      </c>
      <c r="H9" s="4">
        <v>45291</v>
      </c>
      <c r="I9" s="5">
        <v>20</v>
      </c>
      <c r="J9" s="3" t="s">
        <v>20</v>
      </c>
      <c r="K9" s="3" t="s">
        <v>457</v>
      </c>
      <c r="L9" s="6">
        <v>109.4</v>
      </c>
      <c r="M9" s="3" t="s">
        <v>457</v>
      </c>
      <c r="N9" s="3" t="s">
        <v>457</v>
      </c>
      <c r="O9" s="3" t="s">
        <v>457</v>
      </c>
      <c r="P9" s="3" t="s">
        <v>457</v>
      </c>
      <c r="Q9" s="3" t="s">
        <v>457</v>
      </c>
      <c r="R9" s="3" t="s">
        <v>457</v>
      </c>
      <c r="S9" s="3" t="s">
        <v>457</v>
      </c>
      <c r="T9" s="3" t="s">
        <v>481</v>
      </c>
      <c r="U9" t="str">
        <f t="shared" si="0"/>
        <v>10058904</v>
      </c>
    </row>
    <row r="10" spans="1:21" hidden="1">
      <c r="A10" s="3" t="s">
        <v>1332</v>
      </c>
      <c r="B10" s="3" t="s">
        <v>1686</v>
      </c>
      <c r="C10" s="3" t="s">
        <v>23</v>
      </c>
      <c r="D10" s="3" t="s">
        <v>1850</v>
      </c>
      <c r="E10" s="3" t="s">
        <v>457</v>
      </c>
      <c r="F10" s="3" t="s">
        <v>1851</v>
      </c>
      <c r="G10" s="3" t="s">
        <v>482</v>
      </c>
      <c r="H10" s="4">
        <v>45291</v>
      </c>
      <c r="I10" s="5">
        <v>9</v>
      </c>
      <c r="J10" s="3" t="s">
        <v>20</v>
      </c>
      <c r="K10" s="3" t="s">
        <v>457</v>
      </c>
      <c r="L10" s="6">
        <v>53.37</v>
      </c>
      <c r="M10" s="3" t="s">
        <v>457</v>
      </c>
      <c r="N10" s="3" t="s">
        <v>457</v>
      </c>
      <c r="O10" s="3" t="s">
        <v>457</v>
      </c>
      <c r="P10" s="3" t="s">
        <v>457</v>
      </c>
      <c r="Q10" s="3" t="s">
        <v>457</v>
      </c>
      <c r="R10" s="3" t="s">
        <v>457</v>
      </c>
      <c r="S10" s="3" t="s">
        <v>457</v>
      </c>
      <c r="T10" s="3" t="s">
        <v>481</v>
      </c>
      <c r="U10" t="str">
        <f t="shared" si="0"/>
        <v>10058907</v>
      </c>
    </row>
    <row r="11" spans="1:21" hidden="1">
      <c r="A11" s="3" t="s">
        <v>1337</v>
      </c>
      <c r="B11" s="3" t="s">
        <v>1686</v>
      </c>
      <c r="C11" s="3" t="s">
        <v>23</v>
      </c>
      <c r="D11" s="3" t="s">
        <v>1850</v>
      </c>
      <c r="E11" s="3" t="s">
        <v>457</v>
      </c>
      <c r="F11" s="3" t="s">
        <v>1856</v>
      </c>
      <c r="G11" s="3" t="s">
        <v>483</v>
      </c>
      <c r="H11" s="4">
        <v>45291</v>
      </c>
      <c r="I11" s="5">
        <v>6</v>
      </c>
      <c r="J11" s="3" t="s">
        <v>20</v>
      </c>
      <c r="K11" s="3" t="s">
        <v>457</v>
      </c>
      <c r="L11" s="6">
        <v>38.46</v>
      </c>
      <c r="M11" s="3" t="s">
        <v>457</v>
      </c>
      <c r="N11" s="3" t="s">
        <v>457</v>
      </c>
      <c r="O11" s="3" t="s">
        <v>457</v>
      </c>
      <c r="P11" s="3" t="s">
        <v>457</v>
      </c>
      <c r="Q11" s="3" t="s">
        <v>457</v>
      </c>
      <c r="R11" s="3" t="s">
        <v>457</v>
      </c>
      <c r="S11" s="3" t="s">
        <v>457</v>
      </c>
      <c r="T11" s="3" t="s">
        <v>481</v>
      </c>
      <c r="U11" t="str">
        <f t="shared" si="0"/>
        <v>10060208</v>
      </c>
    </row>
    <row r="12" spans="1:21" hidden="1">
      <c r="A12" s="3" t="s">
        <v>1276</v>
      </c>
      <c r="B12" s="3" t="s">
        <v>1686</v>
      </c>
      <c r="C12" s="3" t="s">
        <v>23</v>
      </c>
      <c r="D12" s="3" t="s">
        <v>1850</v>
      </c>
      <c r="E12" s="3" t="s">
        <v>457</v>
      </c>
      <c r="F12" s="3" t="s">
        <v>1857</v>
      </c>
      <c r="G12" s="3" t="s">
        <v>471</v>
      </c>
      <c r="H12" s="4">
        <v>45291</v>
      </c>
      <c r="I12" s="5">
        <v>1</v>
      </c>
      <c r="J12" s="3" t="s">
        <v>20</v>
      </c>
      <c r="K12" s="3" t="s">
        <v>457</v>
      </c>
      <c r="L12" s="6">
        <v>48.85</v>
      </c>
      <c r="M12" s="3" t="s">
        <v>457</v>
      </c>
      <c r="N12" s="3" t="s">
        <v>457</v>
      </c>
      <c r="O12" s="3" t="s">
        <v>457</v>
      </c>
      <c r="P12" s="3" t="s">
        <v>457</v>
      </c>
      <c r="Q12" s="3" t="s">
        <v>457</v>
      </c>
      <c r="R12" s="3" t="s">
        <v>457</v>
      </c>
      <c r="S12" s="3" t="s">
        <v>457</v>
      </c>
      <c r="T12" s="3" t="s">
        <v>481</v>
      </c>
      <c r="U12" t="str">
        <f t="shared" si="0"/>
        <v>10060331</v>
      </c>
    </row>
    <row r="13" spans="1:21" hidden="1">
      <c r="A13" s="3" t="s">
        <v>1328</v>
      </c>
      <c r="B13" s="3" t="s">
        <v>1686</v>
      </c>
      <c r="C13" s="3" t="s">
        <v>23</v>
      </c>
      <c r="D13" s="3" t="s">
        <v>1850</v>
      </c>
      <c r="E13" s="3" t="s">
        <v>457</v>
      </c>
      <c r="F13" s="3" t="s">
        <v>1857</v>
      </c>
      <c r="G13" s="3" t="s">
        <v>1858</v>
      </c>
      <c r="H13" s="4">
        <v>45291</v>
      </c>
      <c r="I13" s="5">
        <v>20</v>
      </c>
      <c r="J13" s="3" t="s">
        <v>20</v>
      </c>
      <c r="K13" s="3" t="s">
        <v>457</v>
      </c>
      <c r="L13" s="6">
        <v>709.4</v>
      </c>
      <c r="M13" s="3" t="s">
        <v>457</v>
      </c>
      <c r="N13" s="3" t="s">
        <v>457</v>
      </c>
      <c r="O13" s="3" t="s">
        <v>457</v>
      </c>
      <c r="P13" s="3" t="s">
        <v>457</v>
      </c>
      <c r="Q13" s="3" t="s">
        <v>457</v>
      </c>
      <c r="R13" s="3" t="s">
        <v>457</v>
      </c>
      <c r="S13" s="3" t="s">
        <v>457</v>
      </c>
      <c r="T13" s="3" t="s">
        <v>481</v>
      </c>
      <c r="U13" t="str">
        <f t="shared" si="0"/>
        <v>10060518</v>
      </c>
    </row>
    <row r="14" spans="1:21" hidden="1">
      <c r="A14" s="3" t="s">
        <v>1334</v>
      </c>
      <c r="B14" s="3" t="s">
        <v>1686</v>
      </c>
      <c r="C14" s="3" t="s">
        <v>23</v>
      </c>
      <c r="D14" s="3" t="s">
        <v>1850</v>
      </c>
      <c r="E14" s="3" t="s">
        <v>457</v>
      </c>
      <c r="F14" s="3" t="s">
        <v>1859</v>
      </c>
      <c r="G14" s="3" t="s">
        <v>474</v>
      </c>
      <c r="H14" s="4">
        <v>45291</v>
      </c>
      <c r="I14" s="5">
        <v>31</v>
      </c>
      <c r="J14" s="3" t="s">
        <v>20</v>
      </c>
      <c r="K14" s="3" t="s">
        <v>457</v>
      </c>
      <c r="L14" s="6">
        <v>59.83</v>
      </c>
      <c r="M14" s="3" t="s">
        <v>457</v>
      </c>
      <c r="N14" s="3" t="s">
        <v>457</v>
      </c>
      <c r="O14" s="3" t="s">
        <v>457</v>
      </c>
      <c r="P14" s="3" t="s">
        <v>457</v>
      </c>
      <c r="Q14" s="3" t="s">
        <v>457</v>
      </c>
      <c r="R14" s="3" t="s">
        <v>457</v>
      </c>
      <c r="S14" s="3" t="s">
        <v>457</v>
      </c>
      <c r="T14" s="3" t="s">
        <v>481</v>
      </c>
      <c r="U14" t="str">
        <f t="shared" si="0"/>
        <v>10060882</v>
      </c>
    </row>
    <row r="15" spans="1:21" hidden="1">
      <c r="A15" s="3" t="s">
        <v>1457</v>
      </c>
      <c r="B15" s="3" t="s">
        <v>1686</v>
      </c>
      <c r="C15" s="3" t="s">
        <v>23</v>
      </c>
      <c r="D15" s="3" t="s">
        <v>1850</v>
      </c>
      <c r="E15" s="3" t="s">
        <v>457</v>
      </c>
      <c r="F15" s="3" t="s">
        <v>1859</v>
      </c>
      <c r="G15" s="3" t="s">
        <v>466</v>
      </c>
      <c r="H15" s="4">
        <v>45291</v>
      </c>
      <c r="I15" s="5">
        <v>25</v>
      </c>
      <c r="J15" s="3" t="s">
        <v>20</v>
      </c>
      <c r="K15" s="3" t="s">
        <v>457</v>
      </c>
      <c r="L15" s="6">
        <v>59.75</v>
      </c>
      <c r="M15" s="3" t="s">
        <v>457</v>
      </c>
      <c r="N15" s="3" t="s">
        <v>457</v>
      </c>
      <c r="O15" s="3" t="s">
        <v>457</v>
      </c>
      <c r="P15" s="3" t="s">
        <v>457</v>
      </c>
      <c r="Q15" s="3" t="s">
        <v>457</v>
      </c>
      <c r="R15" s="3" t="s">
        <v>457</v>
      </c>
      <c r="S15" s="3" t="s">
        <v>457</v>
      </c>
      <c r="T15" s="3" t="s">
        <v>481</v>
      </c>
      <c r="U15" t="str">
        <f t="shared" si="0"/>
        <v>10060883</v>
      </c>
    </row>
    <row r="16" spans="1:21" hidden="1">
      <c r="A16" s="3" t="s">
        <v>1342</v>
      </c>
      <c r="B16" s="3" t="s">
        <v>1686</v>
      </c>
      <c r="C16" s="3" t="s">
        <v>23</v>
      </c>
      <c r="D16" s="3" t="s">
        <v>1850</v>
      </c>
      <c r="E16" s="3" t="s">
        <v>457</v>
      </c>
      <c r="F16" s="3" t="s">
        <v>1859</v>
      </c>
      <c r="G16" s="3" t="s">
        <v>473</v>
      </c>
      <c r="H16" s="4">
        <v>45291</v>
      </c>
      <c r="I16" s="5">
        <v>7</v>
      </c>
      <c r="J16" s="3" t="s">
        <v>20</v>
      </c>
      <c r="K16" s="3" t="s">
        <v>457</v>
      </c>
      <c r="L16" s="6">
        <v>24.99</v>
      </c>
      <c r="M16" s="3" t="s">
        <v>457</v>
      </c>
      <c r="N16" s="3" t="s">
        <v>457</v>
      </c>
      <c r="O16" s="3" t="s">
        <v>457</v>
      </c>
      <c r="P16" s="3" t="s">
        <v>457</v>
      </c>
      <c r="Q16" s="3" t="s">
        <v>457</v>
      </c>
      <c r="R16" s="3" t="s">
        <v>457</v>
      </c>
      <c r="S16" s="3" t="s">
        <v>457</v>
      </c>
      <c r="T16" s="3" t="s">
        <v>481</v>
      </c>
      <c r="U16" t="str">
        <f t="shared" si="0"/>
        <v>10060884</v>
      </c>
    </row>
    <row r="17" spans="1:21" hidden="1">
      <c r="A17" s="3" t="s">
        <v>154</v>
      </c>
      <c r="B17" s="3" t="s">
        <v>1686</v>
      </c>
      <c r="C17" s="3" t="s">
        <v>23</v>
      </c>
      <c r="D17" s="3" t="s">
        <v>1850</v>
      </c>
      <c r="E17" s="3" t="s">
        <v>457</v>
      </c>
      <c r="F17" s="3" t="s">
        <v>1859</v>
      </c>
      <c r="G17" s="3" t="s">
        <v>482</v>
      </c>
      <c r="H17" s="4">
        <v>45291</v>
      </c>
      <c r="I17" s="5">
        <v>19</v>
      </c>
      <c r="J17" s="3" t="s">
        <v>20</v>
      </c>
      <c r="K17" s="3" t="s">
        <v>457</v>
      </c>
      <c r="L17" s="6">
        <v>90.25</v>
      </c>
      <c r="M17" s="3" t="s">
        <v>457</v>
      </c>
      <c r="N17" s="3" t="s">
        <v>457</v>
      </c>
      <c r="O17" s="3" t="s">
        <v>457</v>
      </c>
      <c r="P17" s="3" t="s">
        <v>457</v>
      </c>
      <c r="Q17" s="3" t="s">
        <v>457</v>
      </c>
      <c r="R17" s="3" t="s">
        <v>457</v>
      </c>
      <c r="S17" s="3" t="s">
        <v>457</v>
      </c>
      <c r="T17" s="3" t="s">
        <v>481</v>
      </c>
      <c r="U17" t="str">
        <f t="shared" si="0"/>
        <v>10060885</v>
      </c>
    </row>
    <row r="18" spans="1:21" hidden="1">
      <c r="A18" s="3" t="s">
        <v>158</v>
      </c>
      <c r="B18" s="3" t="s">
        <v>1686</v>
      </c>
      <c r="C18" s="3" t="s">
        <v>23</v>
      </c>
      <c r="D18" s="3" t="s">
        <v>1850</v>
      </c>
      <c r="E18" s="3" t="s">
        <v>457</v>
      </c>
      <c r="F18" s="3" t="s">
        <v>1859</v>
      </c>
      <c r="G18" s="3" t="s">
        <v>483</v>
      </c>
      <c r="H18" s="4">
        <v>45291</v>
      </c>
      <c r="I18" s="5">
        <v>1</v>
      </c>
      <c r="J18" s="3" t="s">
        <v>20</v>
      </c>
      <c r="K18" s="3" t="s">
        <v>457</v>
      </c>
      <c r="L18" s="6">
        <v>6.99</v>
      </c>
      <c r="M18" s="3" t="s">
        <v>457</v>
      </c>
      <c r="N18" s="3" t="s">
        <v>457</v>
      </c>
      <c r="O18" s="3" t="s">
        <v>457</v>
      </c>
      <c r="P18" s="3" t="s">
        <v>457</v>
      </c>
      <c r="Q18" s="3" t="s">
        <v>457</v>
      </c>
      <c r="R18" s="3" t="s">
        <v>457</v>
      </c>
      <c r="S18" s="3" t="s">
        <v>457</v>
      </c>
      <c r="T18" s="3" t="s">
        <v>481</v>
      </c>
      <c r="U18" t="str">
        <f t="shared" si="0"/>
        <v>10060886</v>
      </c>
    </row>
    <row r="19" spans="1:21" hidden="1">
      <c r="A19" s="3" t="s">
        <v>160</v>
      </c>
      <c r="B19" s="3" t="s">
        <v>1686</v>
      </c>
      <c r="C19" s="3" t="s">
        <v>23</v>
      </c>
      <c r="D19" s="3" t="s">
        <v>1850</v>
      </c>
      <c r="E19" s="3" t="s">
        <v>457</v>
      </c>
      <c r="F19" s="3" t="s">
        <v>1859</v>
      </c>
      <c r="G19" s="3" t="s">
        <v>471</v>
      </c>
      <c r="H19" s="4">
        <v>45291</v>
      </c>
      <c r="I19" s="5">
        <v>20</v>
      </c>
      <c r="J19" s="3" t="s">
        <v>20</v>
      </c>
      <c r="K19" s="3" t="s">
        <v>457</v>
      </c>
      <c r="L19" s="6">
        <v>205.4</v>
      </c>
      <c r="M19" s="3" t="s">
        <v>457</v>
      </c>
      <c r="N19" s="3" t="s">
        <v>457</v>
      </c>
      <c r="O19" s="3" t="s">
        <v>457</v>
      </c>
      <c r="P19" s="3" t="s">
        <v>457</v>
      </c>
      <c r="Q19" s="3" t="s">
        <v>457</v>
      </c>
      <c r="R19" s="3" t="s">
        <v>457</v>
      </c>
      <c r="S19" s="3" t="s">
        <v>457</v>
      </c>
      <c r="T19" s="3" t="s">
        <v>481</v>
      </c>
      <c r="U19" t="str">
        <f t="shared" si="0"/>
        <v>10060887</v>
      </c>
    </row>
    <row r="20" spans="1:21" hidden="1">
      <c r="A20" s="3" t="s">
        <v>164</v>
      </c>
      <c r="B20" s="3" t="s">
        <v>1686</v>
      </c>
      <c r="C20" s="3" t="s">
        <v>23</v>
      </c>
      <c r="D20" s="3" t="s">
        <v>1850</v>
      </c>
      <c r="E20" s="3" t="s">
        <v>457</v>
      </c>
      <c r="F20" s="3" t="s">
        <v>1859</v>
      </c>
      <c r="G20" s="3" t="s">
        <v>472</v>
      </c>
      <c r="H20" s="4">
        <v>45291</v>
      </c>
      <c r="I20" s="5">
        <v>13</v>
      </c>
      <c r="J20" s="3" t="s">
        <v>20</v>
      </c>
      <c r="K20" s="3" t="s">
        <v>457</v>
      </c>
      <c r="L20" s="6">
        <v>129.74</v>
      </c>
      <c r="M20" s="3" t="s">
        <v>457</v>
      </c>
      <c r="N20" s="3" t="s">
        <v>457</v>
      </c>
      <c r="O20" s="3" t="s">
        <v>457</v>
      </c>
      <c r="P20" s="3" t="s">
        <v>457</v>
      </c>
      <c r="Q20" s="3" t="s">
        <v>457</v>
      </c>
      <c r="R20" s="3" t="s">
        <v>457</v>
      </c>
      <c r="S20" s="3" t="s">
        <v>457</v>
      </c>
      <c r="T20" s="3" t="s">
        <v>481</v>
      </c>
      <c r="U20" t="str">
        <f t="shared" si="0"/>
        <v>10060888</v>
      </c>
    </row>
    <row r="21" spans="1:21" hidden="1">
      <c r="A21" s="3" t="s">
        <v>1156</v>
      </c>
      <c r="B21" s="3" t="s">
        <v>1686</v>
      </c>
      <c r="C21" s="3" t="s">
        <v>23</v>
      </c>
      <c r="D21" s="3" t="s">
        <v>1850</v>
      </c>
      <c r="E21" s="3" t="s">
        <v>457</v>
      </c>
      <c r="F21" s="3" t="s">
        <v>1859</v>
      </c>
      <c r="G21" s="3" t="s">
        <v>477</v>
      </c>
      <c r="H21" s="4">
        <v>45291</v>
      </c>
      <c r="I21" s="5">
        <v>11</v>
      </c>
      <c r="J21" s="3" t="s">
        <v>20</v>
      </c>
      <c r="K21" s="3" t="s">
        <v>457</v>
      </c>
      <c r="L21" s="6">
        <v>238.59</v>
      </c>
      <c r="M21" s="3" t="s">
        <v>457</v>
      </c>
      <c r="N21" s="3" t="s">
        <v>457</v>
      </c>
      <c r="O21" s="3" t="s">
        <v>457</v>
      </c>
      <c r="P21" s="3" t="s">
        <v>457</v>
      </c>
      <c r="Q21" s="3" t="s">
        <v>457</v>
      </c>
      <c r="R21" s="3" t="s">
        <v>457</v>
      </c>
      <c r="S21" s="3" t="s">
        <v>457</v>
      </c>
      <c r="T21" s="3" t="s">
        <v>481</v>
      </c>
      <c r="U21" t="str">
        <f t="shared" si="0"/>
        <v>10060891</v>
      </c>
    </row>
    <row r="22" spans="1:21" hidden="1">
      <c r="A22" s="3" t="s">
        <v>172</v>
      </c>
      <c r="B22" s="3" t="s">
        <v>1686</v>
      </c>
      <c r="C22" s="3" t="s">
        <v>23</v>
      </c>
      <c r="D22" s="3" t="s">
        <v>1850</v>
      </c>
      <c r="E22" s="3" t="s">
        <v>457</v>
      </c>
      <c r="F22" s="3" t="s">
        <v>1860</v>
      </c>
      <c r="G22" s="3" t="s">
        <v>1861</v>
      </c>
      <c r="H22" s="4">
        <v>45291</v>
      </c>
      <c r="I22" s="5">
        <v>4</v>
      </c>
      <c r="J22" s="3" t="s">
        <v>20</v>
      </c>
      <c r="K22" s="3" t="s">
        <v>457</v>
      </c>
      <c r="L22" s="6">
        <v>156.12</v>
      </c>
      <c r="M22" s="3" t="s">
        <v>457</v>
      </c>
      <c r="N22" s="3" t="s">
        <v>457</v>
      </c>
      <c r="O22" s="3" t="s">
        <v>457</v>
      </c>
      <c r="P22" s="3" t="s">
        <v>457</v>
      </c>
      <c r="Q22" s="3" t="s">
        <v>457</v>
      </c>
      <c r="R22" s="3" t="s">
        <v>457</v>
      </c>
      <c r="S22" s="3" t="s">
        <v>457</v>
      </c>
      <c r="T22" s="3" t="s">
        <v>481</v>
      </c>
      <c r="U22" t="str">
        <f t="shared" si="0"/>
        <v>10060894</v>
      </c>
    </row>
    <row r="23" spans="1:21" hidden="1">
      <c r="A23" s="3" t="s">
        <v>176</v>
      </c>
      <c r="B23" s="3" t="s">
        <v>1686</v>
      </c>
      <c r="C23" s="3" t="s">
        <v>23</v>
      </c>
      <c r="D23" s="3" t="s">
        <v>1850</v>
      </c>
      <c r="E23" s="3" t="s">
        <v>457</v>
      </c>
      <c r="F23" s="3" t="s">
        <v>1857</v>
      </c>
      <c r="G23" s="3" t="s">
        <v>470</v>
      </c>
      <c r="H23" s="4">
        <v>45291</v>
      </c>
      <c r="I23" s="5">
        <v>6</v>
      </c>
      <c r="J23" s="3" t="s">
        <v>20</v>
      </c>
      <c r="K23" s="3" t="s">
        <v>457</v>
      </c>
      <c r="L23" s="6">
        <v>68.88</v>
      </c>
      <c r="M23" s="3" t="s">
        <v>457</v>
      </c>
      <c r="N23" s="3" t="s">
        <v>457</v>
      </c>
      <c r="O23" s="3" t="s">
        <v>457</v>
      </c>
      <c r="P23" s="3" t="s">
        <v>457</v>
      </c>
      <c r="Q23" s="3" t="s">
        <v>457</v>
      </c>
      <c r="R23" s="3" t="s">
        <v>457</v>
      </c>
      <c r="S23" s="3" t="s">
        <v>457</v>
      </c>
      <c r="T23" s="3" t="s">
        <v>481</v>
      </c>
      <c r="U23" t="str">
        <f t="shared" si="0"/>
        <v>10060901</v>
      </c>
    </row>
    <row r="24" spans="1:21" hidden="1">
      <c r="A24" s="3" t="s">
        <v>180</v>
      </c>
      <c r="B24" s="3" t="s">
        <v>1686</v>
      </c>
      <c r="C24" s="3" t="s">
        <v>23</v>
      </c>
      <c r="D24" s="3" t="s">
        <v>1850</v>
      </c>
      <c r="E24" s="3" t="s">
        <v>457</v>
      </c>
      <c r="F24" s="3" t="s">
        <v>1857</v>
      </c>
      <c r="G24" s="3" t="s">
        <v>468</v>
      </c>
      <c r="H24" s="4">
        <v>45291</v>
      </c>
      <c r="I24" s="5">
        <v>2</v>
      </c>
      <c r="J24" s="3" t="s">
        <v>20</v>
      </c>
      <c r="K24" s="3" t="s">
        <v>457</v>
      </c>
      <c r="L24" s="6">
        <v>28.06</v>
      </c>
      <c r="M24" s="3" t="s">
        <v>457</v>
      </c>
      <c r="N24" s="3" t="s">
        <v>457</v>
      </c>
      <c r="O24" s="3" t="s">
        <v>457</v>
      </c>
      <c r="P24" s="3" t="s">
        <v>457</v>
      </c>
      <c r="Q24" s="3" t="s">
        <v>457</v>
      </c>
      <c r="R24" s="3" t="s">
        <v>457</v>
      </c>
      <c r="S24" s="3" t="s">
        <v>457</v>
      </c>
      <c r="T24" s="3" t="s">
        <v>481</v>
      </c>
      <c r="U24" t="str">
        <f t="shared" si="0"/>
        <v>10060902</v>
      </c>
    </row>
    <row r="25" spans="1:21" hidden="1">
      <c r="A25" s="3" t="s">
        <v>1326</v>
      </c>
      <c r="B25" s="3" t="s">
        <v>1686</v>
      </c>
      <c r="C25" s="3" t="s">
        <v>23</v>
      </c>
      <c r="D25" s="3" t="s">
        <v>1850</v>
      </c>
      <c r="E25" s="3" t="s">
        <v>457</v>
      </c>
      <c r="F25" s="3" t="s">
        <v>1857</v>
      </c>
      <c r="G25" s="3" t="s">
        <v>472</v>
      </c>
      <c r="H25" s="4">
        <v>45291</v>
      </c>
      <c r="I25" s="5">
        <v>9</v>
      </c>
      <c r="J25" s="3" t="s">
        <v>20</v>
      </c>
      <c r="K25" s="3" t="s">
        <v>457</v>
      </c>
      <c r="L25" s="6">
        <v>104.67</v>
      </c>
      <c r="M25" s="3" t="s">
        <v>457</v>
      </c>
      <c r="N25" s="3" t="s">
        <v>457</v>
      </c>
      <c r="O25" s="3" t="s">
        <v>457</v>
      </c>
      <c r="P25" s="3" t="s">
        <v>457</v>
      </c>
      <c r="Q25" s="3" t="s">
        <v>457</v>
      </c>
      <c r="R25" s="3" t="s">
        <v>457</v>
      </c>
      <c r="S25" s="3" t="s">
        <v>457</v>
      </c>
      <c r="T25" s="3" t="s">
        <v>481</v>
      </c>
      <c r="U25" t="str">
        <f t="shared" si="0"/>
        <v>10060903</v>
      </c>
    </row>
    <row r="26" spans="1:21" hidden="1">
      <c r="A26" s="3" t="s">
        <v>184</v>
      </c>
      <c r="B26" s="3" t="s">
        <v>1686</v>
      </c>
      <c r="C26" s="3" t="s">
        <v>23</v>
      </c>
      <c r="D26" s="3" t="s">
        <v>1850</v>
      </c>
      <c r="E26" s="3" t="s">
        <v>457</v>
      </c>
      <c r="F26" s="3" t="s">
        <v>1857</v>
      </c>
      <c r="G26" s="3" t="s">
        <v>483</v>
      </c>
      <c r="H26" s="4">
        <v>45291</v>
      </c>
      <c r="I26" s="5">
        <v>8</v>
      </c>
      <c r="J26" s="3" t="s">
        <v>20</v>
      </c>
      <c r="K26" s="3" t="s">
        <v>457</v>
      </c>
      <c r="L26" s="6">
        <v>91.68</v>
      </c>
      <c r="M26" s="3" t="s">
        <v>457</v>
      </c>
      <c r="N26" s="3" t="s">
        <v>457</v>
      </c>
      <c r="O26" s="3" t="s">
        <v>457</v>
      </c>
      <c r="P26" s="3" t="s">
        <v>457</v>
      </c>
      <c r="Q26" s="3" t="s">
        <v>457</v>
      </c>
      <c r="R26" s="3" t="s">
        <v>457</v>
      </c>
      <c r="S26" s="3" t="s">
        <v>457</v>
      </c>
      <c r="T26" s="3" t="s">
        <v>481</v>
      </c>
      <c r="U26" t="str">
        <f t="shared" si="0"/>
        <v>10060904</v>
      </c>
    </row>
    <row r="27" spans="1:21" hidden="1">
      <c r="A27" s="3" t="s">
        <v>188</v>
      </c>
      <c r="B27" s="3" t="s">
        <v>1686</v>
      </c>
      <c r="C27" s="3" t="s">
        <v>23</v>
      </c>
      <c r="D27" s="3" t="s">
        <v>1850</v>
      </c>
      <c r="E27" s="3" t="s">
        <v>457</v>
      </c>
      <c r="F27" s="3" t="s">
        <v>1857</v>
      </c>
      <c r="G27" s="3" t="s">
        <v>475</v>
      </c>
      <c r="H27" s="4">
        <v>45291</v>
      </c>
      <c r="I27" s="5">
        <v>4</v>
      </c>
      <c r="J27" s="3" t="s">
        <v>20</v>
      </c>
      <c r="K27" s="3" t="s">
        <v>457</v>
      </c>
      <c r="L27" s="6">
        <v>125.12</v>
      </c>
      <c r="M27" s="3" t="s">
        <v>457</v>
      </c>
      <c r="N27" s="3" t="s">
        <v>457</v>
      </c>
      <c r="O27" s="3" t="s">
        <v>457</v>
      </c>
      <c r="P27" s="3" t="s">
        <v>457</v>
      </c>
      <c r="Q27" s="3" t="s">
        <v>457</v>
      </c>
      <c r="R27" s="3" t="s">
        <v>457</v>
      </c>
      <c r="S27" s="3" t="s">
        <v>457</v>
      </c>
      <c r="T27" s="3" t="s">
        <v>481</v>
      </c>
      <c r="U27" t="str">
        <f t="shared" si="0"/>
        <v>10060905</v>
      </c>
    </row>
    <row r="28" spans="1:21" hidden="1">
      <c r="A28" s="3" t="s">
        <v>191</v>
      </c>
      <c r="B28" s="3" t="s">
        <v>1686</v>
      </c>
      <c r="C28" s="3" t="s">
        <v>23</v>
      </c>
      <c r="D28" s="3" t="s">
        <v>1850</v>
      </c>
      <c r="E28" s="3" t="s">
        <v>457</v>
      </c>
      <c r="F28" s="3" t="s">
        <v>1857</v>
      </c>
      <c r="G28" s="3" t="s">
        <v>463</v>
      </c>
      <c r="H28" s="4">
        <v>45291</v>
      </c>
      <c r="I28" s="5">
        <v>4</v>
      </c>
      <c r="J28" s="3" t="s">
        <v>20</v>
      </c>
      <c r="K28" s="3" t="s">
        <v>457</v>
      </c>
      <c r="L28" s="6">
        <v>155.96</v>
      </c>
      <c r="M28" s="3" t="s">
        <v>457</v>
      </c>
      <c r="N28" s="3" t="s">
        <v>457</v>
      </c>
      <c r="O28" s="3" t="s">
        <v>457</v>
      </c>
      <c r="P28" s="3" t="s">
        <v>457</v>
      </c>
      <c r="Q28" s="3" t="s">
        <v>457</v>
      </c>
      <c r="R28" s="3" t="s">
        <v>457</v>
      </c>
      <c r="S28" s="3" t="s">
        <v>457</v>
      </c>
      <c r="T28" s="3" t="s">
        <v>481</v>
      </c>
      <c r="U28" t="str">
        <f t="shared" si="0"/>
        <v>10060906</v>
      </c>
    </row>
    <row r="29" spans="1:21" hidden="1">
      <c r="A29" s="3" t="s">
        <v>194</v>
      </c>
      <c r="B29" s="3" t="s">
        <v>1686</v>
      </c>
      <c r="C29" s="3" t="s">
        <v>23</v>
      </c>
      <c r="D29" s="3" t="s">
        <v>1850</v>
      </c>
      <c r="E29" s="3" t="s">
        <v>457</v>
      </c>
      <c r="F29" s="3" t="s">
        <v>1857</v>
      </c>
      <c r="G29" s="3" t="s">
        <v>32</v>
      </c>
      <c r="H29" s="4">
        <v>45291</v>
      </c>
      <c r="I29" s="5">
        <v>3</v>
      </c>
      <c r="J29" s="3" t="s">
        <v>20</v>
      </c>
      <c r="K29" s="3" t="s">
        <v>457</v>
      </c>
      <c r="L29" s="6">
        <v>137.55000000000001</v>
      </c>
      <c r="M29" s="3" t="s">
        <v>457</v>
      </c>
      <c r="N29" s="3" t="s">
        <v>457</v>
      </c>
      <c r="O29" s="3" t="s">
        <v>457</v>
      </c>
      <c r="P29" s="3" t="s">
        <v>457</v>
      </c>
      <c r="Q29" s="3" t="s">
        <v>457</v>
      </c>
      <c r="R29" s="3" t="s">
        <v>457</v>
      </c>
      <c r="S29" s="3" t="s">
        <v>457</v>
      </c>
      <c r="T29" s="3" t="s">
        <v>481</v>
      </c>
      <c r="U29" t="str">
        <f t="shared" si="0"/>
        <v>10060907</v>
      </c>
    </row>
    <row r="30" spans="1:21" hidden="1">
      <c r="A30" s="3" t="s">
        <v>1345</v>
      </c>
      <c r="B30" s="3" t="s">
        <v>1686</v>
      </c>
      <c r="C30" s="3" t="s">
        <v>23</v>
      </c>
      <c r="D30" s="3" t="s">
        <v>1850</v>
      </c>
      <c r="E30" s="3" t="s">
        <v>457</v>
      </c>
      <c r="F30" s="3" t="s">
        <v>1857</v>
      </c>
      <c r="G30" s="3" t="s">
        <v>1862</v>
      </c>
      <c r="H30" s="4">
        <v>45291</v>
      </c>
      <c r="I30" s="5">
        <v>20</v>
      </c>
      <c r="J30" s="3" t="s">
        <v>20</v>
      </c>
      <c r="K30" s="3" t="s">
        <v>457</v>
      </c>
      <c r="L30" s="6">
        <v>49.6</v>
      </c>
      <c r="M30" s="3" t="s">
        <v>457</v>
      </c>
      <c r="N30" s="3" t="s">
        <v>457</v>
      </c>
      <c r="O30" s="3" t="s">
        <v>457</v>
      </c>
      <c r="P30" s="3" t="s">
        <v>457</v>
      </c>
      <c r="Q30" s="3" t="s">
        <v>457</v>
      </c>
      <c r="R30" s="3" t="s">
        <v>457</v>
      </c>
      <c r="S30" s="3" t="s">
        <v>457</v>
      </c>
      <c r="T30" s="3" t="s">
        <v>481</v>
      </c>
      <c r="U30" t="str">
        <f t="shared" si="0"/>
        <v>10060916</v>
      </c>
    </row>
    <row r="31" spans="1:21" hidden="1">
      <c r="A31" s="3" t="s">
        <v>1322</v>
      </c>
      <c r="B31" s="3" t="s">
        <v>1686</v>
      </c>
      <c r="C31" s="3" t="s">
        <v>23</v>
      </c>
      <c r="D31" s="3" t="s">
        <v>1850</v>
      </c>
      <c r="E31" s="3" t="s">
        <v>457</v>
      </c>
      <c r="F31" s="3" t="s">
        <v>1857</v>
      </c>
      <c r="G31" s="3" t="s">
        <v>1863</v>
      </c>
      <c r="H31" s="4">
        <v>45291</v>
      </c>
      <c r="I31" s="5">
        <v>11</v>
      </c>
      <c r="J31" s="3" t="s">
        <v>20</v>
      </c>
      <c r="K31" s="3" t="s">
        <v>457</v>
      </c>
      <c r="L31" s="6">
        <v>36.08</v>
      </c>
      <c r="M31" s="3" t="s">
        <v>457</v>
      </c>
      <c r="N31" s="3" t="s">
        <v>457</v>
      </c>
      <c r="O31" s="3" t="s">
        <v>457</v>
      </c>
      <c r="P31" s="3" t="s">
        <v>457</v>
      </c>
      <c r="Q31" s="3" t="s">
        <v>457</v>
      </c>
      <c r="R31" s="3" t="s">
        <v>457</v>
      </c>
      <c r="S31" s="3" t="s">
        <v>457</v>
      </c>
      <c r="T31" s="3" t="s">
        <v>481</v>
      </c>
      <c r="U31" t="str">
        <f t="shared" si="0"/>
        <v>10060917</v>
      </c>
    </row>
    <row r="32" spans="1:21" hidden="1">
      <c r="A32" s="3" t="s">
        <v>197</v>
      </c>
      <c r="B32" s="3" t="s">
        <v>1686</v>
      </c>
      <c r="C32" s="3" t="s">
        <v>23</v>
      </c>
      <c r="D32" s="3" t="s">
        <v>1850</v>
      </c>
      <c r="E32" s="3" t="s">
        <v>457</v>
      </c>
      <c r="F32" s="3" t="s">
        <v>1857</v>
      </c>
      <c r="G32" s="3" t="s">
        <v>478</v>
      </c>
      <c r="H32" s="4">
        <v>45291</v>
      </c>
      <c r="I32" s="5">
        <v>11</v>
      </c>
      <c r="J32" s="3" t="s">
        <v>20</v>
      </c>
      <c r="K32" s="3" t="s">
        <v>457</v>
      </c>
      <c r="L32" s="6">
        <v>59.29</v>
      </c>
      <c r="M32" s="3" t="s">
        <v>457</v>
      </c>
      <c r="N32" s="3" t="s">
        <v>457</v>
      </c>
      <c r="O32" s="3" t="s">
        <v>457</v>
      </c>
      <c r="P32" s="3" t="s">
        <v>457</v>
      </c>
      <c r="Q32" s="3" t="s">
        <v>457</v>
      </c>
      <c r="R32" s="3" t="s">
        <v>457</v>
      </c>
      <c r="S32" s="3" t="s">
        <v>457</v>
      </c>
      <c r="T32" s="3" t="s">
        <v>481</v>
      </c>
      <c r="U32" t="str">
        <f t="shared" si="0"/>
        <v>10060919</v>
      </c>
    </row>
    <row r="33" spans="1:21" hidden="1">
      <c r="A33" s="3" t="s">
        <v>1625</v>
      </c>
      <c r="B33" s="3" t="s">
        <v>1686</v>
      </c>
      <c r="C33" s="3" t="s">
        <v>30</v>
      </c>
      <c r="D33" s="3" t="s">
        <v>1850</v>
      </c>
      <c r="E33" s="3" t="s">
        <v>457</v>
      </c>
      <c r="F33" s="3" t="s">
        <v>1864</v>
      </c>
      <c r="G33" s="3" t="s">
        <v>469</v>
      </c>
      <c r="H33" s="4">
        <v>45291</v>
      </c>
      <c r="I33" s="5">
        <v>2</v>
      </c>
      <c r="J33" s="3" t="s">
        <v>20</v>
      </c>
      <c r="K33" s="3" t="s">
        <v>457</v>
      </c>
      <c r="L33" s="6">
        <v>24.9</v>
      </c>
      <c r="M33" s="3" t="s">
        <v>1865</v>
      </c>
      <c r="N33" s="3" t="s">
        <v>457</v>
      </c>
      <c r="O33" s="3" t="s">
        <v>457</v>
      </c>
      <c r="P33" s="3" t="s">
        <v>457</v>
      </c>
      <c r="Q33" s="3" t="s">
        <v>457</v>
      </c>
      <c r="R33" s="3" t="s">
        <v>457</v>
      </c>
      <c r="S33" s="3" t="s">
        <v>457</v>
      </c>
      <c r="T33" s="3" t="s">
        <v>481</v>
      </c>
      <c r="U33" t="str">
        <f t="shared" si="0"/>
        <v>10062912</v>
      </c>
    </row>
    <row r="34" spans="1:21" hidden="1">
      <c r="A34" s="3" t="s">
        <v>1386</v>
      </c>
      <c r="B34" s="3" t="s">
        <v>1686</v>
      </c>
      <c r="C34" s="3" t="s">
        <v>23</v>
      </c>
      <c r="D34" s="3" t="s">
        <v>1850</v>
      </c>
      <c r="E34" s="3" t="s">
        <v>457</v>
      </c>
      <c r="F34" s="3" t="s">
        <v>1866</v>
      </c>
      <c r="G34" s="3" t="s">
        <v>1867</v>
      </c>
      <c r="H34" s="4">
        <v>45291</v>
      </c>
      <c r="I34" s="5">
        <v>25</v>
      </c>
      <c r="J34" s="3" t="s">
        <v>20</v>
      </c>
      <c r="K34" s="3" t="s">
        <v>457</v>
      </c>
      <c r="L34" s="6">
        <v>49.5</v>
      </c>
      <c r="M34" s="3" t="s">
        <v>457</v>
      </c>
      <c r="N34" s="3" t="s">
        <v>457</v>
      </c>
      <c r="O34" s="3" t="s">
        <v>457</v>
      </c>
      <c r="P34" s="3" t="s">
        <v>457</v>
      </c>
      <c r="Q34" s="3" t="s">
        <v>457</v>
      </c>
      <c r="R34" s="3" t="s">
        <v>457</v>
      </c>
      <c r="S34" s="3" t="s">
        <v>457</v>
      </c>
      <c r="T34" s="3" t="s">
        <v>481</v>
      </c>
      <c r="U34" t="str">
        <f t="shared" si="0"/>
        <v>10204060</v>
      </c>
    </row>
    <row r="35" spans="1:21" hidden="1">
      <c r="A35" s="3" t="s">
        <v>1149</v>
      </c>
      <c r="B35" s="3" t="s">
        <v>1686</v>
      </c>
      <c r="C35" s="3" t="s">
        <v>23</v>
      </c>
      <c r="D35" s="3" t="s">
        <v>1850</v>
      </c>
      <c r="E35" s="3" t="s">
        <v>457</v>
      </c>
      <c r="F35" s="3" t="s">
        <v>1868</v>
      </c>
      <c r="G35" s="3" t="s">
        <v>31</v>
      </c>
      <c r="H35" s="4">
        <v>45291</v>
      </c>
      <c r="I35" s="5">
        <v>16</v>
      </c>
      <c r="J35" s="3" t="s">
        <v>20</v>
      </c>
      <c r="K35" s="3" t="s">
        <v>457</v>
      </c>
      <c r="L35" s="6">
        <v>266.39999999999998</v>
      </c>
      <c r="M35" s="3" t="s">
        <v>457</v>
      </c>
      <c r="N35" s="3" t="s">
        <v>457</v>
      </c>
      <c r="O35" s="3" t="s">
        <v>457</v>
      </c>
      <c r="P35" s="3" t="s">
        <v>457</v>
      </c>
      <c r="Q35" s="3" t="s">
        <v>457</v>
      </c>
      <c r="R35" s="3" t="s">
        <v>457</v>
      </c>
      <c r="S35" s="3" t="s">
        <v>457</v>
      </c>
      <c r="T35" s="3" t="s">
        <v>481</v>
      </c>
      <c r="U35" t="str">
        <f t="shared" si="0"/>
        <v>10204124</v>
      </c>
    </row>
    <row r="36" spans="1:21" hidden="1">
      <c r="A36" s="3" t="s">
        <v>1349</v>
      </c>
      <c r="B36" s="3" t="s">
        <v>1686</v>
      </c>
      <c r="C36" s="3" t="s">
        <v>23</v>
      </c>
      <c r="D36" s="3" t="s">
        <v>1850</v>
      </c>
      <c r="E36" s="3" t="s">
        <v>457</v>
      </c>
      <c r="F36" s="3" t="s">
        <v>1868</v>
      </c>
      <c r="G36" s="3" t="s">
        <v>468</v>
      </c>
      <c r="H36" s="4">
        <v>45291</v>
      </c>
      <c r="I36" s="5">
        <v>14</v>
      </c>
      <c r="J36" s="3" t="s">
        <v>20</v>
      </c>
      <c r="K36" s="3" t="s">
        <v>457</v>
      </c>
      <c r="L36" s="6">
        <v>328.86</v>
      </c>
      <c r="M36" s="3" t="s">
        <v>457</v>
      </c>
      <c r="N36" s="3" t="s">
        <v>457</v>
      </c>
      <c r="O36" s="3" t="s">
        <v>457</v>
      </c>
      <c r="P36" s="3" t="s">
        <v>457</v>
      </c>
      <c r="Q36" s="3" t="s">
        <v>457</v>
      </c>
      <c r="R36" s="3" t="s">
        <v>457</v>
      </c>
      <c r="S36" s="3" t="s">
        <v>457</v>
      </c>
      <c r="T36" s="3" t="s">
        <v>481</v>
      </c>
      <c r="U36" t="str">
        <f t="shared" si="0"/>
        <v>10205990</v>
      </c>
    </row>
    <row r="37" spans="1:21" hidden="1">
      <c r="A37" s="3" t="s">
        <v>1351</v>
      </c>
      <c r="B37" s="3" t="s">
        <v>1686</v>
      </c>
      <c r="C37" s="3" t="s">
        <v>23</v>
      </c>
      <c r="D37" s="3" t="s">
        <v>1850</v>
      </c>
      <c r="E37" s="3" t="s">
        <v>457</v>
      </c>
      <c r="F37" s="3" t="s">
        <v>1868</v>
      </c>
      <c r="G37" s="3" t="s">
        <v>469</v>
      </c>
      <c r="H37" s="4">
        <v>45291</v>
      </c>
      <c r="I37" s="5">
        <v>17</v>
      </c>
      <c r="J37" s="3" t="s">
        <v>20</v>
      </c>
      <c r="K37" s="3" t="s">
        <v>457</v>
      </c>
      <c r="L37" s="6">
        <v>816.51</v>
      </c>
      <c r="M37" s="3" t="s">
        <v>457</v>
      </c>
      <c r="N37" s="3" t="s">
        <v>457</v>
      </c>
      <c r="O37" s="3" t="s">
        <v>457</v>
      </c>
      <c r="P37" s="3" t="s">
        <v>457</v>
      </c>
      <c r="Q37" s="3" t="s">
        <v>457</v>
      </c>
      <c r="R37" s="3" t="s">
        <v>457</v>
      </c>
      <c r="S37" s="3" t="s">
        <v>457</v>
      </c>
      <c r="T37" s="3" t="s">
        <v>481</v>
      </c>
      <c r="U37" t="str">
        <f t="shared" si="0"/>
        <v>10205993</v>
      </c>
    </row>
    <row r="38" spans="1:21" hidden="1">
      <c r="A38" s="3" t="s">
        <v>1143</v>
      </c>
      <c r="B38" s="3" t="s">
        <v>1686</v>
      </c>
      <c r="C38" s="3" t="s">
        <v>23</v>
      </c>
      <c r="D38" s="3" t="s">
        <v>1850</v>
      </c>
      <c r="E38" s="3" t="s">
        <v>457</v>
      </c>
      <c r="F38" s="3" t="s">
        <v>1869</v>
      </c>
      <c r="G38" s="3" t="s">
        <v>1870</v>
      </c>
      <c r="H38" s="4">
        <v>45291</v>
      </c>
      <c r="I38" s="5">
        <v>12</v>
      </c>
      <c r="J38" s="3" t="s">
        <v>20</v>
      </c>
      <c r="K38" s="3" t="s">
        <v>457</v>
      </c>
      <c r="L38" s="6">
        <v>196.68</v>
      </c>
      <c r="M38" s="3" t="s">
        <v>457</v>
      </c>
      <c r="N38" s="3" t="s">
        <v>457</v>
      </c>
      <c r="O38" s="3" t="s">
        <v>457</v>
      </c>
      <c r="P38" s="3" t="s">
        <v>457</v>
      </c>
      <c r="Q38" s="3" t="s">
        <v>457</v>
      </c>
      <c r="R38" s="3" t="s">
        <v>457</v>
      </c>
      <c r="S38" s="3" t="s">
        <v>457</v>
      </c>
      <c r="T38" s="3" t="s">
        <v>481</v>
      </c>
      <c r="U38" t="str">
        <f t="shared" si="0"/>
        <v>10206300</v>
      </c>
    </row>
    <row r="39" spans="1:21" hidden="1">
      <c r="A39" s="3" t="s">
        <v>1162</v>
      </c>
      <c r="B39" s="3" t="s">
        <v>1686</v>
      </c>
      <c r="C39" s="3" t="s">
        <v>30</v>
      </c>
      <c r="D39" s="3" t="s">
        <v>1850</v>
      </c>
      <c r="E39" s="3" t="s">
        <v>457</v>
      </c>
      <c r="F39" s="3" t="s">
        <v>1864</v>
      </c>
      <c r="G39" s="3" t="s">
        <v>463</v>
      </c>
      <c r="H39" s="4">
        <v>45291</v>
      </c>
      <c r="I39" s="5">
        <v>2</v>
      </c>
      <c r="J39" s="3" t="s">
        <v>20</v>
      </c>
      <c r="K39" s="3" t="s">
        <v>457</v>
      </c>
      <c r="L39" s="6">
        <v>33.36</v>
      </c>
      <c r="M39" s="3" t="s">
        <v>457</v>
      </c>
      <c r="N39" s="3" t="s">
        <v>457</v>
      </c>
      <c r="O39" s="3" t="s">
        <v>457</v>
      </c>
      <c r="P39" s="3" t="s">
        <v>457</v>
      </c>
      <c r="Q39" s="3" t="s">
        <v>457</v>
      </c>
      <c r="R39" s="3" t="s">
        <v>457</v>
      </c>
      <c r="S39" s="3" t="s">
        <v>457</v>
      </c>
      <c r="T39" s="3" t="s">
        <v>481</v>
      </c>
      <c r="U39" t="str">
        <f t="shared" si="0"/>
        <v>10206303</v>
      </c>
    </row>
    <row r="40" spans="1:21" hidden="1">
      <c r="A40" s="3" t="s">
        <v>1430</v>
      </c>
      <c r="B40" s="3" t="s">
        <v>1686</v>
      </c>
      <c r="C40" s="3" t="s">
        <v>30</v>
      </c>
      <c r="D40" s="3" t="s">
        <v>1850</v>
      </c>
      <c r="E40" s="3" t="s">
        <v>457</v>
      </c>
      <c r="F40" s="3" t="s">
        <v>1864</v>
      </c>
      <c r="G40" s="3" t="s">
        <v>466</v>
      </c>
      <c r="H40" s="4">
        <v>45291</v>
      </c>
      <c r="I40" s="5">
        <v>8</v>
      </c>
      <c r="J40" s="3" t="s">
        <v>20</v>
      </c>
      <c r="K40" s="3" t="s">
        <v>457</v>
      </c>
      <c r="L40" s="6">
        <v>8</v>
      </c>
      <c r="M40" s="3" t="s">
        <v>457</v>
      </c>
      <c r="N40" s="3" t="s">
        <v>457</v>
      </c>
      <c r="O40" s="3" t="s">
        <v>457</v>
      </c>
      <c r="P40" s="3" t="s">
        <v>457</v>
      </c>
      <c r="Q40" s="3" t="s">
        <v>457</v>
      </c>
      <c r="R40" s="3" t="s">
        <v>457</v>
      </c>
      <c r="S40" s="3" t="s">
        <v>457</v>
      </c>
      <c r="T40" s="3" t="s">
        <v>481</v>
      </c>
      <c r="U40" t="str">
        <f t="shared" si="0"/>
        <v>10223115</v>
      </c>
    </row>
    <row r="41" spans="1:21" hidden="1">
      <c r="A41" s="3" t="s">
        <v>1263</v>
      </c>
      <c r="B41" s="3" t="s">
        <v>1686</v>
      </c>
      <c r="C41" s="3" t="s">
        <v>23</v>
      </c>
      <c r="D41" s="3" t="s">
        <v>1850</v>
      </c>
      <c r="E41" s="3" t="s">
        <v>457</v>
      </c>
      <c r="F41" s="3" t="s">
        <v>1871</v>
      </c>
      <c r="G41" s="3" t="s">
        <v>38</v>
      </c>
      <c r="H41" s="4">
        <v>45291</v>
      </c>
      <c r="I41" s="5">
        <v>6</v>
      </c>
      <c r="J41" s="3" t="s">
        <v>20</v>
      </c>
      <c r="K41" s="3" t="s">
        <v>457</v>
      </c>
      <c r="L41" s="6">
        <v>216.9</v>
      </c>
      <c r="M41" s="3" t="s">
        <v>457</v>
      </c>
      <c r="N41" s="3" t="s">
        <v>457</v>
      </c>
      <c r="O41" s="3" t="s">
        <v>457</v>
      </c>
      <c r="P41" s="3" t="s">
        <v>457</v>
      </c>
      <c r="Q41" s="3" t="s">
        <v>457</v>
      </c>
      <c r="R41" s="3" t="s">
        <v>457</v>
      </c>
      <c r="S41" s="3" t="s">
        <v>457</v>
      </c>
      <c r="T41" s="3" t="s">
        <v>481</v>
      </c>
      <c r="U41" t="str">
        <f t="shared" si="0"/>
        <v>10225330</v>
      </c>
    </row>
    <row r="42" spans="1:21" hidden="1">
      <c r="A42" s="3" t="s">
        <v>1596</v>
      </c>
      <c r="B42" s="3" t="s">
        <v>1686</v>
      </c>
      <c r="C42" s="3" t="s">
        <v>30</v>
      </c>
      <c r="D42" s="3" t="s">
        <v>1850</v>
      </c>
      <c r="E42" s="3" t="s">
        <v>457</v>
      </c>
      <c r="F42" s="3" t="s">
        <v>1864</v>
      </c>
      <c r="G42" s="3" t="s">
        <v>1872</v>
      </c>
      <c r="H42" s="4">
        <v>45291</v>
      </c>
      <c r="I42" s="5">
        <v>1</v>
      </c>
      <c r="J42" s="3" t="s">
        <v>20</v>
      </c>
      <c r="K42" s="3" t="s">
        <v>457</v>
      </c>
      <c r="L42" s="6">
        <v>1</v>
      </c>
      <c r="M42" s="3" t="s">
        <v>457</v>
      </c>
      <c r="N42" s="3" t="s">
        <v>457</v>
      </c>
      <c r="O42" s="3" t="s">
        <v>457</v>
      </c>
      <c r="P42" s="3" t="s">
        <v>457</v>
      </c>
      <c r="Q42" s="3" t="s">
        <v>457</v>
      </c>
      <c r="R42" s="3" t="s">
        <v>457</v>
      </c>
      <c r="S42" s="3" t="s">
        <v>457</v>
      </c>
      <c r="T42" s="3" t="s">
        <v>481</v>
      </c>
      <c r="U42" t="str">
        <f t="shared" si="0"/>
        <v>10226473</v>
      </c>
    </row>
    <row r="43" spans="1:21" hidden="1">
      <c r="A43" s="3" t="s">
        <v>1008</v>
      </c>
      <c r="B43" s="3" t="s">
        <v>1686</v>
      </c>
      <c r="C43" s="3" t="s">
        <v>23</v>
      </c>
      <c r="D43" s="3" t="s">
        <v>1850</v>
      </c>
      <c r="E43" s="3" t="s">
        <v>457</v>
      </c>
      <c r="F43" s="3" t="s">
        <v>1873</v>
      </c>
      <c r="G43" s="3" t="s">
        <v>461</v>
      </c>
      <c r="H43" s="4">
        <v>45291</v>
      </c>
      <c r="I43" s="5">
        <v>1</v>
      </c>
      <c r="J43" s="3" t="s">
        <v>20</v>
      </c>
      <c r="K43" s="3" t="s">
        <v>457</v>
      </c>
      <c r="L43" s="6">
        <v>5306.8</v>
      </c>
      <c r="M43" s="3" t="s">
        <v>457</v>
      </c>
      <c r="N43" s="3" t="s">
        <v>457</v>
      </c>
      <c r="O43" s="3" t="s">
        <v>457</v>
      </c>
      <c r="P43" s="3" t="s">
        <v>457</v>
      </c>
      <c r="Q43" s="3" t="s">
        <v>457</v>
      </c>
      <c r="R43" s="3" t="s">
        <v>457</v>
      </c>
      <c r="S43" s="3" t="s">
        <v>457</v>
      </c>
      <c r="T43" s="3" t="s">
        <v>481</v>
      </c>
      <c r="U43" t="str">
        <f t="shared" si="0"/>
        <v>10227189</v>
      </c>
    </row>
    <row r="44" spans="1:21" hidden="1">
      <c r="A44" s="3" t="s">
        <v>1313</v>
      </c>
      <c r="B44" s="3" t="s">
        <v>1686</v>
      </c>
      <c r="C44" s="3" t="s">
        <v>23</v>
      </c>
      <c r="D44" s="3" t="s">
        <v>1850</v>
      </c>
      <c r="E44" s="3" t="s">
        <v>457</v>
      </c>
      <c r="F44" s="3" t="s">
        <v>1874</v>
      </c>
      <c r="G44" s="3" t="s">
        <v>463</v>
      </c>
      <c r="H44" s="4">
        <v>45291</v>
      </c>
      <c r="I44" s="5">
        <v>2</v>
      </c>
      <c r="J44" s="3" t="s">
        <v>20</v>
      </c>
      <c r="K44" s="3" t="s">
        <v>457</v>
      </c>
      <c r="L44" s="6">
        <v>64</v>
      </c>
      <c r="M44" s="3" t="s">
        <v>457</v>
      </c>
      <c r="N44" s="3" t="s">
        <v>457</v>
      </c>
      <c r="O44" s="3" t="s">
        <v>457</v>
      </c>
      <c r="P44" s="3" t="s">
        <v>457</v>
      </c>
      <c r="Q44" s="3" t="s">
        <v>457</v>
      </c>
      <c r="R44" s="3" t="s">
        <v>457</v>
      </c>
      <c r="S44" s="3" t="s">
        <v>457</v>
      </c>
      <c r="T44" s="3" t="s">
        <v>481</v>
      </c>
      <c r="U44" t="str">
        <f t="shared" si="0"/>
        <v>10245435</v>
      </c>
    </row>
    <row r="45" spans="1:21" hidden="1">
      <c r="A45" s="3" t="s">
        <v>1324</v>
      </c>
      <c r="B45" s="3" t="s">
        <v>1686</v>
      </c>
      <c r="C45" s="3" t="s">
        <v>23</v>
      </c>
      <c r="D45" s="3" t="s">
        <v>1850</v>
      </c>
      <c r="E45" s="3" t="s">
        <v>457</v>
      </c>
      <c r="F45" s="3" t="s">
        <v>1875</v>
      </c>
      <c r="G45" s="3" t="s">
        <v>467</v>
      </c>
      <c r="H45" s="4">
        <v>45291</v>
      </c>
      <c r="I45" s="5">
        <v>12</v>
      </c>
      <c r="J45" s="3" t="s">
        <v>20</v>
      </c>
      <c r="K45" s="3" t="s">
        <v>457</v>
      </c>
      <c r="L45" s="6">
        <v>11.88</v>
      </c>
      <c r="M45" s="3" t="s">
        <v>457</v>
      </c>
      <c r="N45" s="3" t="s">
        <v>457</v>
      </c>
      <c r="O45" s="3" t="s">
        <v>457</v>
      </c>
      <c r="P45" s="3" t="s">
        <v>457</v>
      </c>
      <c r="Q45" s="3" t="s">
        <v>457</v>
      </c>
      <c r="R45" s="3" t="s">
        <v>457</v>
      </c>
      <c r="S45" s="3" t="s">
        <v>457</v>
      </c>
      <c r="T45" s="3" t="s">
        <v>481</v>
      </c>
      <c r="U45" t="str">
        <f t="shared" si="0"/>
        <v>10245637</v>
      </c>
    </row>
    <row r="46" spans="1:21" hidden="1">
      <c r="A46" s="3" t="s">
        <v>355</v>
      </c>
      <c r="B46" s="3" t="s">
        <v>1686</v>
      </c>
      <c r="C46" s="3" t="s">
        <v>23</v>
      </c>
      <c r="D46" s="3" t="s">
        <v>1850</v>
      </c>
      <c r="E46" s="3" t="s">
        <v>457</v>
      </c>
      <c r="F46" s="3" t="s">
        <v>1876</v>
      </c>
      <c r="G46" s="3" t="s">
        <v>465</v>
      </c>
      <c r="H46" s="4">
        <v>45291</v>
      </c>
      <c r="I46" s="5">
        <v>10</v>
      </c>
      <c r="J46" s="3" t="s">
        <v>20</v>
      </c>
      <c r="K46" s="3" t="s">
        <v>457</v>
      </c>
      <c r="L46" s="6">
        <v>92.7</v>
      </c>
      <c r="M46" s="3" t="s">
        <v>457</v>
      </c>
      <c r="N46" s="3" t="s">
        <v>457</v>
      </c>
      <c r="O46" s="3" t="s">
        <v>457</v>
      </c>
      <c r="P46" s="3" t="s">
        <v>457</v>
      </c>
      <c r="Q46" s="3" t="s">
        <v>457</v>
      </c>
      <c r="R46" s="3" t="s">
        <v>457</v>
      </c>
      <c r="S46" s="3" t="s">
        <v>457</v>
      </c>
      <c r="T46" s="3" t="s">
        <v>481</v>
      </c>
      <c r="U46" t="str">
        <f t="shared" si="0"/>
        <v>10305744</v>
      </c>
    </row>
    <row r="47" spans="1:21" hidden="1">
      <c r="A47" s="3" t="s">
        <v>1393</v>
      </c>
      <c r="B47" s="3" t="s">
        <v>1686</v>
      </c>
      <c r="C47" s="3" t="s">
        <v>30</v>
      </c>
      <c r="D47" s="3" t="s">
        <v>1850</v>
      </c>
      <c r="E47" s="3" t="s">
        <v>457</v>
      </c>
      <c r="F47" s="3" t="s">
        <v>1864</v>
      </c>
      <c r="G47" s="3" t="s">
        <v>1861</v>
      </c>
      <c r="H47" s="4">
        <v>45291</v>
      </c>
      <c r="I47" s="5">
        <v>11</v>
      </c>
      <c r="J47" s="3" t="s">
        <v>20</v>
      </c>
      <c r="K47" s="3" t="s">
        <v>457</v>
      </c>
      <c r="L47" s="6">
        <v>0.11</v>
      </c>
      <c r="M47" s="3" t="s">
        <v>457</v>
      </c>
      <c r="N47" s="3" t="s">
        <v>457</v>
      </c>
      <c r="O47" s="3" t="s">
        <v>457</v>
      </c>
      <c r="P47" s="3" t="s">
        <v>457</v>
      </c>
      <c r="Q47" s="3" t="s">
        <v>457</v>
      </c>
      <c r="R47" s="3" t="s">
        <v>457</v>
      </c>
      <c r="S47" s="3" t="s">
        <v>457</v>
      </c>
      <c r="T47" s="3" t="s">
        <v>481</v>
      </c>
      <c r="U47" t="str">
        <f t="shared" si="0"/>
        <v>10306067</v>
      </c>
    </row>
    <row r="48" spans="1:21" hidden="1">
      <c r="A48" s="3" t="s">
        <v>1153</v>
      </c>
      <c r="B48" s="3" t="s">
        <v>1686</v>
      </c>
      <c r="C48" s="3" t="s">
        <v>23</v>
      </c>
      <c r="D48" s="3" t="s">
        <v>1850</v>
      </c>
      <c r="E48" s="3" t="s">
        <v>457</v>
      </c>
      <c r="F48" s="3" t="s">
        <v>1877</v>
      </c>
      <c r="G48" s="3" t="s">
        <v>470</v>
      </c>
      <c r="H48" s="4">
        <v>45291</v>
      </c>
      <c r="I48" s="5">
        <v>8</v>
      </c>
      <c r="J48" s="3" t="s">
        <v>20</v>
      </c>
      <c r="K48" s="3" t="s">
        <v>457</v>
      </c>
      <c r="L48" s="6">
        <v>77.599999999999994</v>
      </c>
      <c r="M48" s="3" t="s">
        <v>457</v>
      </c>
      <c r="N48" s="3" t="s">
        <v>457</v>
      </c>
      <c r="O48" s="3" t="s">
        <v>457</v>
      </c>
      <c r="P48" s="3" t="s">
        <v>457</v>
      </c>
      <c r="Q48" s="3" t="s">
        <v>457</v>
      </c>
      <c r="R48" s="3" t="s">
        <v>457</v>
      </c>
      <c r="S48" s="3" t="s">
        <v>457</v>
      </c>
      <c r="T48" s="3" t="s">
        <v>481</v>
      </c>
      <c r="U48" t="str">
        <f t="shared" si="0"/>
        <v>10334479</v>
      </c>
    </row>
    <row r="49" spans="1:21" hidden="1">
      <c r="A49" s="3" t="s">
        <v>1160</v>
      </c>
      <c r="B49" s="3" t="s">
        <v>1686</v>
      </c>
      <c r="C49" s="3" t="s">
        <v>23</v>
      </c>
      <c r="D49" s="3" t="s">
        <v>1850</v>
      </c>
      <c r="E49" s="3" t="s">
        <v>457</v>
      </c>
      <c r="F49" s="3" t="s">
        <v>1878</v>
      </c>
      <c r="G49" s="3" t="s">
        <v>484</v>
      </c>
      <c r="H49" s="4">
        <v>45291</v>
      </c>
      <c r="I49" s="5">
        <v>2</v>
      </c>
      <c r="J49" s="3" t="s">
        <v>20</v>
      </c>
      <c r="K49" s="3" t="s">
        <v>457</v>
      </c>
      <c r="L49" s="6">
        <v>2.8</v>
      </c>
      <c r="M49" s="3" t="s">
        <v>457</v>
      </c>
      <c r="N49" s="3" t="s">
        <v>457</v>
      </c>
      <c r="O49" s="3" t="s">
        <v>457</v>
      </c>
      <c r="P49" s="3" t="s">
        <v>457</v>
      </c>
      <c r="Q49" s="3" t="s">
        <v>457</v>
      </c>
      <c r="R49" s="3" t="s">
        <v>457</v>
      </c>
      <c r="S49" s="3" t="s">
        <v>457</v>
      </c>
      <c r="T49" s="3" t="s">
        <v>481</v>
      </c>
      <c r="U49" t="str">
        <f t="shared" si="0"/>
        <v>10345025</v>
      </c>
    </row>
    <row r="50" spans="1:21" hidden="1">
      <c r="A50" s="3" t="s">
        <v>1106</v>
      </c>
      <c r="B50" s="3" t="s">
        <v>1686</v>
      </c>
      <c r="C50" s="3" t="s">
        <v>23</v>
      </c>
      <c r="D50" s="3" t="s">
        <v>1850</v>
      </c>
      <c r="E50" s="3" t="s">
        <v>457</v>
      </c>
      <c r="F50" s="3" t="s">
        <v>1879</v>
      </c>
      <c r="G50" s="3" t="s">
        <v>470</v>
      </c>
      <c r="H50" s="4">
        <v>45291</v>
      </c>
      <c r="I50" s="5">
        <v>1</v>
      </c>
      <c r="J50" s="3" t="s">
        <v>20</v>
      </c>
      <c r="K50" s="3" t="s">
        <v>457</v>
      </c>
      <c r="L50" s="6">
        <v>4.8499999999999996</v>
      </c>
      <c r="M50" s="3" t="s">
        <v>457</v>
      </c>
      <c r="N50" s="3" t="s">
        <v>457</v>
      </c>
      <c r="O50" s="3" t="s">
        <v>457</v>
      </c>
      <c r="P50" s="3" t="s">
        <v>457</v>
      </c>
      <c r="Q50" s="3" t="s">
        <v>457</v>
      </c>
      <c r="R50" s="3" t="s">
        <v>457</v>
      </c>
      <c r="S50" s="3" t="s">
        <v>457</v>
      </c>
      <c r="T50" s="3" t="s">
        <v>481</v>
      </c>
      <c r="U50" t="str">
        <f t="shared" si="0"/>
        <v>10400616</v>
      </c>
    </row>
    <row r="51" spans="1:21" hidden="1">
      <c r="A51" s="3" t="s">
        <v>1459</v>
      </c>
      <c r="B51" s="3" t="s">
        <v>1686</v>
      </c>
      <c r="C51" s="3" t="s">
        <v>23</v>
      </c>
      <c r="D51" s="3" t="s">
        <v>1850</v>
      </c>
      <c r="E51" s="3" t="s">
        <v>457</v>
      </c>
      <c r="F51" s="3" t="s">
        <v>1880</v>
      </c>
      <c r="G51" s="3" t="s">
        <v>1881</v>
      </c>
      <c r="H51" s="4">
        <v>45291</v>
      </c>
      <c r="I51" s="5">
        <v>171</v>
      </c>
      <c r="J51" s="3" t="s">
        <v>1842</v>
      </c>
      <c r="K51" s="3" t="s">
        <v>457</v>
      </c>
      <c r="L51" s="6">
        <v>2040.03</v>
      </c>
      <c r="M51" s="3" t="s">
        <v>457</v>
      </c>
      <c r="N51" s="3" t="s">
        <v>457</v>
      </c>
      <c r="O51" s="3" t="s">
        <v>457</v>
      </c>
      <c r="P51" s="3" t="s">
        <v>457</v>
      </c>
      <c r="Q51" s="3" t="s">
        <v>457</v>
      </c>
      <c r="R51" s="3" t="s">
        <v>457</v>
      </c>
      <c r="S51" s="3" t="s">
        <v>457</v>
      </c>
      <c r="T51" s="3" t="s">
        <v>481</v>
      </c>
      <c r="U51" t="str">
        <f t="shared" si="0"/>
        <v>10432484</v>
      </c>
    </row>
    <row r="52" spans="1:21" hidden="1">
      <c r="A52" s="3" t="s">
        <v>1189</v>
      </c>
      <c r="B52" s="3" t="s">
        <v>1686</v>
      </c>
      <c r="C52" s="3" t="s">
        <v>23</v>
      </c>
      <c r="D52" s="3" t="s">
        <v>1850</v>
      </c>
      <c r="E52" s="3" t="s">
        <v>457</v>
      </c>
      <c r="F52" s="3" t="s">
        <v>1882</v>
      </c>
      <c r="G52" s="3" t="s">
        <v>1883</v>
      </c>
      <c r="H52" s="4">
        <v>45291</v>
      </c>
      <c r="I52" s="5">
        <v>12</v>
      </c>
      <c r="J52" s="3" t="s">
        <v>20</v>
      </c>
      <c r="K52" s="3" t="s">
        <v>457</v>
      </c>
      <c r="L52" s="6">
        <v>0.12</v>
      </c>
      <c r="M52" s="3" t="s">
        <v>457</v>
      </c>
      <c r="N52" s="3" t="s">
        <v>457</v>
      </c>
      <c r="O52" s="3" t="s">
        <v>457</v>
      </c>
      <c r="P52" s="3" t="s">
        <v>457</v>
      </c>
      <c r="Q52" s="3" t="s">
        <v>457</v>
      </c>
      <c r="R52" s="3" t="s">
        <v>457</v>
      </c>
      <c r="S52" s="3" t="s">
        <v>457</v>
      </c>
      <c r="T52" s="3" t="s">
        <v>481</v>
      </c>
      <c r="U52" t="str">
        <f t="shared" si="0"/>
        <v>10433979</v>
      </c>
    </row>
    <row r="53" spans="1:21" hidden="1">
      <c r="A53" s="3" t="s">
        <v>1125</v>
      </c>
      <c r="B53" s="3" t="s">
        <v>1686</v>
      </c>
      <c r="C53" s="3" t="s">
        <v>23</v>
      </c>
      <c r="D53" s="3" t="s">
        <v>1850</v>
      </c>
      <c r="E53" s="3" t="s">
        <v>457</v>
      </c>
      <c r="F53" s="3" t="s">
        <v>1884</v>
      </c>
      <c r="G53" s="3" t="s">
        <v>465</v>
      </c>
      <c r="H53" s="4">
        <v>45291</v>
      </c>
      <c r="I53" s="5">
        <v>2</v>
      </c>
      <c r="J53" s="3" t="s">
        <v>20</v>
      </c>
      <c r="K53" s="3" t="s">
        <v>457</v>
      </c>
      <c r="L53" s="6">
        <v>6297.62</v>
      </c>
      <c r="M53" s="3" t="s">
        <v>457</v>
      </c>
      <c r="N53" s="3" t="s">
        <v>457</v>
      </c>
      <c r="O53" s="3" t="s">
        <v>457</v>
      </c>
      <c r="P53" s="3" t="s">
        <v>457</v>
      </c>
      <c r="Q53" s="3" t="s">
        <v>457</v>
      </c>
      <c r="R53" s="3" t="s">
        <v>457</v>
      </c>
      <c r="S53" s="3" t="s">
        <v>457</v>
      </c>
      <c r="T53" s="3" t="s">
        <v>481</v>
      </c>
      <c r="U53" t="str">
        <f t="shared" si="0"/>
        <v>10468762</v>
      </c>
    </row>
    <row r="54" spans="1:21" hidden="1">
      <c r="A54" s="3" t="s">
        <v>1432</v>
      </c>
      <c r="B54" s="3" t="s">
        <v>1686</v>
      </c>
      <c r="C54" s="3" t="s">
        <v>30</v>
      </c>
      <c r="D54" s="3" t="s">
        <v>1850</v>
      </c>
      <c r="E54" s="3" t="s">
        <v>457</v>
      </c>
      <c r="F54" s="3" t="s">
        <v>1864</v>
      </c>
      <c r="G54" s="3" t="s">
        <v>484</v>
      </c>
      <c r="H54" s="4">
        <v>45291</v>
      </c>
      <c r="I54" s="5">
        <v>8</v>
      </c>
      <c r="J54" s="3" t="s">
        <v>20</v>
      </c>
      <c r="K54" s="3" t="s">
        <v>457</v>
      </c>
      <c r="L54" s="6">
        <v>0.08</v>
      </c>
      <c r="M54" s="3" t="s">
        <v>457</v>
      </c>
      <c r="N54" s="3" t="s">
        <v>457</v>
      </c>
      <c r="O54" s="3" t="s">
        <v>457</v>
      </c>
      <c r="P54" s="3" t="s">
        <v>457</v>
      </c>
      <c r="Q54" s="3" t="s">
        <v>457</v>
      </c>
      <c r="R54" s="3" t="s">
        <v>457</v>
      </c>
      <c r="S54" s="3" t="s">
        <v>457</v>
      </c>
      <c r="T54" s="3" t="s">
        <v>481</v>
      </c>
      <c r="U54" t="str">
        <f t="shared" si="0"/>
        <v>10472829</v>
      </c>
    </row>
    <row r="55" spans="1:21" hidden="1">
      <c r="A55" s="3" t="s">
        <v>1315</v>
      </c>
      <c r="B55" s="3" t="s">
        <v>1686</v>
      </c>
      <c r="C55" s="3" t="s">
        <v>23</v>
      </c>
      <c r="D55" s="3" t="s">
        <v>1850</v>
      </c>
      <c r="E55" s="3" t="s">
        <v>457</v>
      </c>
      <c r="F55" s="3" t="s">
        <v>1885</v>
      </c>
      <c r="G55" s="3" t="s">
        <v>31</v>
      </c>
      <c r="H55" s="4">
        <v>45291</v>
      </c>
      <c r="I55" s="5">
        <v>2</v>
      </c>
      <c r="J55" s="3" t="s">
        <v>20</v>
      </c>
      <c r="K55" s="3" t="s">
        <v>457</v>
      </c>
      <c r="L55" s="6">
        <v>1592</v>
      </c>
      <c r="M55" s="3" t="s">
        <v>457</v>
      </c>
      <c r="N55" s="3" t="s">
        <v>457</v>
      </c>
      <c r="O55" s="3" t="s">
        <v>457</v>
      </c>
      <c r="P55" s="3" t="s">
        <v>457</v>
      </c>
      <c r="Q55" s="3" t="s">
        <v>457</v>
      </c>
      <c r="R55" s="3" t="s">
        <v>457</v>
      </c>
      <c r="S55" s="3" t="s">
        <v>457</v>
      </c>
      <c r="T55" s="3" t="s">
        <v>481</v>
      </c>
      <c r="U55" t="str">
        <f t="shared" si="0"/>
        <v>10480795</v>
      </c>
    </row>
    <row r="56" spans="1:21" hidden="1">
      <c r="A56" s="3" t="s">
        <v>1330</v>
      </c>
      <c r="B56" s="3" t="s">
        <v>1686</v>
      </c>
      <c r="C56" s="3" t="s">
        <v>23</v>
      </c>
      <c r="D56" s="3" t="s">
        <v>1850</v>
      </c>
      <c r="E56" s="3" t="s">
        <v>457</v>
      </c>
      <c r="F56" s="3" t="s">
        <v>1886</v>
      </c>
      <c r="G56" s="3" t="s">
        <v>1867</v>
      </c>
      <c r="H56" s="4">
        <v>45291</v>
      </c>
      <c r="I56" s="5">
        <v>296</v>
      </c>
      <c r="J56" s="3" t="s">
        <v>20</v>
      </c>
      <c r="K56" s="3" t="s">
        <v>457</v>
      </c>
      <c r="L56" s="6">
        <v>1278.72</v>
      </c>
      <c r="M56" s="3" t="s">
        <v>457</v>
      </c>
      <c r="N56" s="3" t="s">
        <v>457</v>
      </c>
      <c r="O56" s="3" t="s">
        <v>457</v>
      </c>
      <c r="P56" s="3" t="s">
        <v>457</v>
      </c>
      <c r="Q56" s="3" t="s">
        <v>457</v>
      </c>
      <c r="R56" s="3" t="s">
        <v>457</v>
      </c>
      <c r="S56" s="3" t="s">
        <v>457</v>
      </c>
      <c r="T56" s="3" t="s">
        <v>481</v>
      </c>
      <c r="U56" t="str">
        <f t="shared" si="0"/>
        <v>10527561</v>
      </c>
    </row>
    <row r="57" spans="1:21" hidden="1">
      <c r="A57" s="3" t="s">
        <v>1002</v>
      </c>
      <c r="B57" s="3" t="s">
        <v>1686</v>
      </c>
      <c r="C57" s="3" t="s">
        <v>30</v>
      </c>
      <c r="D57" s="3" t="s">
        <v>1850</v>
      </c>
      <c r="E57" s="3" t="s">
        <v>457</v>
      </c>
      <c r="F57" s="3" t="s">
        <v>1864</v>
      </c>
      <c r="G57" s="3" t="s">
        <v>1881</v>
      </c>
      <c r="H57" s="4">
        <v>45291</v>
      </c>
      <c r="I57" s="5">
        <v>1</v>
      </c>
      <c r="J57" s="3" t="s">
        <v>20</v>
      </c>
      <c r="K57" s="3" t="s">
        <v>457</v>
      </c>
      <c r="L57" s="6">
        <v>0.01</v>
      </c>
      <c r="M57" s="3" t="s">
        <v>457</v>
      </c>
      <c r="N57" s="3" t="s">
        <v>457</v>
      </c>
      <c r="O57" s="3" t="s">
        <v>457</v>
      </c>
      <c r="P57" s="3" t="s">
        <v>457</v>
      </c>
      <c r="Q57" s="3" t="s">
        <v>457</v>
      </c>
      <c r="R57" s="3" t="s">
        <v>457</v>
      </c>
      <c r="S57" s="3" t="s">
        <v>457</v>
      </c>
      <c r="T57" s="3" t="s">
        <v>481</v>
      </c>
      <c r="U57" t="str">
        <f t="shared" si="0"/>
        <v>10581016</v>
      </c>
    </row>
    <row r="58" spans="1:21" hidden="1">
      <c r="A58" s="3" t="s">
        <v>961</v>
      </c>
      <c r="B58" s="3" t="s">
        <v>1686</v>
      </c>
      <c r="C58" s="3" t="s">
        <v>23</v>
      </c>
      <c r="D58" s="3" t="s">
        <v>1850</v>
      </c>
      <c r="E58" s="3" t="s">
        <v>457</v>
      </c>
      <c r="F58" s="3" t="s">
        <v>1887</v>
      </c>
      <c r="G58" s="3" t="s">
        <v>475</v>
      </c>
      <c r="H58" s="4">
        <v>45291</v>
      </c>
      <c r="I58" s="5">
        <v>8</v>
      </c>
      <c r="J58" s="3" t="s">
        <v>20</v>
      </c>
      <c r="K58" s="3" t="s">
        <v>457</v>
      </c>
      <c r="L58" s="6">
        <v>28.48</v>
      </c>
      <c r="M58" s="3" t="s">
        <v>457</v>
      </c>
      <c r="N58" s="3" t="s">
        <v>457</v>
      </c>
      <c r="O58" s="3" t="s">
        <v>457</v>
      </c>
      <c r="P58" s="3" t="s">
        <v>457</v>
      </c>
      <c r="Q58" s="3" t="s">
        <v>457</v>
      </c>
      <c r="R58" s="3" t="s">
        <v>457</v>
      </c>
      <c r="S58" s="3" t="s">
        <v>457</v>
      </c>
      <c r="T58" s="3" t="s">
        <v>481</v>
      </c>
      <c r="U58" t="str">
        <f t="shared" si="0"/>
        <v>10588196</v>
      </c>
    </row>
    <row r="59" spans="1:21" hidden="1">
      <c r="A59" s="3" t="s">
        <v>958</v>
      </c>
      <c r="B59" s="3" t="s">
        <v>1686</v>
      </c>
      <c r="C59" s="3" t="s">
        <v>23</v>
      </c>
      <c r="D59" s="3" t="s">
        <v>1850</v>
      </c>
      <c r="E59" s="3" t="s">
        <v>457</v>
      </c>
      <c r="F59" s="3" t="s">
        <v>1887</v>
      </c>
      <c r="G59" s="3" t="s">
        <v>483</v>
      </c>
      <c r="H59" s="4">
        <v>45291</v>
      </c>
      <c r="I59" s="5">
        <v>8</v>
      </c>
      <c r="J59" s="3" t="s">
        <v>20</v>
      </c>
      <c r="K59" s="3" t="s">
        <v>457</v>
      </c>
      <c r="L59" s="6">
        <v>71.2</v>
      </c>
      <c r="M59" s="3" t="s">
        <v>457</v>
      </c>
      <c r="N59" s="3" t="s">
        <v>457</v>
      </c>
      <c r="O59" s="3" t="s">
        <v>457</v>
      </c>
      <c r="P59" s="3" t="s">
        <v>457</v>
      </c>
      <c r="Q59" s="3" t="s">
        <v>457</v>
      </c>
      <c r="R59" s="3" t="s">
        <v>457</v>
      </c>
      <c r="S59" s="3" t="s">
        <v>457</v>
      </c>
      <c r="T59" s="3" t="s">
        <v>481</v>
      </c>
      <c r="U59" t="str">
        <f t="shared" si="0"/>
        <v>10588197</v>
      </c>
    </row>
    <row r="60" spans="1:21" hidden="1">
      <c r="A60" s="3" t="s">
        <v>1055</v>
      </c>
      <c r="B60" s="3" t="s">
        <v>1686</v>
      </c>
      <c r="C60" s="3" t="s">
        <v>23</v>
      </c>
      <c r="D60" s="3" t="s">
        <v>1850</v>
      </c>
      <c r="E60" s="3" t="s">
        <v>457</v>
      </c>
      <c r="F60" s="3" t="s">
        <v>1888</v>
      </c>
      <c r="G60" s="3" t="s">
        <v>473</v>
      </c>
      <c r="H60" s="4">
        <v>45291</v>
      </c>
      <c r="I60" s="5">
        <v>4</v>
      </c>
      <c r="J60" s="3" t="s">
        <v>20</v>
      </c>
      <c r="K60" s="3" t="s">
        <v>457</v>
      </c>
      <c r="L60" s="6">
        <v>1023.24</v>
      </c>
      <c r="M60" s="3" t="s">
        <v>457</v>
      </c>
      <c r="N60" s="3" t="s">
        <v>457</v>
      </c>
      <c r="O60" s="3" t="s">
        <v>457</v>
      </c>
      <c r="P60" s="3" t="s">
        <v>457</v>
      </c>
      <c r="Q60" s="3" t="s">
        <v>457</v>
      </c>
      <c r="R60" s="3" t="s">
        <v>457</v>
      </c>
      <c r="S60" s="3" t="s">
        <v>457</v>
      </c>
      <c r="T60" s="3" t="s">
        <v>481</v>
      </c>
      <c r="U60" t="str">
        <f t="shared" si="0"/>
        <v>10592125</v>
      </c>
    </row>
    <row r="61" spans="1:21" hidden="1">
      <c r="A61" s="3" t="s">
        <v>1586</v>
      </c>
      <c r="B61" s="3" t="s">
        <v>1686</v>
      </c>
      <c r="C61" s="3" t="s">
        <v>30</v>
      </c>
      <c r="D61" s="3" t="s">
        <v>1850</v>
      </c>
      <c r="E61" s="3" t="s">
        <v>457</v>
      </c>
      <c r="F61" s="3" t="s">
        <v>1864</v>
      </c>
      <c r="G61" s="3" t="s">
        <v>1889</v>
      </c>
      <c r="H61" s="4">
        <v>45291</v>
      </c>
      <c r="I61" s="5">
        <v>1</v>
      </c>
      <c r="J61" s="3" t="s">
        <v>20</v>
      </c>
      <c r="K61" s="3" t="s">
        <v>457</v>
      </c>
      <c r="L61" s="6">
        <v>1</v>
      </c>
      <c r="M61" s="3" t="s">
        <v>457</v>
      </c>
      <c r="N61" s="3" t="s">
        <v>457</v>
      </c>
      <c r="O61" s="3" t="s">
        <v>457</v>
      </c>
      <c r="P61" s="3" t="s">
        <v>457</v>
      </c>
      <c r="Q61" s="3" t="s">
        <v>457</v>
      </c>
      <c r="R61" s="3" t="s">
        <v>457</v>
      </c>
      <c r="S61" s="3" t="s">
        <v>457</v>
      </c>
      <c r="T61" s="3" t="s">
        <v>481</v>
      </c>
      <c r="U61" t="str">
        <f t="shared" si="0"/>
        <v>10596940</v>
      </c>
    </row>
    <row r="62" spans="1:21" hidden="1">
      <c r="A62" s="3" t="s">
        <v>1376</v>
      </c>
      <c r="B62" s="3" t="s">
        <v>1686</v>
      </c>
      <c r="C62" s="3" t="s">
        <v>23</v>
      </c>
      <c r="D62" s="3" t="s">
        <v>1850</v>
      </c>
      <c r="E62" s="3" t="s">
        <v>457</v>
      </c>
      <c r="F62" s="3" t="s">
        <v>1890</v>
      </c>
      <c r="G62" s="3" t="s">
        <v>478</v>
      </c>
      <c r="H62" s="4">
        <v>45291</v>
      </c>
      <c r="I62" s="5">
        <v>4</v>
      </c>
      <c r="J62" s="3" t="s">
        <v>20</v>
      </c>
      <c r="K62" s="3" t="s">
        <v>457</v>
      </c>
      <c r="L62" s="6">
        <v>6828.56</v>
      </c>
      <c r="M62" s="3" t="s">
        <v>457</v>
      </c>
      <c r="N62" s="3" t="s">
        <v>457</v>
      </c>
      <c r="O62" s="3" t="s">
        <v>457</v>
      </c>
      <c r="P62" s="3" t="s">
        <v>457</v>
      </c>
      <c r="Q62" s="3" t="s">
        <v>457</v>
      </c>
      <c r="R62" s="3" t="s">
        <v>457</v>
      </c>
      <c r="S62" s="3" t="s">
        <v>457</v>
      </c>
      <c r="T62" s="3" t="s">
        <v>481</v>
      </c>
      <c r="U62" t="str">
        <f t="shared" si="0"/>
        <v>10605105</v>
      </c>
    </row>
    <row r="63" spans="1:21" hidden="1">
      <c r="A63" s="3" t="s">
        <v>927</v>
      </c>
      <c r="B63" s="3" t="s">
        <v>1686</v>
      </c>
      <c r="C63" s="3" t="s">
        <v>30</v>
      </c>
      <c r="D63" s="3" t="s">
        <v>1850</v>
      </c>
      <c r="E63" s="3" t="s">
        <v>457</v>
      </c>
      <c r="F63" s="3" t="s">
        <v>1864</v>
      </c>
      <c r="G63" s="3" t="s">
        <v>482</v>
      </c>
      <c r="H63" s="4">
        <v>45291</v>
      </c>
      <c r="I63" s="5">
        <v>20</v>
      </c>
      <c r="J63" s="3" t="s">
        <v>20</v>
      </c>
      <c r="K63" s="3" t="s">
        <v>457</v>
      </c>
      <c r="L63" s="6">
        <v>20</v>
      </c>
      <c r="M63" s="3" t="s">
        <v>457</v>
      </c>
      <c r="N63" s="3" t="s">
        <v>457</v>
      </c>
      <c r="O63" s="3" t="s">
        <v>457</v>
      </c>
      <c r="P63" s="3" t="s">
        <v>457</v>
      </c>
      <c r="Q63" s="3" t="s">
        <v>457</v>
      </c>
      <c r="R63" s="3" t="s">
        <v>457</v>
      </c>
      <c r="S63" s="3" t="s">
        <v>457</v>
      </c>
      <c r="T63" s="3" t="s">
        <v>481</v>
      </c>
      <c r="U63" t="str">
        <f t="shared" si="0"/>
        <v>10608219</v>
      </c>
    </row>
    <row r="64" spans="1:21" hidden="1">
      <c r="A64" s="3" t="s">
        <v>972</v>
      </c>
      <c r="B64" s="3" t="s">
        <v>1686</v>
      </c>
      <c r="C64" s="3" t="s">
        <v>457</v>
      </c>
      <c r="D64" s="3" t="s">
        <v>1891</v>
      </c>
      <c r="E64" s="3" t="s">
        <v>457</v>
      </c>
      <c r="F64" s="3" t="s">
        <v>1892</v>
      </c>
      <c r="G64" s="3" t="s">
        <v>25</v>
      </c>
      <c r="H64" s="4">
        <v>45310</v>
      </c>
      <c r="I64" s="5">
        <v>4</v>
      </c>
      <c r="J64" s="3" t="s">
        <v>20</v>
      </c>
      <c r="K64" s="3" t="s">
        <v>457</v>
      </c>
      <c r="L64" s="6">
        <v>78.2</v>
      </c>
      <c r="M64" s="3" t="s">
        <v>457</v>
      </c>
      <c r="N64" s="3" t="s">
        <v>457</v>
      </c>
      <c r="O64" s="3" t="s">
        <v>457</v>
      </c>
      <c r="P64" s="3" t="s">
        <v>1893</v>
      </c>
      <c r="Q64" s="3" t="s">
        <v>1894</v>
      </c>
      <c r="R64" s="3" t="s">
        <v>457</v>
      </c>
      <c r="S64" s="3" t="s">
        <v>457</v>
      </c>
      <c r="T64" s="3" t="s">
        <v>481</v>
      </c>
      <c r="U64" t="str">
        <f t="shared" si="0"/>
        <v>10491002100040707</v>
      </c>
    </row>
    <row r="65" spans="1:21" hidden="1">
      <c r="A65" s="3" t="s">
        <v>972</v>
      </c>
      <c r="B65" s="3" t="s">
        <v>1686</v>
      </c>
      <c r="C65" s="3" t="s">
        <v>457</v>
      </c>
      <c r="D65" s="3" t="s">
        <v>1891</v>
      </c>
      <c r="E65" s="3" t="s">
        <v>457</v>
      </c>
      <c r="F65" s="3" t="s">
        <v>1892</v>
      </c>
      <c r="G65" s="3" t="s">
        <v>31</v>
      </c>
      <c r="H65" s="4">
        <v>45310</v>
      </c>
      <c r="I65" s="5">
        <v>4</v>
      </c>
      <c r="J65" s="3" t="s">
        <v>20</v>
      </c>
      <c r="K65" s="3" t="s">
        <v>457</v>
      </c>
      <c r="L65" s="6">
        <v>78.2</v>
      </c>
      <c r="M65" s="3" t="s">
        <v>457</v>
      </c>
      <c r="N65" s="3" t="s">
        <v>457</v>
      </c>
      <c r="O65" s="3" t="s">
        <v>457</v>
      </c>
      <c r="P65" s="3" t="s">
        <v>1895</v>
      </c>
      <c r="Q65" s="3" t="s">
        <v>1894</v>
      </c>
      <c r="R65" s="3" t="s">
        <v>457</v>
      </c>
      <c r="S65" s="3" t="s">
        <v>457</v>
      </c>
      <c r="T65" s="3" t="s">
        <v>481</v>
      </c>
      <c r="U65" t="str">
        <f t="shared" si="0"/>
        <v>10491002100040706</v>
      </c>
    </row>
    <row r="66" spans="1:21" hidden="1">
      <c r="A66" s="3" t="s">
        <v>1156</v>
      </c>
      <c r="B66" s="3" t="s">
        <v>1686</v>
      </c>
      <c r="C66" s="3" t="s">
        <v>23</v>
      </c>
      <c r="D66" s="3" t="s">
        <v>1896</v>
      </c>
      <c r="E66" s="3" t="s">
        <v>457</v>
      </c>
      <c r="F66" s="3" t="s">
        <v>1897</v>
      </c>
      <c r="G66" s="3" t="s">
        <v>460</v>
      </c>
      <c r="H66" s="4">
        <v>45327</v>
      </c>
      <c r="I66" s="5">
        <v>-1</v>
      </c>
      <c r="J66" s="3" t="s">
        <v>20</v>
      </c>
      <c r="K66" s="3" t="s">
        <v>457</v>
      </c>
      <c r="L66" s="6">
        <v>-21.69</v>
      </c>
      <c r="M66" s="3" t="s">
        <v>457</v>
      </c>
      <c r="N66" s="3" t="s">
        <v>457</v>
      </c>
      <c r="O66" s="3" t="s">
        <v>457</v>
      </c>
      <c r="P66" s="3" t="s">
        <v>457</v>
      </c>
      <c r="Q66" s="3" t="s">
        <v>457</v>
      </c>
      <c r="R66" s="3" t="s">
        <v>457</v>
      </c>
      <c r="S66" s="3" t="s">
        <v>457</v>
      </c>
      <c r="T66" s="3" t="s">
        <v>481</v>
      </c>
      <c r="U66" t="str">
        <f t="shared" si="0"/>
        <v>10060891</v>
      </c>
    </row>
    <row r="67" spans="1:21" hidden="1">
      <c r="A67" s="3" t="s">
        <v>160</v>
      </c>
      <c r="B67" s="3" t="s">
        <v>1686</v>
      </c>
      <c r="C67" s="3" t="s">
        <v>23</v>
      </c>
      <c r="D67" s="3" t="s">
        <v>1896</v>
      </c>
      <c r="E67" s="3" t="s">
        <v>457</v>
      </c>
      <c r="F67" s="3" t="s">
        <v>1898</v>
      </c>
      <c r="G67" s="3" t="s">
        <v>466</v>
      </c>
      <c r="H67" s="4">
        <v>45329</v>
      </c>
      <c r="I67" s="5">
        <v>-2</v>
      </c>
      <c r="J67" s="3" t="s">
        <v>20</v>
      </c>
      <c r="K67" s="3" t="s">
        <v>457</v>
      </c>
      <c r="L67" s="6">
        <v>-20.54</v>
      </c>
      <c r="M67" s="3" t="s">
        <v>457</v>
      </c>
      <c r="N67" s="3" t="s">
        <v>457</v>
      </c>
      <c r="O67" s="3" t="s">
        <v>457</v>
      </c>
      <c r="P67" s="3" t="s">
        <v>457</v>
      </c>
      <c r="Q67" s="3" t="s">
        <v>457</v>
      </c>
      <c r="R67" s="3" t="s">
        <v>457</v>
      </c>
      <c r="S67" s="3" t="s">
        <v>457</v>
      </c>
      <c r="T67" s="3" t="s">
        <v>481</v>
      </c>
      <c r="U67" t="str">
        <f t="shared" ref="U67:U130" si="1">_xlfn.CONCAT(A67,P67)</f>
        <v>10060887</v>
      </c>
    </row>
    <row r="68" spans="1:21" hidden="1">
      <c r="A68" s="3" t="s">
        <v>160</v>
      </c>
      <c r="B68" s="3" t="s">
        <v>1686</v>
      </c>
      <c r="C68" s="3" t="s">
        <v>23</v>
      </c>
      <c r="D68" s="3" t="s">
        <v>1896</v>
      </c>
      <c r="E68" s="3" t="s">
        <v>457</v>
      </c>
      <c r="F68" s="3" t="s">
        <v>1898</v>
      </c>
      <c r="G68" s="3" t="s">
        <v>32</v>
      </c>
      <c r="H68" s="4">
        <v>45329</v>
      </c>
      <c r="I68" s="5">
        <v>-2</v>
      </c>
      <c r="J68" s="3" t="s">
        <v>20</v>
      </c>
      <c r="K68" s="3" t="s">
        <v>457</v>
      </c>
      <c r="L68" s="6">
        <v>-20.54</v>
      </c>
      <c r="M68" s="3" t="s">
        <v>457</v>
      </c>
      <c r="N68" s="3" t="s">
        <v>457</v>
      </c>
      <c r="O68" s="3" t="s">
        <v>457</v>
      </c>
      <c r="P68" s="3" t="s">
        <v>457</v>
      </c>
      <c r="Q68" s="3" t="s">
        <v>457</v>
      </c>
      <c r="R68" s="3" t="s">
        <v>457</v>
      </c>
      <c r="S68" s="3" t="s">
        <v>457</v>
      </c>
      <c r="T68" s="3" t="s">
        <v>481</v>
      </c>
      <c r="U68" t="str">
        <f t="shared" si="1"/>
        <v>10060887</v>
      </c>
    </row>
    <row r="69" spans="1:21" hidden="1">
      <c r="A69" s="3" t="s">
        <v>988</v>
      </c>
      <c r="B69" s="3" t="s">
        <v>1686</v>
      </c>
      <c r="C69" s="3" t="s">
        <v>457</v>
      </c>
      <c r="D69" s="3" t="s">
        <v>1899</v>
      </c>
      <c r="E69" s="3" t="s">
        <v>457</v>
      </c>
      <c r="F69" s="3" t="s">
        <v>1900</v>
      </c>
      <c r="G69" s="3" t="s">
        <v>25</v>
      </c>
      <c r="H69" s="4">
        <v>45336</v>
      </c>
      <c r="I69" s="5">
        <v>1</v>
      </c>
      <c r="J69" s="3" t="s">
        <v>20</v>
      </c>
      <c r="K69" s="3" t="s">
        <v>457</v>
      </c>
      <c r="L69" s="6">
        <v>9.65</v>
      </c>
      <c r="M69" s="3" t="s">
        <v>457</v>
      </c>
      <c r="N69" s="3" t="s">
        <v>457</v>
      </c>
      <c r="O69" s="3" t="s">
        <v>457</v>
      </c>
      <c r="P69" s="3" t="s">
        <v>457</v>
      </c>
      <c r="Q69" s="3" t="s">
        <v>1901</v>
      </c>
      <c r="R69" s="3" t="s">
        <v>457</v>
      </c>
      <c r="S69" s="3" t="s">
        <v>457</v>
      </c>
      <c r="T69" s="3" t="s">
        <v>481</v>
      </c>
      <c r="U69" t="str">
        <f t="shared" si="1"/>
        <v>10206296</v>
      </c>
    </row>
    <row r="70" spans="1:21" hidden="1">
      <c r="A70" s="3" t="s">
        <v>1342</v>
      </c>
      <c r="B70" s="3" t="s">
        <v>1686</v>
      </c>
      <c r="C70" s="3" t="s">
        <v>23</v>
      </c>
      <c r="D70" s="3" t="s">
        <v>1896</v>
      </c>
      <c r="E70" s="3" t="s">
        <v>457</v>
      </c>
      <c r="F70" s="3" t="s">
        <v>1902</v>
      </c>
      <c r="G70" s="3" t="s">
        <v>480</v>
      </c>
      <c r="H70" s="4">
        <v>45338</v>
      </c>
      <c r="I70" s="5">
        <v>-1</v>
      </c>
      <c r="J70" s="3" t="s">
        <v>20</v>
      </c>
      <c r="K70" s="3" t="s">
        <v>457</v>
      </c>
      <c r="L70" s="6">
        <v>-3.57</v>
      </c>
      <c r="M70" s="3" t="s">
        <v>457</v>
      </c>
      <c r="N70" s="3" t="s">
        <v>457</v>
      </c>
      <c r="O70" s="3" t="s">
        <v>457</v>
      </c>
      <c r="P70" s="3" t="s">
        <v>457</v>
      </c>
      <c r="Q70" s="3" t="s">
        <v>457</v>
      </c>
      <c r="R70" s="3" t="s">
        <v>457</v>
      </c>
      <c r="S70" s="3" t="s">
        <v>457</v>
      </c>
      <c r="T70" s="3" t="s">
        <v>481</v>
      </c>
      <c r="U70" t="str">
        <f t="shared" si="1"/>
        <v>10060884</v>
      </c>
    </row>
    <row r="71" spans="1:21" hidden="1">
      <c r="A71" s="3" t="s">
        <v>154</v>
      </c>
      <c r="B71" s="3" t="s">
        <v>1686</v>
      </c>
      <c r="C71" s="3" t="s">
        <v>23</v>
      </c>
      <c r="D71" s="3" t="s">
        <v>1896</v>
      </c>
      <c r="E71" s="3" t="s">
        <v>457</v>
      </c>
      <c r="F71" s="3" t="s">
        <v>1902</v>
      </c>
      <c r="G71" s="3" t="s">
        <v>482</v>
      </c>
      <c r="H71" s="4">
        <v>45338</v>
      </c>
      <c r="I71" s="5">
        <v>-1</v>
      </c>
      <c r="J71" s="3" t="s">
        <v>20</v>
      </c>
      <c r="K71" s="3" t="s">
        <v>457</v>
      </c>
      <c r="L71" s="6">
        <v>-4.75</v>
      </c>
      <c r="M71" s="3" t="s">
        <v>457</v>
      </c>
      <c r="N71" s="3" t="s">
        <v>457</v>
      </c>
      <c r="O71" s="3" t="s">
        <v>457</v>
      </c>
      <c r="P71" s="3" t="s">
        <v>457</v>
      </c>
      <c r="Q71" s="3" t="s">
        <v>457</v>
      </c>
      <c r="R71" s="3" t="s">
        <v>457</v>
      </c>
      <c r="S71" s="3" t="s">
        <v>457</v>
      </c>
      <c r="T71" s="3" t="s">
        <v>481</v>
      </c>
      <c r="U71" t="str">
        <f t="shared" si="1"/>
        <v>10060885</v>
      </c>
    </row>
    <row r="72" spans="1:21" hidden="1">
      <c r="A72" s="3" t="s">
        <v>176</v>
      </c>
      <c r="B72" s="3" t="s">
        <v>1686</v>
      </c>
      <c r="C72" s="3" t="s">
        <v>23</v>
      </c>
      <c r="D72" s="3" t="s">
        <v>1896</v>
      </c>
      <c r="E72" s="3" t="s">
        <v>457</v>
      </c>
      <c r="F72" s="3" t="s">
        <v>1903</v>
      </c>
      <c r="G72" s="3" t="s">
        <v>482</v>
      </c>
      <c r="H72" s="4">
        <v>45342</v>
      </c>
      <c r="I72" s="5">
        <v>-1</v>
      </c>
      <c r="J72" s="3" t="s">
        <v>20</v>
      </c>
      <c r="K72" s="3" t="s">
        <v>457</v>
      </c>
      <c r="L72" s="6">
        <v>-11.48</v>
      </c>
      <c r="M72" s="3" t="s">
        <v>457</v>
      </c>
      <c r="N72" s="3" t="s">
        <v>457</v>
      </c>
      <c r="O72" s="3" t="s">
        <v>457</v>
      </c>
      <c r="P72" s="3" t="s">
        <v>457</v>
      </c>
      <c r="Q72" s="3" t="s">
        <v>457</v>
      </c>
      <c r="R72" s="3" t="s">
        <v>457</v>
      </c>
      <c r="S72" s="3" t="s">
        <v>457</v>
      </c>
      <c r="T72" s="3" t="s">
        <v>481</v>
      </c>
      <c r="U72" t="str">
        <f t="shared" si="1"/>
        <v>10060901</v>
      </c>
    </row>
    <row r="73" spans="1:21" hidden="1">
      <c r="A73" s="3" t="s">
        <v>355</v>
      </c>
      <c r="B73" s="3" t="s">
        <v>1686</v>
      </c>
      <c r="C73" s="3" t="s">
        <v>23</v>
      </c>
      <c r="D73" s="3" t="s">
        <v>1896</v>
      </c>
      <c r="E73" s="3" t="s">
        <v>457</v>
      </c>
      <c r="F73" s="3" t="s">
        <v>1903</v>
      </c>
      <c r="G73" s="3" t="s">
        <v>473</v>
      </c>
      <c r="H73" s="4">
        <v>45342</v>
      </c>
      <c r="I73" s="5">
        <v>-10</v>
      </c>
      <c r="J73" s="3" t="s">
        <v>20</v>
      </c>
      <c r="K73" s="3" t="s">
        <v>457</v>
      </c>
      <c r="L73" s="6">
        <v>-92.7</v>
      </c>
      <c r="M73" s="3" t="s">
        <v>457</v>
      </c>
      <c r="N73" s="3" t="s">
        <v>457</v>
      </c>
      <c r="O73" s="3" t="s">
        <v>457</v>
      </c>
      <c r="P73" s="3" t="s">
        <v>457</v>
      </c>
      <c r="Q73" s="3" t="s">
        <v>457</v>
      </c>
      <c r="R73" s="3" t="s">
        <v>457</v>
      </c>
      <c r="S73" s="3" t="s">
        <v>457</v>
      </c>
      <c r="T73" s="3" t="s">
        <v>481</v>
      </c>
      <c r="U73" t="str">
        <f t="shared" si="1"/>
        <v>10305744</v>
      </c>
    </row>
    <row r="74" spans="1:21" hidden="1">
      <c r="A74" s="3" t="s">
        <v>920</v>
      </c>
      <c r="B74" s="3" t="s">
        <v>1686</v>
      </c>
      <c r="C74" s="3" t="s">
        <v>457</v>
      </c>
      <c r="D74" s="3" t="s">
        <v>1899</v>
      </c>
      <c r="E74" s="3" t="s">
        <v>457</v>
      </c>
      <c r="F74" s="3" t="s">
        <v>1904</v>
      </c>
      <c r="G74" s="3" t="s">
        <v>25</v>
      </c>
      <c r="H74" s="4">
        <v>45343</v>
      </c>
      <c r="I74" s="5">
        <v>16</v>
      </c>
      <c r="J74" s="3" t="s">
        <v>20</v>
      </c>
      <c r="K74" s="3" t="s">
        <v>457</v>
      </c>
      <c r="L74" s="6">
        <v>17.760000000000002</v>
      </c>
      <c r="M74" s="3" t="s">
        <v>457</v>
      </c>
      <c r="N74" s="3" t="s">
        <v>457</v>
      </c>
      <c r="O74" s="3" t="s">
        <v>457</v>
      </c>
      <c r="P74" s="3" t="s">
        <v>457</v>
      </c>
      <c r="Q74" s="3" t="s">
        <v>1905</v>
      </c>
      <c r="R74" s="3" t="s">
        <v>457</v>
      </c>
      <c r="S74" s="3" t="s">
        <v>457</v>
      </c>
      <c r="T74" s="3" t="s">
        <v>481</v>
      </c>
      <c r="U74" t="str">
        <f t="shared" si="1"/>
        <v>10058873</v>
      </c>
    </row>
    <row r="75" spans="1:21" hidden="1">
      <c r="A75" s="3" t="s">
        <v>158</v>
      </c>
      <c r="B75" s="3" t="s">
        <v>1686</v>
      </c>
      <c r="C75" s="3" t="s">
        <v>457</v>
      </c>
      <c r="D75" s="3" t="s">
        <v>1899</v>
      </c>
      <c r="E75" s="3" t="s">
        <v>457</v>
      </c>
      <c r="F75" s="3" t="s">
        <v>1906</v>
      </c>
      <c r="G75" s="3" t="s">
        <v>458</v>
      </c>
      <c r="H75" s="4">
        <v>45343</v>
      </c>
      <c r="I75" s="5">
        <v>9</v>
      </c>
      <c r="J75" s="3" t="s">
        <v>20</v>
      </c>
      <c r="K75" s="3" t="s">
        <v>457</v>
      </c>
      <c r="L75" s="6">
        <v>63.27</v>
      </c>
      <c r="M75" s="3" t="s">
        <v>457</v>
      </c>
      <c r="N75" s="3" t="s">
        <v>457</v>
      </c>
      <c r="O75" s="3" t="s">
        <v>457</v>
      </c>
      <c r="P75" s="3" t="s">
        <v>457</v>
      </c>
      <c r="Q75" s="3" t="s">
        <v>1907</v>
      </c>
      <c r="R75" s="3" t="s">
        <v>457</v>
      </c>
      <c r="S75" s="3" t="s">
        <v>457</v>
      </c>
      <c r="T75" s="3" t="s">
        <v>481</v>
      </c>
      <c r="U75" t="str">
        <f t="shared" si="1"/>
        <v>10060886</v>
      </c>
    </row>
    <row r="76" spans="1:21" hidden="1">
      <c r="A76" s="3" t="s">
        <v>1361</v>
      </c>
      <c r="B76" s="3" t="s">
        <v>1686</v>
      </c>
      <c r="C76" s="3" t="s">
        <v>457</v>
      </c>
      <c r="D76" s="3" t="s">
        <v>1899</v>
      </c>
      <c r="E76" s="3" t="s">
        <v>457</v>
      </c>
      <c r="F76" s="3" t="s">
        <v>1908</v>
      </c>
      <c r="G76" s="3" t="s">
        <v>25</v>
      </c>
      <c r="H76" s="4">
        <v>45345</v>
      </c>
      <c r="I76" s="5">
        <v>1</v>
      </c>
      <c r="J76" s="3" t="s">
        <v>20</v>
      </c>
      <c r="K76" s="3" t="s">
        <v>457</v>
      </c>
      <c r="L76" s="6">
        <v>506</v>
      </c>
      <c r="M76" s="3" t="s">
        <v>457</v>
      </c>
      <c r="N76" s="3" t="s">
        <v>457</v>
      </c>
      <c r="O76" s="3" t="s">
        <v>457</v>
      </c>
      <c r="P76" s="3" t="s">
        <v>457</v>
      </c>
      <c r="Q76" s="3" t="s">
        <v>1909</v>
      </c>
      <c r="R76" s="3" t="s">
        <v>457</v>
      </c>
      <c r="S76" s="3" t="s">
        <v>457</v>
      </c>
      <c r="T76" s="3" t="s">
        <v>481</v>
      </c>
      <c r="U76" t="str">
        <f t="shared" si="1"/>
        <v>10606214</v>
      </c>
    </row>
    <row r="77" spans="1:21" hidden="1">
      <c r="A77" s="3" t="s">
        <v>160</v>
      </c>
      <c r="B77" s="3" t="s">
        <v>1686</v>
      </c>
      <c r="C77" s="3" t="s">
        <v>23</v>
      </c>
      <c r="D77" s="3" t="s">
        <v>1896</v>
      </c>
      <c r="E77" s="3" t="s">
        <v>457</v>
      </c>
      <c r="F77" s="3" t="s">
        <v>1910</v>
      </c>
      <c r="G77" s="3" t="s">
        <v>473</v>
      </c>
      <c r="H77" s="4">
        <v>45348</v>
      </c>
      <c r="I77" s="5">
        <v>-6</v>
      </c>
      <c r="J77" s="3" t="s">
        <v>20</v>
      </c>
      <c r="K77" s="3" t="s">
        <v>457</v>
      </c>
      <c r="L77" s="6">
        <v>-61.62</v>
      </c>
      <c r="M77" s="3" t="s">
        <v>457</v>
      </c>
      <c r="N77" s="3" t="s">
        <v>457</v>
      </c>
      <c r="O77" s="3" t="s">
        <v>457</v>
      </c>
      <c r="P77" s="3" t="s">
        <v>457</v>
      </c>
      <c r="Q77" s="3" t="s">
        <v>457</v>
      </c>
      <c r="R77" s="3" t="s">
        <v>457</v>
      </c>
      <c r="S77" s="3" t="s">
        <v>457</v>
      </c>
      <c r="T77" s="3" t="s">
        <v>481</v>
      </c>
      <c r="U77" t="str">
        <f t="shared" si="1"/>
        <v>10060887</v>
      </c>
    </row>
    <row r="78" spans="1:21" hidden="1">
      <c r="A78" s="3" t="s">
        <v>1156</v>
      </c>
      <c r="B78" s="3" t="s">
        <v>1686</v>
      </c>
      <c r="C78" s="3" t="s">
        <v>23</v>
      </c>
      <c r="D78" s="3" t="s">
        <v>1896</v>
      </c>
      <c r="E78" s="3" t="s">
        <v>457</v>
      </c>
      <c r="F78" s="3" t="s">
        <v>1910</v>
      </c>
      <c r="G78" s="3" t="s">
        <v>474</v>
      </c>
      <c r="H78" s="4">
        <v>45348</v>
      </c>
      <c r="I78" s="5">
        <v>-6</v>
      </c>
      <c r="J78" s="3" t="s">
        <v>20</v>
      </c>
      <c r="K78" s="3" t="s">
        <v>457</v>
      </c>
      <c r="L78" s="6">
        <v>-130.13999999999999</v>
      </c>
      <c r="M78" s="3" t="s">
        <v>457</v>
      </c>
      <c r="N78" s="3" t="s">
        <v>457</v>
      </c>
      <c r="O78" s="3" t="s">
        <v>457</v>
      </c>
      <c r="P78" s="3" t="s">
        <v>457</v>
      </c>
      <c r="Q78" s="3" t="s">
        <v>457</v>
      </c>
      <c r="R78" s="3" t="s">
        <v>457</v>
      </c>
      <c r="S78" s="3" t="s">
        <v>457</v>
      </c>
      <c r="T78" s="3" t="s">
        <v>481</v>
      </c>
      <c r="U78" t="str">
        <f t="shared" si="1"/>
        <v>10060891</v>
      </c>
    </row>
    <row r="79" spans="1:21" hidden="1">
      <c r="A79" s="3" t="s">
        <v>197</v>
      </c>
      <c r="B79" s="3" t="s">
        <v>1686</v>
      </c>
      <c r="C79" s="3" t="s">
        <v>23</v>
      </c>
      <c r="D79" s="3" t="s">
        <v>1896</v>
      </c>
      <c r="E79" s="3" t="s">
        <v>457</v>
      </c>
      <c r="F79" s="3" t="s">
        <v>1910</v>
      </c>
      <c r="G79" s="3" t="s">
        <v>462</v>
      </c>
      <c r="H79" s="4">
        <v>45348</v>
      </c>
      <c r="I79" s="5">
        <v>-11</v>
      </c>
      <c r="J79" s="3" t="s">
        <v>20</v>
      </c>
      <c r="K79" s="3" t="s">
        <v>457</v>
      </c>
      <c r="L79" s="6">
        <v>-59.29</v>
      </c>
      <c r="M79" s="3" t="s">
        <v>457</v>
      </c>
      <c r="N79" s="3" t="s">
        <v>457</v>
      </c>
      <c r="O79" s="3" t="s">
        <v>457</v>
      </c>
      <c r="P79" s="3" t="s">
        <v>457</v>
      </c>
      <c r="Q79" s="3" t="s">
        <v>457</v>
      </c>
      <c r="R79" s="3" t="s">
        <v>457</v>
      </c>
      <c r="S79" s="3" t="s">
        <v>457</v>
      </c>
      <c r="T79" s="3" t="s">
        <v>481</v>
      </c>
      <c r="U79" t="str">
        <f t="shared" si="1"/>
        <v>10060919</v>
      </c>
    </row>
    <row r="80" spans="1:21" hidden="1">
      <c r="A80" s="3" t="s">
        <v>880</v>
      </c>
      <c r="B80" s="3" t="s">
        <v>1686</v>
      </c>
      <c r="C80" s="3" t="s">
        <v>457</v>
      </c>
      <c r="D80" s="3" t="s">
        <v>1899</v>
      </c>
      <c r="E80" s="3" t="s">
        <v>457</v>
      </c>
      <c r="F80" s="3" t="s">
        <v>1911</v>
      </c>
      <c r="G80" s="3" t="s">
        <v>25</v>
      </c>
      <c r="H80" s="4">
        <v>45350</v>
      </c>
      <c r="I80" s="5">
        <v>1</v>
      </c>
      <c r="J80" s="3" t="s">
        <v>1841</v>
      </c>
      <c r="K80" s="3" t="s">
        <v>457</v>
      </c>
      <c r="L80" s="6">
        <v>24.12</v>
      </c>
      <c r="M80" s="3" t="s">
        <v>457</v>
      </c>
      <c r="N80" s="3" t="s">
        <v>457</v>
      </c>
      <c r="O80" s="3" t="s">
        <v>457</v>
      </c>
      <c r="P80" s="3" t="s">
        <v>457</v>
      </c>
      <c r="Q80" s="3" t="s">
        <v>1912</v>
      </c>
      <c r="R80" s="3" t="s">
        <v>457</v>
      </c>
      <c r="S80" s="3" t="s">
        <v>457</v>
      </c>
      <c r="T80" s="3" t="s">
        <v>481</v>
      </c>
      <c r="U80" t="str">
        <f t="shared" si="1"/>
        <v>10417500</v>
      </c>
    </row>
    <row r="81" spans="1:21" hidden="1">
      <c r="A81" s="3" t="s">
        <v>1561</v>
      </c>
      <c r="B81" s="3" t="s">
        <v>1686</v>
      </c>
      <c r="C81" s="3" t="s">
        <v>457</v>
      </c>
      <c r="D81" s="3" t="s">
        <v>1899</v>
      </c>
      <c r="E81" s="3" t="s">
        <v>457</v>
      </c>
      <c r="F81" s="3" t="s">
        <v>1913</v>
      </c>
      <c r="G81" s="3" t="s">
        <v>25</v>
      </c>
      <c r="H81" s="4">
        <v>45350</v>
      </c>
      <c r="I81" s="5">
        <v>2</v>
      </c>
      <c r="J81" s="3" t="s">
        <v>20</v>
      </c>
      <c r="K81" s="3" t="s">
        <v>457</v>
      </c>
      <c r="L81" s="6">
        <v>2</v>
      </c>
      <c r="M81" s="3" t="s">
        <v>457</v>
      </c>
      <c r="N81" s="3" t="s">
        <v>457</v>
      </c>
      <c r="O81" s="3" t="s">
        <v>457</v>
      </c>
      <c r="P81" s="3" t="s">
        <v>457</v>
      </c>
      <c r="Q81" s="3" t="s">
        <v>1914</v>
      </c>
      <c r="R81" s="3" t="s">
        <v>457</v>
      </c>
      <c r="S81" s="3" t="s">
        <v>457</v>
      </c>
      <c r="T81" s="3" t="s">
        <v>481</v>
      </c>
      <c r="U81" t="str">
        <f t="shared" si="1"/>
        <v>10427401</v>
      </c>
    </row>
    <row r="82" spans="1:21" hidden="1">
      <c r="A82" s="3" t="s">
        <v>920</v>
      </c>
      <c r="B82" s="3" t="s">
        <v>1686</v>
      </c>
      <c r="C82" s="3" t="s">
        <v>30</v>
      </c>
      <c r="D82" s="3" t="s">
        <v>1891</v>
      </c>
      <c r="E82" s="3" t="s">
        <v>457</v>
      </c>
      <c r="F82" s="3" t="s">
        <v>1915</v>
      </c>
      <c r="G82" s="3" t="s">
        <v>31</v>
      </c>
      <c r="H82" s="4">
        <v>45352</v>
      </c>
      <c r="I82" s="5">
        <v>16</v>
      </c>
      <c r="J82" s="3" t="s">
        <v>20</v>
      </c>
      <c r="K82" s="3" t="s">
        <v>457</v>
      </c>
      <c r="L82" s="6">
        <v>0</v>
      </c>
      <c r="M82" s="3" t="s">
        <v>457</v>
      </c>
      <c r="N82" s="3" t="s">
        <v>457</v>
      </c>
      <c r="O82" s="3" t="s">
        <v>457</v>
      </c>
      <c r="P82" s="3" t="s">
        <v>457</v>
      </c>
      <c r="Q82" s="3" t="s">
        <v>1905</v>
      </c>
      <c r="R82" s="3" t="s">
        <v>457</v>
      </c>
      <c r="S82" s="3" t="s">
        <v>457</v>
      </c>
      <c r="T82" s="3" t="s">
        <v>481</v>
      </c>
      <c r="U82" t="str">
        <f t="shared" si="1"/>
        <v>10058873</v>
      </c>
    </row>
    <row r="83" spans="1:21" hidden="1">
      <c r="A83" s="3" t="s">
        <v>158</v>
      </c>
      <c r="B83" s="3" t="s">
        <v>1686</v>
      </c>
      <c r="C83" s="3" t="s">
        <v>23</v>
      </c>
      <c r="D83" s="3" t="s">
        <v>1891</v>
      </c>
      <c r="E83" s="3" t="s">
        <v>457</v>
      </c>
      <c r="F83" s="3" t="s">
        <v>1916</v>
      </c>
      <c r="G83" s="3" t="s">
        <v>25</v>
      </c>
      <c r="H83" s="4">
        <v>45352</v>
      </c>
      <c r="I83" s="5">
        <v>9</v>
      </c>
      <c r="J83" s="3" t="s">
        <v>20</v>
      </c>
      <c r="K83" s="3" t="s">
        <v>457</v>
      </c>
      <c r="L83" s="6">
        <v>0</v>
      </c>
      <c r="M83" s="3" t="s">
        <v>457</v>
      </c>
      <c r="N83" s="3" t="s">
        <v>457</v>
      </c>
      <c r="O83" s="3" t="s">
        <v>457</v>
      </c>
      <c r="P83" s="3" t="s">
        <v>457</v>
      </c>
      <c r="Q83" s="3" t="s">
        <v>1907</v>
      </c>
      <c r="R83" s="3" t="s">
        <v>457</v>
      </c>
      <c r="S83" s="3" t="s">
        <v>457</v>
      </c>
      <c r="T83" s="3" t="s">
        <v>481</v>
      </c>
      <c r="U83" t="str">
        <f t="shared" si="1"/>
        <v>10060886</v>
      </c>
    </row>
    <row r="84" spans="1:21" hidden="1">
      <c r="A84" s="3" t="s">
        <v>158</v>
      </c>
      <c r="B84" s="3" t="s">
        <v>1686</v>
      </c>
      <c r="C84" s="3" t="s">
        <v>23</v>
      </c>
      <c r="D84" s="3" t="s">
        <v>1917</v>
      </c>
      <c r="E84" s="3" t="s">
        <v>457</v>
      </c>
      <c r="F84" s="3" t="s">
        <v>1918</v>
      </c>
      <c r="G84" s="3" t="s">
        <v>31</v>
      </c>
      <c r="H84" s="4">
        <v>45353</v>
      </c>
      <c r="I84" s="5">
        <v>1</v>
      </c>
      <c r="J84" s="3" t="s">
        <v>20</v>
      </c>
      <c r="K84" s="3" t="s">
        <v>457</v>
      </c>
      <c r="L84" s="6">
        <v>7.03</v>
      </c>
      <c r="M84" s="3" t="s">
        <v>457</v>
      </c>
      <c r="N84" s="3" t="s">
        <v>457</v>
      </c>
      <c r="O84" s="3" t="s">
        <v>457</v>
      </c>
      <c r="P84" s="3" t="s">
        <v>457</v>
      </c>
      <c r="Q84" s="3" t="s">
        <v>457</v>
      </c>
      <c r="R84" s="3" t="s">
        <v>457</v>
      </c>
      <c r="S84" s="3" t="s">
        <v>457</v>
      </c>
      <c r="T84" s="3" t="s">
        <v>481</v>
      </c>
      <c r="U84" t="str">
        <f t="shared" si="1"/>
        <v>10060886</v>
      </c>
    </row>
    <row r="85" spans="1:21" hidden="1">
      <c r="A85" s="3" t="s">
        <v>1361</v>
      </c>
      <c r="B85" s="3" t="s">
        <v>1686</v>
      </c>
      <c r="C85" s="3" t="s">
        <v>30</v>
      </c>
      <c r="D85" s="3" t="s">
        <v>1891</v>
      </c>
      <c r="E85" s="3" t="s">
        <v>457</v>
      </c>
      <c r="F85" s="3" t="s">
        <v>1919</v>
      </c>
      <c r="G85" s="3" t="s">
        <v>31</v>
      </c>
      <c r="H85" s="4">
        <v>45354</v>
      </c>
      <c r="I85" s="5">
        <v>1</v>
      </c>
      <c r="J85" s="3" t="s">
        <v>20</v>
      </c>
      <c r="K85" s="3" t="s">
        <v>457</v>
      </c>
      <c r="L85" s="6">
        <v>0</v>
      </c>
      <c r="M85" s="3" t="s">
        <v>457</v>
      </c>
      <c r="N85" s="3" t="s">
        <v>457</v>
      </c>
      <c r="O85" s="3" t="s">
        <v>457</v>
      </c>
      <c r="P85" s="3" t="s">
        <v>457</v>
      </c>
      <c r="Q85" s="3" t="s">
        <v>1909</v>
      </c>
      <c r="R85" s="3" t="s">
        <v>457</v>
      </c>
      <c r="S85" s="3" t="s">
        <v>457</v>
      </c>
      <c r="T85" s="3" t="s">
        <v>481</v>
      </c>
      <c r="U85" t="str">
        <f t="shared" si="1"/>
        <v>10606214</v>
      </c>
    </row>
    <row r="86" spans="1:21" hidden="1">
      <c r="A86" s="3" t="s">
        <v>1071</v>
      </c>
      <c r="B86" s="3" t="s">
        <v>1686</v>
      </c>
      <c r="C86" s="3" t="s">
        <v>457</v>
      </c>
      <c r="D86" s="3" t="s">
        <v>1899</v>
      </c>
      <c r="E86" s="3" t="s">
        <v>457</v>
      </c>
      <c r="F86" s="3" t="s">
        <v>1920</v>
      </c>
      <c r="G86" s="3" t="s">
        <v>25</v>
      </c>
      <c r="H86" s="4">
        <v>45356</v>
      </c>
      <c r="I86" s="5">
        <v>2</v>
      </c>
      <c r="J86" s="3" t="s">
        <v>20</v>
      </c>
      <c r="K86" s="3" t="s">
        <v>457</v>
      </c>
      <c r="L86" s="6">
        <v>308.10000000000002</v>
      </c>
      <c r="M86" s="3" t="s">
        <v>457</v>
      </c>
      <c r="N86" s="3" t="s">
        <v>457</v>
      </c>
      <c r="O86" s="3" t="s">
        <v>457</v>
      </c>
      <c r="P86" s="3" t="s">
        <v>457</v>
      </c>
      <c r="Q86" s="3" t="s">
        <v>1921</v>
      </c>
      <c r="R86" s="3" t="s">
        <v>457</v>
      </c>
      <c r="S86" s="3" t="s">
        <v>457</v>
      </c>
      <c r="T86" s="3" t="s">
        <v>481</v>
      </c>
      <c r="U86" t="str">
        <f t="shared" si="1"/>
        <v>10211842</v>
      </c>
    </row>
    <row r="87" spans="1:21" hidden="1">
      <c r="A87" s="3" t="s">
        <v>1305</v>
      </c>
      <c r="B87" s="3" t="s">
        <v>1686</v>
      </c>
      <c r="C87" s="3" t="s">
        <v>23</v>
      </c>
      <c r="D87" s="3" t="s">
        <v>1917</v>
      </c>
      <c r="E87" s="3" t="s">
        <v>457</v>
      </c>
      <c r="F87" s="3" t="s">
        <v>1922</v>
      </c>
      <c r="G87" s="3" t="s">
        <v>31</v>
      </c>
      <c r="H87" s="4">
        <v>45357</v>
      </c>
      <c r="I87" s="5">
        <v>21</v>
      </c>
      <c r="J87" s="3" t="s">
        <v>20</v>
      </c>
      <c r="K87" s="3" t="s">
        <v>457</v>
      </c>
      <c r="L87" s="6">
        <v>387.03</v>
      </c>
      <c r="M87" s="3" t="s">
        <v>457</v>
      </c>
      <c r="N87" s="3" t="s">
        <v>457</v>
      </c>
      <c r="O87" s="3" t="s">
        <v>457</v>
      </c>
      <c r="P87" s="3" t="s">
        <v>457</v>
      </c>
      <c r="Q87" s="3" t="s">
        <v>457</v>
      </c>
      <c r="R87" s="3" t="s">
        <v>457</v>
      </c>
      <c r="S87" s="3" t="s">
        <v>457</v>
      </c>
      <c r="T87" s="3" t="s">
        <v>481</v>
      </c>
      <c r="U87" t="str">
        <f t="shared" si="1"/>
        <v>10060890</v>
      </c>
    </row>
    <row r="88" spans="1:21" hidden="1">
      <c r="A88" s="3" t="s">
        <v>1156</v>
      </c>
      <c r="B88" s="3" t="s">
        <v>1686</v>
      </c>
      <c r="C88" s="3" t="s">
        <v>23</v>
      </c>
      <c r="D88" s="3" t="s">
        <v>1917</v>
      </c>
      <c r="E88" s="3" t="s">
        <v>457</v>
      </c>
      <c r="F88" s="3" t="s">
        <v>1922</v>
      </c>
      <c r="G88" s="3" t="s">
        <v>459</v>
      </c>
      <c r="H88" s="4">
        <v>45357</v>
      </c>
      <c r="I88" s="5">
        <v>8</v>
      </c>
      <c r="J88" s="3" t="s">
        <v>20</v>
      </c>
      <c r="K88" s="3" t="s">
        <v>457</v>
      </c>
      <c r="L88" s="6">
        <v>173.52</v>
      </c>
      <c r="M88" s="3" t="s">
        <v>457</v>
      </c>
      <c r="N88" s="3" t="s">
        <v>457</v>
      </c>
      <c r="O88" s="3" t="s">
        <v>457</v>
      </c>
      <c r="P88" s="3" t="s">
        <v>457</v>
      </c>
      <c r="Q88" s="3" t="s">
        <v>457</v>
      </c>
      <c r="R88" s="3" t="s">
        <v>457</v>
      </c>
      <c r="S88" s="3" t="s">
        <v>457</v>
      </c>
      <c r="T88" s="3" t="s">
        <v>481</v>
      </c>
      <c r="U88" t="str">
        <f t="shared" si="1"/>
        <v>10060891</v>
      </c>
    </row>
    <row r="89" spans="1:21" hidden="1">
      <c r="A89" s="3" t="s">
        <v>168</v>
      </c>
      <c r="B89" s="3" t="s">
        <v>1686</v>
      </c>
      <c r="C89" s="3" t="s">
        <v>23</v>
      </c>
      <c r="D89" s="3" t="s">
        <v>1917</v>
      </c>
      <c r="E89" s="3" t="s">
        <v>457</v>
      </c>
      <c r="F89" s="3" t="s">
        <v>1922</v>
      </c>
      <c r="G89" s="3" t="s">
        <v>25</v>
      </c>
      <c r="H89" s="4">
        <v>45357</v>
      </c>
      <c r="I89" s="5">
        <v>4</v>
      </c>
      <c r="J89" s="3" t="s">
        <v>20</v>
      </c>
      <c r="K89" s="3" t="s">
        <v>457</v>
      </c>
      <c r="L89" s="6">
        <v>126.64</v>
      </c>
      <c r="M89" s="3" t="s">
        <v>457</v>
      </c>
      <c r="N89" s="3" t="s">
        <v>457</v>
      </c>
      <c r="O89" s="3" t="s">
        <v>457</v>
      </c>
      <c r="P89" s="3" t="s">
        <v>457</v>
      </c>
      <c r="Q89" s="3" t="s">
        <v>457</v>
      </c>
      <c r="R89" s="3" t="s">
        <v>457</v>
      </c>
      <c r="S89" s="3" t="s">
        <v>457</v>
      </c>
      <c r="T89" s="3" t="s">
        <v>481</v>
      </c>
      <c r="U89" t="str">
        <f t="shared" si="1"/>
        <v>10060892</v>
      </c>
    </row>
    <row r="90" spans="1:21" hidden="1">
      <c r="A90" s="3" t="s">
        <v>188</v>
      </c>
      <c r="B90" s="3" t="s">
        <v>1686</v>
      </c>
      <c r="C90" s="3" t="s">
        <v>23</v>
      </c>
      <c r="D90" s="3" t="s">
        <v>1917</v>
      </c>
      <c r="E90" s="3" t="s">
        <v>457</v>
      </c>
      <c r="F90" s="3" t="s">
        <v>1923</v>
      </c>
      <c r="G90" s="3" t="s">
        <v>31</v>
      </c>
      <c r="H90" s="4">
        <v>45357</v>
      </c>
      <c r="I90" s="5">
        <v>9</v>
      </c>
      <c r="J90" s="3" t="s">
        <v>20</v>
      </c>
      <c r="K90" s="3" t="s">
        <v>457</v>
      </c>
      <c r="L90" s="6">
        <v>281.52</v>
      </c>
      <c r="M90" s="3" t="s">
        <v>457</v>
      </c>
      <c r="N90" s="3" t="s">
        <v>457</v>
      </c>
      <c r="O90" s="3" t="s">
        <v>457</v>
      </c>
      <c r="P90" s="3" t="s">
        <v>457</v>
      </c>
      <c r="Q90" s="3" t="s">
        <v>457</v>
      </c>
      <c r="R90" s="3" t="s">
        <v>457</v>
      </c>
      <c r="S90" s="3" t="s">
        <v>457</v>
      </c>
      <c r="T90" s="3" t="s">
        <v>481</v>
      </c>
      <c r="U90" t="str">
        <f t="shared" si="1"/>
        <v>10060905</v>
      </c>
    </row>
    <row r="91" spans="1:21" hidden="1">
      <c r="A91" s="3" t="s">
        <v>887</v>
      </c>
      <c r="B91" s="3" t="s">
        <v>1686</v>
      </c>
      <c r="C91" s="3" t="s">
        <v>457</v>
      </c>
      <c r="D91" s="3" t="s">
        <v>1899</v>
      </c>
      <c r="E91" s="3" t="s">
        <v>457</v>
      </c>
      <c r="F91" s="3" t="s">
        <v>1924</v>
      </c>
      <c r="G91" s="3" t="s">
        <v>25</v>
      </c>
      <c r="H91" s="4">
        <v>45358</v>
      </c>
      <c r="I91" s="5">
        <v>1</v>
      </c>
      <c r="J91" s="3" t="s">
        <v>20</v>
      </c>
      <c r="K91" s="3" t="s">
        <v>457</v>
      </c>
      <c r="L91" s="6">
        <v>2687.28</v>
      </c>
      <c r="M91" s="3" t="s">
        <v>457</v>
      </c>
      <c r="N91" s="3" t="s">
        <v>457</v>
      </c>
      <c r="O91" s="3" t="s">
        <v>457</v>
      </c>
      <c r="P91" s="3" t="s">
        <v>457</v>
      </c>
      <c r="Q91" s="3" t="s">
        <v>1925</v>
      </c>
      <c r="R91" s="3" t="s">
        <v>457</v>
      </c>
      <c r="S91" s="3" t="s">
        <v>457</v>
      </c>
      <c r="T91" s="3" t="s">
        <v>481</v>
      </c>
      <c r="U91" t="str">
        <f t="shared" si="1"/>
        <v>10439222</v>
      </c>
    </row>
    <row r="92" spans="1:21" hidden="1">
      <c r="A92" s="3" t="s">
        <v>887</v>
      </c>
      <c r="B92" s="3" t="s">
        <v>1686</v>
      </c>
      <c r="C92" s="3" t="s">
        <v>457</v>
      </c>
      <c r="D92" s="3" t="s">
        <v>1899</v>
      </c>
      <c r="E92" s="3" t="s">
        <v>457</v>
      </c>
      <c r="F92" s="3" t="s">
        <v>1926</v>
      </c>
      <c r="G92" s="3" t="s">
        <v>25</v>
      </c>
      <c r="H92" s="4">
        <v>45358</v>
      </c>
      <c r="I92" s="5">
        <v>1</v>
      </c>
      <c r="J92" s="3" t="s">
        <v>20</v>
      </c>
      <c r="K92" s="3" t="s">
        <v>457</v>
      </c>
      <c r="L92" s="6">
        <v>2687.28</v>
      </c>
      <c r="M92" s="3" t="s">
        <v>457</v>
      </c>
      <c r="N92" s="3" t="s">
        <v>457</v>
      </c>
      <c r="O92" s="3" t="s">
        <v>457</v>
      </c>
      <c r="P92" s="3" t="s">
        <v>457</v>
      </c>
      <c r="Q92" s="3" t="s">
        <v>1927</v>
      </c>
      <c r="R92" s="3" t="s">
        <v>457</v>
      </c>
      <c r="S92" s="3" t="s">
        <v>457</v>
      </c>
      <c r="T92" s="3" t="s">
        <v>481</v>
      </c>
      <c r="U92" t="str">
        <f t="shared" si="1"/>
        <v>10439222</v>
      </c>
    </row>
    <row r="93" spans="1:21" hidden="1">
      <c r="A93" s="3" t="s">
        <v>988</v>
      </c>
      <c r="B93" s="3" t="s">
        <v>1686</v>
      </c>
      <c r="C93" s="3" t="s">
        <v>30</v>
      </c>
      <c r="D93" s="3" t="s">
        <v>1891</v>
      </c>
      <c r="E93" s="3" t="s">
        <v>457</v>
      </c>
      <c r="F93" s="3" t="s">
        <v>1928</v>
      </c>
      <c r="G93" s="3" t="s">
        <v>31</v>
      </c>
      <c r="H93" s="4">
        <v>45360</v>
      </c>
      <c r="I93" s="5">
        <v>1</v>
      </c>
      <c r="J93" s="3" t="s">
        <v>20</v>
      </c>
      <c r="K93" s="3" t="s">
        <v>457</v>
      </c>
      <c r="L93" s="6">
        <v>0</v>
      </c>
      <c r="M93" s="3" t="s">
        <v>457</v>
      </c>
      <c r="N93" s="3" t="s">
        <v>457</v>
      </c>
      <c r="O93" s="3" t="s">
        <v>457</v>
      </c>
      <c r="P93" s="3" t="s">
        <v>457</v>
      </c>
      <c r="Q93" s="3" t="s">
        <v>1901</v>
      </c>
      <c r="R93" s="3" t="s">
        <v>457</v>
      </c>
      <c r="S93" s="3" t="s">
        <v>457</v>
      </c>
      <c r="T93" s="3" t="s">
        <v>481</v>
      </c>
      <c r="U93" t="str">
        <f t="shared" si="1"/>
        <v>10206296</v>
      </c>
    </row>
    <row r="94" spans="1:21" hidden="1">
      <c r="A94" s="3" t="s">
        <v>1361</v>
      </c>
      <c r="B94" s="3" t="s">
        <v>1686</v>
      </c>
      <c r="C94" s="3" t="s">
        <v>27</v>
      </c>
      <c r="D94" s="3" t="s">
        <v>1929</v>
      </c>
      <c r="E94" s="3" t="s">
        <v>457</v>
      </c>
      <c r="F94" s="3" t="s">
        <v>1930</v>
      </c>
      <c r="G94" s="3" t="s">
        <v>25</v>
      </c>
      <c r="H94" s="4">
        <v>45361</v>
      </c>
      <c r="I94" s="5">
        <v>1</v>
      </c>
      <c r="J94" s="3" t="s">
        <v>20</v>
      </c>
      <c r="K94" s="3" t="s">
        <v>457</v>
      </c>
      <c r="L94" s="6">
        <v>0</v>
      </c>
      <c r="M94" s="3" t="s">
        <v>457</v>
      </c>
      <c r="N94" s="3" t="s">
        <v>457</v>
      </c>
      <c r="O94" s="3" t="s">
        <v>457</v>
      </c>
      <c r="P94" s="3" t="s">
        <v>457</v>
      </c>
      <c r="Q94" s="3" t="s">
        <v>457</v>
      </c>
      <c r="R94" s="3" t="s">
        <v>457</v>
      </c>
      <c r="S94" s="3" t="s">
        <v>457</v>
      </c>
      <c r="T94" s="3" t="s">
        <v>481</v>
      </c>
      <c r="U94" t="str">
        <f t="shared" si="1"/>
        <v>10606214</v>
      </c>
    </row>
    <row r="95" spans="1:21" hidden="1">
      <c r="A95" s="3" t="s">
        <v>1361</v>
      </c>
      <c r="B95" s="3" t="s">
        <v>1686</v>
      </c>
      <c r="C95" s="3" t="s">
        <v>30</v>
      </c>
      <c r="D95" s="3" t="s">
        <v>1929</v>
      </c>
      <c r="E95" s="3" t="s">
        <v>457</v>
      </c>
      <c r="F95" s="3" t="s">
        <v>1930</v>
      </c>
      <c r="G95" s="3" t="s">
        <v>31</v>
      </c>
      <c r="H95" s="4">
        <v>45361</v>
      </c>
      <c r="I95" s="5">
        <v>-1</v>
      </c>
      <c r="J95" s="3" t="s">
        <v>20</v>
      </c>
      <c r="K95" s="3" t="s">
        <v>457</v>
      </c>
      <c r="L95" s="6">
        <v>0</v>
      </c>
      <c r="M95" s="3" t="s">
        <v>457</v>
      </c>
      <c r="N95" s="3" t="s">
        <v>457</v>
      </c>
      <c r="O95" s="3" t="s">
        <v>457</v>
      </c>
      <c r="P95" s="3" t="s">
        <v>457</v>
      </c>
      <c r="Q95" s="3" t="s">
        <v>457</v>
      </c>
      <c r="R95" s="3" t="s">
        <v>457</v>
      </c>
      <c r="S95" s="3" t="s">
        <v>457</v>
      </c>
      <c r="T95" s="3" t="s">
        <v>481</v>
      </c>
      <c r="U95" t="str">
        <f t="shared" si="1"/>
        <v>10606214</v>
      </c>
    </row>
    <row r="96" spans="1:21" hidden="1">
      <c r="A96" s="3" t="s">
        <v>1036</v>
      </c>
      <c r="B96" s="3" t="s">
        <v>1686</v>
      </c>
      <c r="C96" s="3" t="s">
        <v>457</v>
      </c>
      <c r="D96" s="3" t="s">
        <v>1899</v>
      </c>
      <c r="E96" s="3" t="s">
        <v>457</v>
      </c>
      <c r="F96" s="3" t="s">
        <v>1931</v>
      </c>
      <c r="G96" s="3" t="s">
        <v>25</v>
      </c>
      <c r="H96" s="4">
        <v>45364</v>
      </c>
      <c r="I96" s="5">
        <v>24</v>
      </c>
      <c r="J96" s="3" t="s">
        <v>20</v>
      </c>
      <c r="K96" s="3" t="s">
        <v>457</v>
      </c>
      <c r="L96" s="6">
        <v>128.63999999999999</v>
      </c>
      <c r="M96" s="3" t="s">
        <v>457</v>
      </c>
      <c r="N96" s="3" t="s">
        <v>457</v>
      </c>
      <c r="O96" s="3" t="s">
        <v>457</v>
      </c>
      <c r="P96" s="3" t="s">
        <v>457</v>
      </c>
      <c r="Q96" s="3" t="s">
        <v>1932</v>
      </c>
      <c r="R96" s="3" t="s">
        <v>457</v>
      </c>
      <c r="S96" s="3" t="s">
        <v>457</v>
      </c>
      <c r="T96" s="3" t="s">
        <v>481</v>
      </c>
      <c r="U96" t="str">
        <f t="shared" si="1"/>
        <v>10058170</v>
      </c>
    </row>
    <row r="97" spans="1:21" hidden="1">
      <c r="A97" s="3" t="s">
        <v>1036</v>
      </c>
      <c r="B97" s="3" t="s">
        <v>1686</v>
      </c>
      <c r="C97" s="3" t="s">
        <v>457</v>
      </c>
      <c r="D97" s="3" t="s">
        <v>1899</v>
      </c>
      <c r="E97" s="3" t="s">
        <v>457</v>
      </c>
      <c r="F97" s="3" t="s">
        <v>1933</v>
      </c>
      <c r="G97" s="3" t="s">
        <v>25</v>
      </c>
      <c r="H97" s="4">
        <v>45364</v>
      </c>
      <c r="I97" s="5">
        <v>24</v>
      </c>
      <c r="J97" s="3" t="s">
        <v>20</v>
      </c>
      <c r="K97" s="3" t="s">
        <v>457</v>
      </c>
      <c r="L97" s="6">
        <v>128.63999999999999</v>
      </c>
      <c r="M97" s="3" t="s">
        <v>457</v>
      </c>
      <c r="N97" s="3" t="s">
        <v>457</v>
      </c>
      <c r="O97" s="3" t="s">
        <v>457</v>
      </c>
      <c r="P97" s="3" t="s">
        <v>457</v>
      </c>
      <c r="Q97" s="3" t="s">
        <v>1934</v>
      </c>
      <c r="R97" s="3" t="s">
        <v>457</v>
      </c>
      <c r="S97" s="3" t="s">
        <v>457</v>
      </c>
      <c r="T97" s="3" t="s">
        <v>481</v>
      </c>
      <c r="U97" t="str">
        <f t="shared" si="1"/>
        <v>10058170</v>
      </c>
    </row>
    <row r="98" spans="1:21" hidden="1">
      <c r="A98" s="3" t="s">
        <v>1258</v>
      </c>
      <c r="B98" s="3" t="s">
        <v>1686</v>
      </c>
      <c r="C98" s="3" t="s">
        <v>457</v>
      </c>
      <c r="D98" s="3" t="s">
        <v>1899</v>
      </c>
      <c r="E98" s="3" t="s">
        <v>457</v>
      </c>
      <c r="F98" s="3" t="s">
        <v>1935</v>
      </c>
      <c r="G98" s="3" t="s">
        <v>25</v>
      </c>
      <c r="H98" s="4">
        <v>45364</v>
      </c>
      <c r="I98" s="5">
        <v>24</v>
      </c>
      <c r="J98" s="3" t="s">
        <v>20</v>
      </c>
      <c r="K98" s="3" t="s">
        <v>457</v>
      </c>
      <c r="L98" s="6">
        <v>138.24</v>
      </c>
      <c r="M98" s="3" t="s">
        <v>457</v>
      </c>
      <c r="N98" s="3" t="s">
        <v>457</v>
      </c>
      <c r="O98" s="3" t="s">
        <v>457</v>
      </c>
      <c r="P98" s="3" t="s">
        <v>457</v>
      </c>
      <c r="Q98" s="3" t="s">
        <v>1936</v>
      </c>
      <c r="R98" s="3" t="s">
        <v>457</v>
      </c>
      <c r="S98" s="3" t="s">
        <v>457</v>
      </c>
      <c r="T98" s="3" t="s">
        <v>481</v>
      </c>
      <c r="U98" t="str">
        <f t="shared" si="1"/>
        <v>10208071</v>
      </c>
    </row>
    <row r="99" spans="1:21" hidden="1">
      <c r="A99" s="3" t="s">
        <v>1361</v>
      </c>
      <c r="B99" s="3" t="s">
        <v>1686</v>
      </c>
      <c r="C99" s="3" t="s">
        <v>27</v>
      </c>
      <c r="D99" s="3" t="s">
        <v>456</v>
      </c>
      <c r="E99" s="3" t="s">
        <v>457</v>
      </c>
      <c r="F99" s="3" t="s">
        <v>1937</v>
      </c>
      <c r="G99" s="3" t="s">
        <v>31</v>
      </c>
      <c r="H99" s="4">
        <v>45364</v>
      </c>
      <c r="I99" s="5">
        <v>-1</v>
      </c>
      <c r="J99" s="3" t="s">
        <v>20</v>
      </c>
      <c r="K99" s="3" t="s">
        <v>457</v>
      </c>
      <c r="L99" s="6">
        <v>-506</v>
      </c>
      <c r="M99" s="3" t="s">
        <v>457</v>
      </c>
      <c r="N99" s="3" t="s">
        <v>457</v>
      </c>
      <c r="O99" s="3" t="s">
        <v>457</v>
      </c>
      <c r="P99" s="3" t="s">
        <v>1938</v>
      </c>
      <c r="Q99" s="3" t="s">
        <v>457</v>
      </c>
      <c r="R99" s="3" t="s">
        <v>457</v>
      </c>
      <c r="S99" s="3" t="s">
        <v>457</v>
      </c>
      <c r="T99" s="3" t="s">
        <v>1939</v>
      </c>
      <c r="U99" t="str">
        <f t="shared" si="1"/>
        <v>10606214100037004</v>
      </c>
    </row>
    <row r="100" spans="1:21" hidden="1">
      <c r="A100" s="3" t="s">
        <v>1576</v>
      </c>
      <c r="B100" s="3" t="s">
        <v>1686</v>
      </c>
      <c r="C100" s="3" t="s">
        <v>457</v>
      </c>
      <c r="D100" s="3" t="s">
        <v>1899</v>
      </c>
      <c r="E100" s="3" t="s">
        <v>457</v>
      </c>
      <c r="F100" s="3" t="s">
        <v>1940</v>
      </c>
      <c r="G100" s="3" t="s">
        <v>25</v>
      </c>
      <c r="H100" s="4">
        <v>45370</v>
      </c>
      <c r="I100" s="5">
        <v>12</v>
      </c>
      <c r="J100" s="3" t="s">
        <v>20</v>
      </c>
      <c r="K100" s="3" t="s">
        <v>457</v>
      </c>
      <c r="L100" s="6">
        <v>80.64</v>
      </c>
      <c r="M100" s="3" t="s">
        <v>457</v>
      </c>
      <c r="N100" s="3" t="s">
        <v>457</v>
      </c>
      <c r="O100" s="3" t="s">
        <v>457</v>
      </c>
      <c r="P100" s="3" t="s">
        <v>457</v>
      </c>
      <c r="Q100" s="3" t="s">
        <v>1941</v>
      </c>
      <c r="R100" s="3" t="s">
        <v>457</v>
      </c>
      <c r="S100" s="3" t="s">
        <v>457</v>
      </c>
      <c r="T100" s="3" t="s">
        <v>481</v>
      </c>
      <c r="U100" t="str">
        <f t="shared" si="1"/>
        <v>10058909</v>
      </c>
    </row>
    <row r="101" spans="1:21" hidden="1">
      <c r="A101" s="3" t="s">
        <v>160</v>
      </c>
      <c r="B101" s="3" t="s">
        <v>1686</v>
      </c>
      <c r="C101" s="3" t="s">
        <v>457</v>
      </c>
      <c r="D101" s="3" t="s">
        <v>1899</v>
      </c>
      <c r="E101" s="3" t="s">
        <v>457</v>
      </c>
      <c r="F101" s="3" t="s">
        <v>1942</v>
      </c>
      <c r="G101" s="3" t="s">
        <v>25</v>
      </c>
      <c r="H101" s="4">
        <v>45370</v>
      </c>
      <c r="I101" s="5">
        <v>14</v>
      </c>
      <c r="J101" s="3" t="s">
        <v>20</v>
      </c>
      <c r="K101" s="3" t="s">
        <v>457</v>
      </c>
      <c r="L101" s="6">
        <v>144.76</v>
      </c>
      <c r="M101" s="3" t="s">
        <v>457</v>
      </c>
      <c r="N101" s="3" t="s">
        <v>457</v>
      </c>
      <c r="O101" s="3" t="s">
        <v>457</v>
      </c>
      <c r="P101" s="3" t="s">
        <v>457</v>
      </c>
      <c r="Q101" s="3" t="s">
        <v>1943</v>
      </c>
      <c r="R101" s="3" t="s">
        <v>457</v>
      </c>
      <c r="S101" s="3" t="s">
        <v>457</v>
      </c>
      <c r="T101" s="3" t="s">
        <v>481</v>
      </c>
      <c r="U101" t="str">
        <f t="shared" si="1"/>
        <v>10060887</v>
      </c>
    </row>
    <row r="102" spans="1:21" hidden="1">
      <c r="A102" s="3" t="s">
        <v>197</v>
      </c>
      <c r="B102" s="3" t="s">
        <v>1686</v>
      </c>
      <c r="C102" s="3" t="s">
        <v>457</v>
      </c>
      <c r="D102" s="3" t="s">
        <v>1899</v>
      </c>
      <c r="E102" s="3" t="s">
        <v>457</v>
      </c>
      <c r="F102" s="3" t="s">
        <v>1944</v>
      </c>
      <c r="G102" s="3" t="s">
        <v>25</v>
      </c>
      <c r="H102" s="4">
        <v>45370</v>
      </c>
      <c r="I102" s="5">
        <v>12</v>
      </c>
      <c r="J102" s="3" t="s">
        <v>20</v>
      </c>
      <c r="K102" s="3" t="s">
        <v>457</v>
      </c>
      <c r="L102" s="6">
        <v>66.239999999999995</v>
      </c>
      <c r="M102" s="3" t="s">
        <v>457</v>
      </c>
      <c r="N102" s="3" t="s">
        <v>457</v>
      </c>
      <c r="O102" s="3" t="s">
        <v>457</v>
      </c>
      <c r="P102" s="3" t="s">
        <v>457</v>
      </c>
      <c r="Q102" s="3" t="s">
        <v>1945</v>
      </c>
      <c r="R102" s="3" t="s">
        <v>457</v>
      </c>
      <c r="S102" s="3" t="s">
        <v>457</v>
      </c>
      <c r="T102" s="3" t="s">
        <v>481</v>
      </c>
      <c r="U102" t="str">
        <f t="shared" si="1"/>
        <v>10060919</v>
      </c>
    </row>
    <row r="103" spans="1:21" hidden="1">
      <c r="A103" s="3" t="s">
        <v>1351</v>
      </c>
      <c r="B103" s="3" t="s">
        <v>1686</v>
      </c>
      <c r="C103" s="3" t="s">
        <v>457</v>
      </c>
      <c r="D103" s="3" t="s">
        <v>1899</v>
      </c>
      <c r="E103" s="3" t="s">
        <v>457</v>
      </c>
      <c r="F103" s="3" t="s">
        <v>1946</v>
      </c>
      <c r="G103" s="3" t="s">
        <v>25</v>
      </c>
      <c r="H103" s="4">
        <v>45370</v>
      </c>
      <c r="I103" s="5">
        <v>2</v>
      </c>
      <c r="J103" s="3" t="s">
        <v>20</v>
      </c>
      <c r="K103" s="3" t="s">
        <v>457</v>
      </c>
      <c r="L103" s="6">
        <v>122.79</v>
      </c>
      <c r="M103" s="3" t="s">
        <v>457</v>
      </c>
      <c r="N103" s="3" t="s">
        <v>457</v>
      </c>
      <c r="O103" s="3" t="s">
        <v>457</v>
      </c>
      <c r="P103" s="3" t="s">
        <v>457</v>
      </c>
      <c r="Q103" s="3" t="s">
        <v>1907</v>
      </c>
      <c r="R103" s="3" t="s">
        <v>457</v>
      </c>
      <c r="S103" s="3" t="s">
        <v>457</v>
      </c>
      <c r="T103" s="3" t="s">
        <v>481</v>
      </c>
      <c r="U103" t="str">
        <f t="shared" si="1"/>
        <v>10205993</v>
      </c>
    </row>
    <row r="104" spans="1:21" hidden="1">
      <c r="A104" s="3" t="s">
        <v>1445</v>
      </c>
      <c r="B104" s="3" t="s">
        <v>1686</v>
      </c>
      <c r="C104" s="3" t="s">
        <v>457</v>
      </c>
      <c r="D104" s="3" t="s">
        <v>1899</v>
      </c>
      <c r="E104" s="3" t="s">
        <v>457</v>
      </c>
      <c r="F104" s="3" t="s">
        <v>1947</v>
      </c>
      <c r="G104" s="3" t="s">
        <v>25</v>
      </c>
      <c r="H104" s="4">
        <v>45370</v>
      </c>
      <c r="I104" s="5">
        <v>2</v>
      </c>
      <c r="J104" s="3" t="s">
        <v>20</v>
      </c>
      <c r="K104" s="3" t="s">
        <v>457</v>
      </c>
      <c r="L104" s="6">
        <v>47.77</v>
      </c>
      <c r="M104" s="3" t="s">
        <v>457</v>
      </c>
      <c r="N104" s="3" t="s">
        <v>457</v>
      </c>
      <c r="O104" s="3" t="s">
        <v>457</v>
      </c>
      <c r="P104" s="3" t="s">
        <v>457</v>
      </c>
      <c r="Q104" s="3" t="s">
        <v>1925</v>
      </c>
      <c r="R104" s="3" t="s">
        <v>457</v>
      </c>
      <c r="S104" s="3" t="s">
        <v>457</v>
      </c>
      <c r="T104" s="3" t="s">
        <v>481</v>
      </c>
      <c r="U104" t="str">
        <f t="shared" si="1"/>
        <v>10245447</v>
      </c>
    </row>
    <row r="105" spans="1:21" hidden="1">
      <c r="A105" s="3" t="s">
        <v>160</v>
      </c>
      <c r="B105" s="3" t="s">
        <v>1686</v>
      </c>
      <c r="C105" s="3" t="s">
        <v>23</v>
      </c>
      <c r="D105" s="3" t="s">
        <v>1896</v>
      </c>
      <c r="E105" s="3" t="s">
        <v>457</v>
      </c>
      <c r="F105" s="3" t="s">
        <v>1948</v>
      </c>
      <c r="G105" s="3" t="s">
        <v>473</v>
      </c>
      <c r="H105" s="4">
        <v>45371</v>
      </c>
      <c r="I105" s="5">
        <v>-4</v>
      </c>
      <c r="J105" s="3" t="s">
        <v>20</v>
      </c>
      <c r="K105" s="3" t="s">
        <v>457</v>
      </c>
      <c r="L105" s="6">
        <v>-41.24</v>
      </c>
      <c r="M105" s="3" t="s">
        <v>457</v>
      </c>
      <c r="N105" s="3" t="s">
        <v>457</v>
      </c>
      <c r="O105" s="3" t="s">
        <v>457</v>
      </c>
      <c r="P105" s="3" t="s">
        <v>457</v>
      </c>
      <c r="Q105" s="3" t="s">
        <v>457</v>
      </c>
      <c r="R105" s="3" t="s">
        <v>457</v>
      </c>
      <c r="S105" s="3" t="s">
        <v>457</v>
      </c>
      <c r="T105" s="3" t="s">
        <v>481</v>
      </c>
      <c r="U105" t="str">
        <f t="shared" si="1"/>
        <v>10060887</v>
      </c>
    </row>
    <row r="106" spans="1:21" hidden="1">
      <c r="A106" s="3" t="s">
        <v>887</v>
      </c>
      <c r="B106" s="3" t="s">
        <v>1686</v>
      </c>
      <c r="C106" s="3" t="s">
        <v>30</v>
      </c>
      <c r="D106" s="3" t="s">
        <v>1891</v>
      </c>
      <c r="E106" s="3" t="s">
        <v>457</v>
      </c>
      <c r="F106" s="3" t="s">
        <v>1949</v>
      </c>
      <c r="G106" s="3" t="s">
        <v>31</v>
      </c>
      <c r="H106" s="4">
        <v>45371</v>
      </c>
      <c r="I106" s="5">
        <v>1</v>
      </c>
      <c r="J106" s="3" t="s">
        <v>20</v>
      </c>
      <c r="K106" s="3" t="s">
        <v>457</v>
      </c>
      <c r="L106" s="6">
        <v>0</v>
      </c>
      <c r="M106" s="3" t="s">
        <v>457</v>
      </c>
      <c r="N106" s="3" t="s">
        <v>457</v>
      </c>
      <c r="O106" s="3" t="s">
        <v>457</v>
      </c>
      <c r="P106" s="3" t="s">
        <v>457</v>
      </c>
      <c r="Q106" s="3" t="s">
        <v>1925</v>
      </c>
      <c r="R106" s="3" t="s">
        <v>457</v>
      </c>
      <c r="S106" s="3" t="s">
        <v>457</v>
      </c>
      <c r="T106" s="3" t="s">
        <v>481</v>
      </c>
      <c r="U106" t="str">
        <f t="shared" si="1"/>
        <v>10439222</v>
      </c>
    </row>
    <row r="107" spans="1:21" hidden="1">
      <c r="A107" s="3" t="s">
        <v>887</v>
      </c>
      <c r="B107" s="3" t="s">
        <v>1686</v>
      </c>
      <c r="C107" s="3" t="s">
        <v>30</v>
      </c>
      <c r="D107" s="3" t="s">
        <v>1891</v>
      </c>
      <c r="E107" s="3" t="s">
        <v>457</v>
      </c>
      <c r="F107" s="3" t="s">
        <v>1950</v>
      </c>
      <c r="G107" s="3" t="s">
        <v>31</v>
      </c>
      <c r="H107" s="4">
        <v>45371</v>
      </c>
      <c r="I107" s="5">
        <v>1</v>
      </c>
      <c r="J107" s="3" t="s">
        <v>20</v>
      </c>
      <c r="K107" s="3" t="s">
        <v>457</v>
      </c>
      <c r="L107" s="6">
        <v>0</v>
      </c>
      <c r="M107" s="3" t="s">
        <v>457</v>
      </c>
      <c r="N107" s="3" t="s">
        <v>457</v>
      </c>
      <c r="O107" s="3" t="s">
        <v>457</v>
      </c>
      <c r="P107" s="3" t="s">
        <v>457</v>
      </c>
      <c r="Q107" s="3" t="s">
        <v>1927</v>
      </c>
      <c r="R107" s="3" t="s">
        <v>457</v>
      </c>
      <c r="S107" s="3" t="s">
        <v>457</v>
      </c>
      <c r="T107" s="3" t="s">
        <v>481</v>
      </c>
      <c r="U107" t="str">
        <f t="shared" si="1"/>
        <v>10439222</v>
      </c>
    </row>
    <row r="108" spans="1:21" hidden="1">
      <c r="A108" s="3" t="s">
        <v>1305</v>
      </c>
      <c r="B108" s="3" t="s">
        <v>1686</v>
      </c>
      <c r="C108" s="3" t="s">
        <v>23</v>
      </c>
      <c r="D108" s="3" t="s">
        <v>1896</v>
      </c>
      <c r="E108" s="3" t="s">
        <v>457</v>
      </c>
      <c r="F108" s="3" t="s">
        <v>1951</v>
      </c>
      <c r="G108" s="3" t="s">
        <v>31</v>
      </c>
      <c r="H108" s="4">
        <v>45372</v>
      </c>
      <c r="I108" s="5">
        <v>-1</v>
      </c>
      <c r="J108" s="3" t="s">
        <v>20</v>
      </c>
      <c r="K108" s="3" t="s">
        <v>457</v>
      </c>
      <c r="L108" s="6">
        <v>-18.43</v>
      </c>
      <c r="M108" s="3" t="s">
        <v>457</v>
      </c>
      <c r="N108" s="3" t="s">
        <v>457</v>
      </c>
      <c r="O108" s="3" t="s">
        <v>457</v>
      </c>
      <c r="P108" s="3" t="s">
        <v>457</v>
      </c>
      <c r="Q108" s="3" t="s">
        <v>457</v>
      </c>
      <c r="R108" s="3" t="s">
        <v>457</v>
      </c>
      <c r="S108" s="3" t="s">
        <v>457</v>
      </c>
      <c r="T108" s="3" t="s">
        <v>481</v>
      </c>
      <c r="U108" t="str">
        <f t="shared" si="1"/>
        <v>10060890</v>
      </c>
    </row>
    <row r="109" spans="1:21" hidden="1">
      <c r="A109" s="3" t="s">
        <v>1156</v>
      </c>
      <c r="B109" s="3" t="s">
        <v>1686</v>
      </c>
      <c r="C109" s="3" t="s">
        <v>23</v>
      </c>
      <c r="D109" s="3" t="s">
        <v>1896</v>
      </c>
      <c r="E109" s="3" t="s">
        <v>457</v>
      </c>
      <c r="F109" s="3" t="s">
        <v>1952</v>
      </c>
      <c r="G109" s="3" t="s">
        <v>31</v>
      </c>
      <c r="H109" s="4">
        <v>45372</v>
      </c>
      <c r="I109" s="5">
        <v>-3</v>
      </c>
      <c r="J109" s="3" t="s">
        <v>20</v>
      </c>
      <c r="K109" s="3" t="s">
        <v>457</v>
      </c>
      <c r="L109" s="6">
        <v>-65.069999999999993</v>
      </c>
      <c r="M109" s="3" t="s">
        <v>457</v>
      </c>
      <c r="N109" s="3" t="s">
        <v>457</v>
      </c>
      <c r="O109" s="3" t="s">
        <v>457</v>
      </c>
      <c r="P109" s="3" t="s">
        <v>457</v>
      </c>
      <c r="Q109" s="3" t="s">
        <v>457</v>
      </c>
      <c r="R109" s="3" t="s">
        <v>457</v>
      </c>
      <c r="S109" s="3" t="s">
        <v>457</v>
      </c>
      <c r="T109" s="3" t="s">
        <v>481</v>
      </c>
      <c r="U109" t="str">
        <f t="shared" si="1"/>
        <v>10060891</v>
      </c>
    </row>
    <row r="110" spans="1:21" hidden="1">
      <c r="A110" s="3" t="s">
        <v>880</v>
      </c>
      <c r="B110" s="3" t="s">
        <v>1686</v>
      </c>
      <c r="C110" s="3" t="s">
        <v>30</v>
      </c>
      <c r="D110" s="3" t="s">
        <v>1929</v>
      </c>
      <c r="E110" s="3" t="s">
        <v>457</v>
      </c>
      <c r="F110" s="3" t="s">
        <v>1953</v>
      </c>
      <c r="G110" s="3" t="s">
        <v>31</v>
      </c>
      <c r="H110" s="4">
        <v>45372</v>
      </c>
      <c r="I110" s="5">
        <v>-1</v>
      </c>
      <c r="J110" s="3" t="s">
        <v>1841</v>
      </c>
      <c r="K110" s="3" t="s">
        <v>457</v>
      </c>
      <c r="L110" s="6">
        <v>0</v>
      </c>
      <c r="M110" s="3" t="s">
        <v>1954</v>
      </c>
      <c r="N110" s="3" t="s">
        <v>457</v>
      </c>
      <c r="O110" s="3" t="s">
        <v>457</v>
      </c>
      <c r="P110" s="3" t="s">
        <v>457</v>
      </c>
      <c r="Q110" s="3" t="s">
        <v>457</v>
      </c>
      <c r="R110" s="3" t="s">
        <v>457</v>
      </c>
      <c r="S110" s="3" t="s">
        <v>457</v>
      </c>
      <c r="T110" s="3" t="s">
        <v>481</v>
      </c>
      <c r="U110" t="str">
        <f t="shared" si="1"/>
        <v>10417500</v>
      </c>
    </row>
    <row r="111" spans="1:21" hidden="1">
      <c r="A111" s="3" t="s">
        <v>880</v>
      </c>
      <c r="B111" s="3" t="s">
        <v>1686</v>
      </c>
      <c r="C111" s="3" t="s">
        <v>27</v>
      </c>
      <c r="D111" s="3" t="s">
        <v>1929</v>
      </c>
      <c r="E111" s="3" t="s">
        <v>457</v>
      </c>
      <c r="F111" s="3" t="s">
        <v>1953</v>
      </c>
      <c r="G111" s="3" t="s">
        <v>25</v>
      </c>
      <c r="H111" s="4">
        <v>45372</v>
      </c>
      <c r="I111" s="5">
        <v>1</v>
      </c>
      <c r="J111" s="3" t="s">
        <v>1841</v>
      </c>
      <c r="K111" s="3" t="s">
        <v>457</v>
      </c>
      <c r="L111" s="6">
        <v>0</v>
      </c>
      <c r="M111" s="3" t="s">
        <v>1954</v>
      </c>
      <c r="N111" s="3" t="s">
        <v>457</v>
      </c>
      <c r="O111" s="3" t="s">
        <v>457</v>
      </c>
      <c r="P111" s="3" t="s">
        <v>457</v>
      </c>
      <c r="Q111" s="3" t="s">
        <v>457</v>
      </c>
      <c r="R111" s="3" t="s">
        <v>457</v>
      </c>
      <c r="S111" s="3" t="s">
        <v>457</v>
      </c>
      <c r="T111" s="3" t="s">
        <v>481</v>
      </c>
      <c r="U111" t="str">
        <f t="shared" si="1"/>
        <v>10417500</v>
      </c>
    </row>
    <row r="112" spans="1:21" hidden="1">
      <c r="A112" s="3" t="s">
        <v>880</v>
      </c>
      <c r="B112" s="3" t="s">
        <v>1686</v>
      </c>
      <c r="C112" s="3" t="s">
        <v>30</v>
      </c>
      <c r="D112" s="3" t="s">
        <v>1891</v>
      </c>
      <c r="E112" s="3" t="s">
        <v>457</v>
      </c>
      <c r="F112" s="3" t="s">
        <v>1955</v>
      </c>
      <c r="G112" s="3" t="s">
        <v>31</v>
      </c>
      <c r="H112" s="4">
        <v>45372</v>
      </c>
      <c r="I112" s="5">
        <v>1</v>
      </c>
      <c r="J112" s="3" t="s">
        <v>1841</v>
      </c>
      <c r="K112" s="3" t="s">
        <v>457</v>
      </c>
      <c r="L112" s="6">
        <v>0</v>
      </c>
      <c r="M112" s="3" t="s">
        <v>1954</v>
      </c>
      <c r="N112" s="3" t="s">
        <v>457</v>
      </c>
      <c r="O112" s="3" t="s">
        <v>457</v>
      </c>
      <c r="P112" s="3" t="s">
        <v>457</v>
      </c>
      <c r="Q112" s="3" t="s">
        <v>1912</v>
      </c>
      <c r="R112" s="3" t="s">
        <v>457</v>
      </c>
      <c r="S112" s="3" t="s">
        <v>457</v>
      </c>
      <c r="T112" s="3" t="s">
        <v>481</v>
      </c>
      <c r="U112" t="str">
        <f t="shared" si="1"/>
        <v>10417500</v>
      </c>
    </row>
    <row r="113" spans="1:21" hidden="1">
      <c r="A113" s="3" t="s">
        <v>1561</v>
      </c>
      <c r="B113" s="3" t="s">
        <v>1686</v>
      </c>
      <c r="C113" s="3" t="s">
        <v>30</v>
      </c>
      <c r="D113" s="3" t="s">
        <v>1929</v>
      </c>
      <c r="E113" s="3" t="s">
        <v>457</v>
      </c>
      <c r="F113" s="3" t="s">
        <v>1956</v>
      </c>
      <c r="G113" s="3" t="s">
        <v>31</v>
      </c>
      <c r="H113" s="4">
        <v>45372</v>
      </c>
      <c r="I113" s="5">
        <v>-2</v>
      </c>
      <c r="J113" s="3" t="s">
        <v>20</v>
      </c>
      <c r="K113" s="3" t="s">
        <v>457</v>
      </c>
      <c r="L113" s="6">
        <v>0</v>
      </c>
      <c r="M113" s="3" t="s">
        <v>1865</v>
      </c>
      <c r="N113" s="3" t="s">
        <v>457</v>
      </c>
      <c r="O113" s="3" t="s">
        <v>457</v>
      </c>
      <c r="P113" s="3" t="s">
        <v>457</v>
      </c>
      <c r="Q113" s="3" t="s">
        <v>457</v>
      </c>
      <c r="R113" s="3" t="s">
        <v>457</v>
      </c>
      <c r="S113" s="3" t="s">
        <v>457</v>
      </c>
      <c r="T113" s="3" t="s">
        <v>481</v>
      </c>
      <c r="U113" t="str">
        <f t="shared" si="1"/>
        <v>10427401</v>
      </c>
    </row>
    <row r="114" spans="1:21" hidden="1">
      <c r="A114" s="3" t="s">
        <v>1561</v>
      </c>
      <c r="B114" s="3" t="s">
        <v>1686</v>
      </c>
      <c r="C114" s="3" t="s">
        <v>27</v>
      </c>
      <c r="D114" s="3" t="s">
        <v>1929</v>
      </c>
      <c r="E114" s="3" t="s">
        <v>457</v>
      </c>
      <c r="F114" s="3" t="s">
        <v>1956</v>
      </c>
      <c r="G114" s="3" t="s">
        <v>25</v>
      </c>
      <c r="H114" s="4">
        <v>45372</v>
      </c>
      <c r="I114" s="5">
        <v>2</v>
      </c>
      <c r="J114" s="3" t="s">
        <v>20</v>
      </c>
      <c r="K114" s="3" t="s">
        <v>457</v>
      </c>
      <c r="L114" s="6">
        <v>0</v>
      </c>
      <c r="M114" s="3" t="s">
        <v>1865</v>
      </c>
      <c r="N114" s="3" t="s">
        <v>457</v>
      </c>
      <c r="O114" s="3" t="s">
        <v>457</v>
      </c>
      <c r="P114" s="3" t="s">
        <v>457</v>
      </c>
      <c r="Q114" s="3" t="s">
        <v>457</v>
      </c>
      <c r="R114" s="3" t="s">
        <v>457</v>
      </c>
      <c r="S114" s="3" t="s">
        <v>457</v>
      </c>
      <c r="T114" s="3" t="s">
        <v>481</v>
      </c>
      <c r="U114" t="str">
        <f t="shared" si="1"/>
        <v>10427401</v>
      </c>
    </row>
    <row r="115" spans="1:21" hidden="1">
      <c r="A115" s="3" t="s">
        <v>1561</v>
      </c>
      <c r="B115" s="3" t="s">
        <v>1686</v>
      </c>
      <c r="C115" s="3" t="s">
        <v>30</v>
      </c>
      <c r="D115" s="3" t="s">
        <v>1891</v>
      </c>
      <c r="E115" s="3" t="s">
        <v>457</v>
      </c>
      <c r="F115" s="3" t="s">
        <v>1957</v>
      </c>
      <c r="G115" s="3" t="s">
        <v>31</v>
      </c>
      <c r="H115" s="4">
        <v>45372</v>
      </c>
      <c r="I115" s="5">
        <v>2</v>
      </c>
      <c r="J115" s="3" t="s">
        <v>20</v>
      </c>
      <c r="K115" s="3" t="s">
        <v>457</v>
      </c>
      <c r="L115" s="6">
        <v>0</v>
      </c>
      <c r="M115" s="3" t="s">
        <v>1865</v>
      </c>
      <c r="N115" s="3" t="s">
        <v>457</v>
      </c>
      <c r="O115" s="3" t="s">
        <v>457</v>
      </c>
      <c r="P115" s="3" t="s">
        <v>457</v>
      </c>
      <c r="Q115" s="3" t="s">
        <v>1914</v>
      </c>
      <c r="R115" s="3" t="s">
        <v>457</v>
      </c>
      <c r="S115" s="3" t="s">
        <v>457</v>
      </c>
      <c r="T115" s="3" t="s">
        <v>481</v>
      </c>
      <c r="U115" t="str">
        <f t="shared" si="1"/>
        <v>10427401</v>
      </c>
    </row>
    <row r="116" spans="1:21" hidden="1">
      <c r="A116" s="3" t="s">
        <v>1305</v>
      </c>
      <c r="B116" s="3" t="s">
        <v>1686</v>
      </c>
      <c r="C116" s="3" t="s">
        <v>23</v>
      </c>
      <c r="D116" s="3" t="s">
        <v>1896</v>
      </c>
      <c r="E116" s="3" t="s">
        <v>457</v>
      </c>
      <c r="F116" s="3" t="s">
        <v>1958</v>
      </c>
      <c r="G116" s="3" t="s">
        <v>32</v>
      </c>
      <c r="H116" s="4">
        <v>45375</v>
      </c>
      <c r="I116" s="5">
        <v>-1</v>
      </c>
      <c r="J116" s="3" t="s">
        <v>20</v>
      </c>
      <c r="K116" s="3" t="s">
        <v>457</v>
      </c>
      <c r="L116" s="6">
        <v>-18.43</v>
      </c>
      <c r="M116" s="3" t="s">
        <v>457</v>
      </c>
      <c r="N116" s="3" t="s">
        <v>457</v>
      </c>
      <c r="O116" s="3" t="s">
        <v>457</v>
      </c>
      <c r="P116" s="3" t="s">
        <v>457</v>
      </c>
      <c r="Q116" s="3" t="s">
        <v>457</v>
      </c>
      <c r="R116" s="3" t="s">
        <v>457</v>
      </c>
      <c r="S116" s="3" t="s">
        <v>457</v>
      </c>
      <c r="T116" s="3" t="s">
        <v>481</v>
      </c>
      <c r="U116" t="str">
        <f t="shared" si="1"/>
        <v>10060890</v>
      </c>
    </row>
    <row r="117" spans="1:21" hidden="1">
      <c r="A117" s="3" t="s">
        <v>988</v>
      </c>
      <c r="B117" s="3" t="s">
        <v>1686</v>
      </c>
      <c r="C117" s="3" t="s">
        <v>27</v>
      </c>
      <c r="D117" s="3" t="s">
        <v>1929</v>
      </c>
      <c r="E117" s="3" t="s">
        <v>457</v>
      </c>
      <c r="F117" s="3" t="s">
        <v>1959</v>
      </c>
      <c r="G117" s="3" t="s">
        <v>25</v>
      </c>
      <c r="H117" s="4">
        <v>45375</v>
      </c>
      <c r="I117" s="5">
        <v>1</v>
      </c>
      <c r="J117" s="3" t="s">
        <v>20</v>
      </c>
      <c r="K117" s="3" t="s">
        <v>457</v>
      </c>
      <c r="L117" s="6">
        <v>0</v>
      </c>
      <c r="M117" s="3" t="s">
        <v>457</v>
      </c>
      <c r="N117" s="3" t="s">
        <v>457</v>
      </c>
      <c r="O117" s="3" t="s">
        <v>457</v>
      </c>
      <c r="P117" s="3" t="s">
        <v>457</v>
      </c>
      <c r="Q117" s="3" t="s">
        <v>457</v>
      </c>
      <c r="R117" s="3" t="s">
        <v>457</v>
      </c>
      <c r="S117" s="3" t="s">
        <v>457</v>
      </c>
      <c r="T117" s="3" t="s">
        <v>481</v>
      </c>
      <c r="U117" t="str">
        <f t="shared" si="1"/>
        <v>10206296</v>
      </c>
    </row>
    <row r="118" spans="1:21" hidden="1">
      <c r="A118" s="3" t="s">
        <v>988</v>
      </c>
      <c r="B118" s="3" t="s">
        <v>1686</v>
      </c>
      <c r="C118" s="3" t="s">
        <v>30</v>
      </c>
      <c r="D118" s="3" t="s">
        <v>1929</v>
      </c>
      <c r="E118" s="3" t="s">
        <v>457</v>
      </c>
      <c r="F118" s="3" t="s">
        <v>1959</v>
      </c>
      <c r="G118" s="3" t="s">
        <v>31</v>
      </c>
      <c r="H118" s="4">
        <v>45375</v>
      </c>
      <c r="I118" s="5">
        <v>-1</v>
      </c>
      <c r="J118" s="3" t="s">
        <v>20</v>
      </c>
      <c r="K118" s="3" t="s">
        <v>457</v>
      </c>
      <c r="L118" s="6">
        <v>0</v>
      </c>
      <c r="M118" s="3" t="s">
        <v>457</v>
      </c>
      <c r="N118" s="3" t="s">
        <v>457</v>
      </c>
      <c r="O118" s="3" t="s">
        <v>457</v>
      </c>
      <c r="P118" s="3" t="s">
        <v>457</v>
      </c>
      <c r="Q118" s="3" t="s">
        <v>457</v>
      </c>
      <c r="R118" s="3" t="s">
        <v>457</v>
      </c>
      <c r="S118" s="3" t="s">
        <v>457</v>
      </c>
      <c r="T118" s="3" t="s">
        <v>481</v>
      </c>
      <c r="U118" t="str">
        <f t="shared" si="1"/>
        <v>10206296</v>
      </c>
    </row>
    <row r="119" spans="1:21" hidden="1">
      <c r="A119" s="3" t="s">
        <v>1351</v>
      </c>
      <c r="B119" s="3" t="s">
        <v>1686</v>
      </c>
      <c r="C119" s="3" t="s">
        <v>23</v>
      </c>
      <c r="D119" s="3" t="s">
        <v>1891</v>
      </c>
      <c r="E119" s="3" t="s">
        <v>457</v>
      </c>
      <c r="F119" s="3" t="s">
        <v>1960</v>
      </c>
      <c r="G119" s="3" t="s">
        <v>31</v>
      </c>
      <c r="H119" s="4">
        <v>45376</v>
      </c>
      <c r="I119" s="5">
        <v>2</v>
      </c>
      <c r="J119" s="3" t="s">
        <v>20</v>
      </c>
      <c r="K119" s="3" t="s">
        <v>457</v>
      </c>
      <c r="L119" s="6">
        <v>0</v>
      </c>
      <c r="M119" s="3" t="s">
        <v>457</v>
      </c>
      <c r="N119" s="3" t="s">
        <v>457</v>
      </c>
      <c r="O119" s="3" t="s">
        <v>457</v>
      </c>
      <c r="P119" s="3" t="s">
        <v>457</v>
      </c>
      <c r="Q119" s="3" t="s">
        <v>1907</v>
      </c>
      <c r="R119" s="3" t="s">
        <v>457</v>
      </c>
      <c r="S119" s="3" t="s">
        <v>457</v>
      </c>
      <c r="T119" s="3" t="s">
        <v>481</v>
      </c>
      <c r="U119" t="str">
        <f t="shared" si="1"/>
        <v>10205993</v>
      </c>
    </row>
    <row r="120" spans="1:21" hidden="1">
      <c r="A120" s="3" t="s">
        <v>1332</v>
      </c>
      <c r="B120" s="3" t="s">
        <v>1686</v>
      </c>
      <c r="C120" s="3" t="s">
        <v>457</v>
      </c>
      <c r="D120" s="3" t="s">
        <v>1899</v>
      </c>
      <c r="E120" s="3" t="s">
        <v>457</v>
      </c>
      <c r="F120" s="3" t="s">
        <v>1961</v>
      </c>
      <c r="G120" s="3" t="s">
        <v>25</v>
      </c>
      <c r="H120" s="4">
        <v>45377</v>
      </c>
      <c r="I120" s="5">
        <v>12</v>
      </c>
      <c r="J120" s="3" t="s">
        <v>20</v>
      </c>
      <c r="K120" s="3" t="s">
        <v>457</v>
      </c>
      <c r="L120" s="6">
        <v>81.84</v>
      </c>
      <c r="M120" s="3" t="s">
        <v>457</v>
      </c>
      <c r="N120" s="3" t="s">
        <v>457</v>
      </c>
      <c r="O120" s="3" t="s">
        <v>457</v>
      </c>
      <c r="P120" s="3" t="s">
        <v>457</v>
      </c>
      <c r="Q120" s="3" t="s">
        <v>1962</v>
      </c>
      <c r="R120" s="3" t="s">
        <v>457</v>
      </c>
      <c r="S120" s="3" t="s">
        <v>457</v>
      </c>
      <c r="T120" s="3" t="s">
        <v>481</v>
      </c>
      <c r="U120" t="str">
        <f t="shared" si="1"/>
        <v>10058907</v>
      </c>
    </row>
    <row r="121" spans="1:21" hidden="1">
      <c r="A121" s="3" t="s">
        <v>158</v>
      </c>
      <c r="B121" s="3" t="s">
        <v>1686</v>
      </c>
      <c r="C121" s="3" t="s">
        <v>457</v>
      </c>
      <c r="D121" s="3" t="s">
        <v>1899</v>
      </c>
      <c r="E121" s="3" t="s">
        <v>457</v>
      </c>
      <c r="F121" s="3" t="s">
        <v>1963</v>
      </c>
      <c r="G121" s="3" t="s">
        <v>25</v>
      </c>
      <c r="H121" s="4">
        <v>45377</v>
      </c>
      <c r="I121" s="5">
        <v>9</v>
      </c>
      <c r="J121" s="3" t="s">
        <v>20</v>
      </c>
      <c r="K121" s="3" t="s">
        <v>457</v>
      </c>
      <c r="L121" s="6">
        <v>63.27</v>
      </c>
      <c r="M121" s="3" t="s">
        <v>457</v>
      </c>
      <c r="N121" s="3" t="s">
        <v>457</v>
      </c>
      <c r="O121" s="3" t="s">
        <v>457</v>
      </c>
      <c r="P121" s="3" t="s">
        <v>457</v>
      </c>
      <c r="Q121" s="3" t="s">
        <v>1964</v>
      </c>
      <c r="R121" s="3" t="s">
        <v>457</v>
      </c>
      <c r="S121" s="3" t="s">
        <v>457</v>
      </c>
      <c r="T121" s="3" t="s">
        <v>481</v>
      </c>
      <c r="U121" t="str">
        <f t="shared" si="1"/>
        <v>10060886</v>
      </c>
    </row>
    <row r="122" spans="1:21" hidden="1">
      <c r="A122" s="3" t="s">
        <v>1282</v>
      </c>
      <c r="B122" s="3" t="s">
        <v>1686</v>
      </c>
      <c r="C122" s="3" t="s">
        <v>457</v>
      </c>
      <c r="D122" s="3" t="s">
        <v>1899</v>
      </c>
      <c r="E122" s="3" t="s">
        <v>457</v>
      </c>
      <c r="F122" s="3" t="s">
        <v>1965</v>
      </c>
      <c r="G122" s="3" t="s">
        <v>25</v>
      </c>
      <c r="H122" s="4">
        <v>45377</v>
      </c>
      <c r="I122" s="5">
        <v>5</v>
      </c>
      <c r="J122" s="3" t="s">
        <v>20</v>
      </c>
      <c r="K122" s="3" t="s">
        <v>457</v>
      </c>
      <c r="L122" s="6">
        <v>86.95</v>
      </c>
      <c r="M122" s="3" t="s">
        <v>457</v>
      </c>
      <c r="N122" s="3" t="s">
        <v>457</v>
      </c>
      <c r="O122" s="3" t="s">
        <v>457</v>
      </c>
      <c r="P122" s="3" t="s">
        <v>457</v>
      </c>
      <c r="Q122" s="3" t="s">
        <v>1941</v>
      </c>
      <c r="R122" s="3" t="s">
        <v>457</v>
      </c>
      <c r="S122" s="3" t="s">
        <v>457</v>
      </c>
      <c r="T122" s="3" t="s">
        <v>481</v>
      </c>
      <c r="U122" t="str">
        <f t="shared" si="1"/>
        <v>10205671</v>
      </c>
    </row>
    <row r="123" spans="1:21" hidden="1">
      <c r="A123" s="3" t="s">
        <v>889</v>
      </c>
      <c r="B123" s="3" t="s">
        <v>1686</v>
      </c>
      <c r="C123" s="3" t="s">
        <v>457</v>
      </c>
      <c r="D123" s="3" t="s">
        <v>1899</v>
      </c>
      <c r="E123" s="3" t="s">
        <v>457</v>
      </c>
      <c r="F123" s="3" t="s">
        <v>1966</v>
      </c>
      <c r="G123" s="3" t="s">
        <v>25</v>
      </c>
      <c r="H123" s="4">
        <v>45377</v>
      </c>
      <c r="I123" s="5">
        <v>16</v>
      </c>
      <c r="J123" s="3" t="s">
        <v>20</v>
      </c>
      <c r="K123" s="3" t="s">
        <v>457</v>
      </c>
      <c r="L123" s="6">
        <v>626.13</v>
      </c>
      <c r="M123" s="3" t="s">
        <v>457</v>
      </c>
      <c r="N123" s="3" t="s">
        <v>457</v>
      </c>
      <c r="O123" s="3" t="s">
        <v>457</v>
      </c>
      <c r="P123" s="3" t="s">
        <v>457</v>
      </c>
      <c r="Q123" s="3" t="s">
        <v>1925</v>
      </c>
      <c r="R123" s="3" t="s">
        <v>457</v>
      </c>
      <c r="S123" s="3" t="s">
        <v>457</v>
      </c>
      <c r="T123" s="3" t="s">
        <v>481</v>
      </c>
      <c r="U123" t="str">
        <f t="shared" si="1"/>
        <v>10606651</v>
      </c>
    </row>
    <row r="124" spans="1:21" hidden="1">
      <c r="A124" s="3" t="s">
        <v>1036</v>
      </c>
      <c r="B124" s="3" t="s">
        <v>1686</v>
      </c>
      <c r="C124" s="3" t="s">
        <v>30</v>
      </c>
      <c r="D124" s="3" t="s">
        <v>1891</v>
      </c>
      <c r="E124" s="3" t="s">
        <v>457</v>
      </c>
      <c r="F124" s="3" t="s">
        <v>1967</v>
      </c>
      <c r="G124" s="3" t="s">
        <v>31</v>
      </c>
      <c r="H124" s="4">
        <v>45378</v>
      </c>
      <c r="I124" s="5">
        <v>24</v>
      </c>
      <c r="J124" s="3" t="s">
        <v>20</v>
      </c>
      <c r="K124" s="3" t="s">
        <v>457</v>
      </c>
      <c r="L124" s="6">
        <v>0</v>
      </c>
      <c r="M124" s="3" t="s">
        <v>457</v>
      </c>
      <c r="N124" s="3" t="s">
        <v>457</v>
      </c>
      <c r="O124" s="3" t="s">
        <v>457</v>
      </c>
      <c r="P124" s="3" t="s">
        <v>457</v>
      </c>
      <c r="Q124" s="3" t="s">
        <v>1934</v>
      </c>
      <c r="R124" s="3" t="s">
        <v>457</v>
      </c>
      <c r="S124" s="3" t="s">
        <v>457</v>
      </c>
      <c r="T124" s="3" t="s">
        <v>481</v>
      </c>
      <c r="U124" t="str">
        <f t="shared" si="1"/>
        <v>10058170</v>
      </c>
    </row>
    <row r="125" spans="1:21" hidden="1">
      <c r="A125" s="3" t="s">
        <v>1036</v>
      </c>
      <c r="B125" s="3" t="s">
        <v>1686</v>
      </c>
      <c r="C125" s="3" t="s">
        <v>30</v>
      </c>
      <c r="D125" s="3" t="s">
        <v>1891</v>
      </c>
      <c r="E125" s="3" t="s">
        <v>457</v>
      </c>
      <c r="F125" s="3" t="s">
        <v>1968</v>
      </c>
      <c r="G125" s="3" t="s">
        <v>31</v>
      </c>
      <c r="H125" s="4">
        <v>45378</v>
      </c>
      <c r="I125" s="5">
        <v>24</v>
      </c>
      <c r="J125" s="3" t="s">
        <v>20</v>
      </c>
      <c r="K125" s="3" t="s">
        <v>457</v>
      </c>
      <c r="L125" s="6">
        <v>0</v>
      </c>
      <c r="M125" s="3" t="s">
        <v>457</v>
      </c>
      <c r="N125" s="3" t="s">
        <v>457</v>
      </c>
      <c r="O125" s="3" t="s">
        <v>457</v>
      </c>
      <c r="P125" s="3" t="s">
        <v>457</v>
      </c>
      <c r="Q125" s="3" t="s">
        <v>1932</v>
      </c>
      <c r="R125" s="3" t="s">
        <v>457</v>
      </c>
      <c r="S125" s="3" t="s">
        <v>457</v>
      </c>
      <c r="T125" s="3" t="s">
        <v>481</v>
      </c>
      <c r="U125" t="str">
        <f t="shared" si="1"/>
        <v>10058170</v>
      </c>
    </row>
    <row r="126" spans="1:21" hidden="1">
      <c r="A126" s="3" t="s">
        <v>1305</v>
      </c>
      <c r="B126" s="3" t="s">
        <v>1686</v>
      </c>
      <c r="C126" s="3" t="s">
        <v>23</v>
      </c>
      <c r="D126" s="3" t="s">
        <v>1896</v>
      </c>
      <c r="E126" s="3" t="s">
        <v>457</v>
      </c>
      <c r="F126" s="3" t="s">
        <v>1969</v>
      </c>
      <c r="G126" s="3" t="s">
        <v>31</v>
      </c>
      <c r="H126" s="4">
        <v>45378</v>
      </c>
      <c r="I126" s="5">
        <v>-2</v>
      </c>
      <c r="J126" s="3" t="s">
        <v>20</v>
      </c>
      <c r="K126" s="3" t="s">
        <v>457</v>
      </c>
      <c r="L126" s="6">
        <v>-36.86</v>
      </c>
      <c r="M126" s="3" t="s">
        <v>457</v>
      </c>
      <c r="N126" s="3" t="s">
        <v>457</v>
      </c>
      <c r="O126" s="3" t="s">
        <v>457</v>
      </c>
      <c r="P126" s="3" t="s">
        <v>457</v>
      </c>
      <c r="Q126" s="3" t="s">
        <v>457</v>
      </c>
      <c r="R126" s="3" t="s">
        <v>457</v>
      </c>
      <c r="S126" s="3" t="s">
        <v>457</v>
      </c>
      <c r="T126" s="3" t="s">
        <v>481</v>
      </c>
      <c r="U126" t="str">
        <f t="shared" si="1"/>
        <v>10060890</v>
      </c>
    </row>
    <row r="127" spans="1:21" hidden="1">
      <c r="A127" s="3" t="s">
        <v>1258</v>
      </c>
      <c r="B127" s="3" t="s">
        <v>1686</v>
      </c>
      <c r="C127" s="3" t="s">
        <v>30</v>
      </c>
      <c r="D127" s="3" t="s">
        <v>1891</v>
      </c>
      <c r="E127" s="3" t="s">
        <v>457</v>
      </c>
      <c r="F127" s="3" t="s">
        <v>1970</v>
      </c>
      <c r="G127" s="3" t="s">
        <v>31</v>
      </c>
      <c r="H127" s="4">
        <v>45378</v>
      </c>
      <c r="I127" s="5">
        <v>24</v>
      </c>
      <c r="J127" s="3" t="s">
        <v>20</v>
      </c>
      <c r="K127" s="3" t="s">
        <v>457</v>
      </c>
      <c r="L127" s="6">
        <v>0</v>
      </c>
      <c r="M127" s="3" t="s">
        <v>457</v>
      </c>
      <c r="N127" s="3" t="s">
        <v>457</v>
      </c>
      <c r="O127" s="3" t="s">
        <v>457</v>
      </c>
      <c r="P127" s="3" t="s">
        <v>457</v>
      </c>
      <c r="Q127" s="3" t="s">
        <v>1936</v>
      </c>
      <c r="R127" s="3" t="s">
        <v>457</v>
      </c>
      <c r="S127" s="3" t="s">
        <v>457</v>
      </c>
      <c r="T127" s="3" t="s">
        <v>481</v>
      </c>
      <c r="U127" t="str">
        <f t="shared" si="1"/>
        <v>10208071</v>
      </c>
    </row>
    <row r="128" spans="1:21" hidden="1">
      <c r="A128" s="3" t="s">
        <v>1342</v>
      </c>
      <c r="B128" s="3" t="s">
        <v>1686</v>
      </c>
      <c r="C128" s="3" t="s">
        <v>23</v>
      </c>
      <c r="D128" s="3" t="s">
        <v>1896</v>
      </c>
      <c r="E128" s="3" t="s">
        <v>457</v>
      </c>
      <c r="F128" s="3" t="s">
        <v>1971</v>
      </c>
      <c r="G128" s="3" t="s">
        <v>461</v>
      </c>
      <c r="H128" s="4">
        <v>45379</v>
      </c>
      <c r="I128" s="5">
        <v>-6</v>
      </c>
      <c r="J128" s="3" t="s">
        <v>20</v>
      </c>
      <c r="K128" s="3" t="s">
        <v>457</v>
      </c>
      <c r="L128" s="6">
        <v>-21.42</v>
      </c>
      <c r="M128" s="3" t="s">
        <v>457</v>
      </c>
      <c r="N128" s="3" t="s">
        <v>457</v>
      </c>
      <c r="O128" s="3" t="s">
        <v>457</v>
      </c>
      <c r="P128" s="3" t="s">
        <v>457</v>
      </c>
      <c r="Q128" s="3" t="s">
        <v>457</v>
      </c>
      <c r="R128" s="3" t="s">
        <v>457</v>
      </c>
      <c r="S128" s="3" t="s">
        <v>457</v>
      </c>
      <c r="T128" s="3" t="s">
        <v>481</v>
      </c>
      <c r="U128" t="str">
        <f t="shared" si="1"/>
        <v>10060884</v>
      </c>
    </row>
    <row r="129" spans="1:21" hidden="1">
      <c r="A129" s="3" t="s">
        <v>1305</v>
      </c>
      <c r="B129" s="3" t="s">
        <v>1686</v>
      </c>
      <c r="C129" s="3" t="s">
        <v>23</v>
      </c>
      <c r="D129" s="3" t="s">
        <v>1896</v>
      </c>
      <c r="E129" s="3" t="s">
        <v>457</v>
      </c>
      <c r="F129" s="3" t="s">
        <v>1972</v>
      </c>
      <c r="G129" s="3" t="s">
        <v>469</v>
      </c>
      <c r="H129" s="4">
        <v>45379</v>
      </c>
      <c r="I129" s="5">
        <v>-1</v>
      </c>
      <c r="J129" s="3" t="s">
        <v>20</v>
      </c>
      <c r="K129" s="3" t="s">
        <v>457</v>
      </c>
      <c r="L129" s="6">
        <v>-18.43</v>
      </c>
      <c r="M129" s="3" t="s">
        <v>457</v>
      </c>
      <c r="N129" s="3" t="s">
        <v>457</v>
      </c>
      <c r="O129" s="3" t="s">
        <v>457</v>
      </c>
      <c r="P129" s="3" t="s">
        <v>457</v>
      </c>
      <c r="Q129" s="3" t="s">
        <v>457</v>
      </c>
      <c r="R129" s="3" t="s">
        <v>457</v>
      </c>
      <c r="S129" s="3" t="s">
        <v>457</v>
      </c>
      <c r="T129" s="3" t="s">
        <v>481</v>
      </c>
      <c r="U129" t="str">
        <f t="shared" si="1"/>
        <v>10060890</v>
      </c>
    </row>
    <row r="130" spans="1:21" hidden="1">
      <c r="A130" s="3" t="s">
        <v>1156</v>
      </c>
      <c r="B130" s="3" t="s">
        <v>1686</v>
      </c>
      <c r="C130" s="3" t="s">
        <v>23</v>
      </c>
      <c r="D130" s="3" t="s">
        <v>1896</v>
      </c>
      <c r="E130" s="3" t="s">
        <v>457</v>
      </c>
      <c r="F130" s="3" t="s">
        <v>1971</v>
      </c>
      <c r="G130" s="3" t="s">
        <v>460</v>
      </c>
      <c r="H130" s="4">
        <v>45379</v>
      </c>
      <c r="I130" s="5">
        <v>-3</v>
      </c>
      <c r="J130" s="3" t="s">
        <v>20</v>
      </c>
      <c r="K130" s="3" t="s">
        <v>457</v>
      </c>
      <c r="L130" s="6">
        <v>-65.069999999999993</v>
      </c>
      <c r="M130" s="3" t="s">
        <v>457</v>
      </c>
      <c r="N130" s="3" t="s">
        <v>457</v>
      </c>
      <c r="O130" s="3" t="s">
        <v>457</v>
      </c>
      <c r="P130" s="3" t="s">
        <v>457</v>
      </c>
      <c r="Q130" s="3" t="s">
        <v>457</v>
      </c>
      <c r="R130" s="3" t="s">
        <v>457</v>
      </c>
      <c r="S130" s="3" t="s">
        <v>457</v>
      </c>
      <c r="T130" s="3" t="s">
        <v>481</v>
      </c>
      <c r="U130" t="str">
        <f t="shared" si="1"/>
        <v>10060891</v>
      </c>
    </row>
    <row r="131" spans="1:21" hidden="1">
      <c r="A131" s="3" t="s">
        <v>1445</v>
      </c>
      <c r="B131" s="3" t="s">
        <v>1686</v>
      </c>
      <c r="C131" s="3" t="s">
        <v>457</v>
      </c>
      <c r="D131" s="3" t="s">
        <v>1899</v>
      </c>
      <c r="E131" s="3" t="s">
        <v>457</v>
      </c>
      <c r="F131" s="3" t="s">
        <v>1973</v>
      </c>
      <c r="G131" s="3" t="s">
        <v>25</v>
      </c>
      <c r="H131" s="4">
        <v>45379</v>
      </c>
      <c r="I131" s="5">
        <v>2</v>
      </c>
      <c r="J131" s="3" t="s">
        <v>20</v>
      </c>
      <c r="K131" s="3" t="s">
        <v>457</v>
      </c>
      <c r="L131" s="6">
        <v>47.77</v>
      </c>
      <c r="M131" s="3" t="s">
        <v>457</v>
      </c>
      <c r="N131" s="3" t="s">
        <v>457</v>
      </c>
      <c r="O131" s="3" t="s">
        <v>457</v>
      </c>
      <c r="P131" s="3" t="s">
        <v>457</v>
      </c>
      <c r="Q131" s="3" t="s">
        <v>1974</v>
      </c>
      <c r="R131" s="3" t="s">
        <v>457</v>
      </c>
      <c r="S131" s="3" t="s">
        <v>457</v>
      </c>
      <c r="T131" s="3" t="s">
        <v>481</v>
      </c>
      <c r="U131" t="str">
        <f t="shared" ref="U131:U194" si="2">_xlfn.CONCAT(A131,P131)</f>
        <v>10245447</v>
      </c>
    </row>
    <row r="132" spans="1:21" hidden="1">
      <c r="A132" s="3" t="s">
        <v>925</v>
      </c>
      <c r="B132" s="3" t="s">
        <v>1686</v>
      </c>
      <c r="C132" s="3" t="s">
        <v>457</v>
      </c>
      <c r="D132" s="3" t="s">
        <v>1899</v>
      </c>
      <c r="E132" s="3" t="s">
        <v>457</v>
      </c>
      <c r="F132" s="3" t="s">
        <v>1975</v>
      </c>
      <c r="G132" s="3" t="s">
        <v>25</v>
      </c>
      <c r="H132" s="4">
        <v>45379</v>
      </c>
      <c r="I132" s="5">
        <v>24</v>
      </c>
      <c r="J132" s="3" t="s">
        <v>20</v>
      </c>
      <c r="K132" s="3" t="s">
        <v>457</v>
      </c>
      <c r="L132" s="6">
        <v>456</v>
      </c>
      <c r="M132" s="3" t="s">
        <v>457</v>
      </c>
      <c r="N132" s="3" t="s">
        <v>457</v>
      </c>
      <c r="O132" s="3" t="s">
        <v>457</v>
      </c>
      <c r="P132" s="3" t="s">
        <v>457</v>
      </c>
      <c r="Q132" s="3" t="s">
        <v>1936</v>
      </c>
      <c r="R132" s="3" t="s">
        <v>457</v>
      </c>
      <c r="S132" s="3" t="s">
        <v>457</v>
      </c>
      <c r="T132" s="3" t="s">
        <v>481</v>
      </c>
      <c r="U132" t="str">
        <f t="shared" si="2"/>
        <v>10503901</v>
      </c>
    </row>
    <row r="133" spans="1:21" hidden="1">
      <c r="A133" s="3" t="s">
        <v>1062</v>
      </c>
      <c r="B133" s="3" t="s">
        <v>1686</v>
      </c>
      <c r="C133" s="3" t="s">
        <v>457</v>
      </c>
      <c r="D133" s="3" t="s">
        <v>1899</v>
      </c>
      <c r="E133" s="3" t="s">
        <v>457</v>
      </c>
      <c r="F133" s="3" t="s">
        <v>1976</v>
      </c>
      <c r="G133" s="3" t="s">
        <v>25</v>
      </c>
      <c r="H133" s="4">
        <v>45379</v>
      </c>
      <c r="I133" s="5">
        <v>1</v>
      </c>
      <c r="J133" s="3" t="s">
        <v>20</v>
      </c>
      <c r="K133" s="3" t="s">
        <v>457</v>
      </c>
      <c r="L133" s="6">
        <v>63.78</v>
      </c>
      <c r="M133" s="3" t="s">
        <v>457</v>
      </c>
      <c r="N133" s="3" t="s">
        <v>457</v>
      </c>
      <c r="O133" s="3" t="s">
        <v>457</v>
      </c>
      <c r="P133" s="3" t="s">
        <v>457</v>
      </c>
      <c r="Q133" s="3" t="s">
        <v>1977</v>
      </c>
      <c r="R133" s="3" t="s">
        <v>457</v>
      </c>
      <c r="S133" s="3" t="s">
        <v>457</v>
      </c>
      <c r="T133" s="3" t="s">
        <v>481</v>
      </c>
      <c r="U133" t="str">
        <f t="shared" si="2"/>
        <v>10542030</v>
      </c>
    </row>
    <row r="134" spans="1:21" hidden="1">
      <c r="A134" s="3" t="s">
        <v>889</v>
      </c>
      <c r="B134" s="3" t="s">
        <v>1686</v>
      </c>
      <c r="C134" s="3" t="s">
        <v>457</v>
      </c>
      <c r="D134" s="3" t="s">
        <v>1899</v>
      </c>
      <c r="E134" s="3" t="s">
        <v>457</v>
      </c>
      <c r="F134" s="3" t="s">
        <v>1973</v>
      </c>
      <c r="G134" s="3" t="s">
        <v>458</v>
      </c>
      <c r="H134" s="4">
        <v>45379</v>
      </c>
      <c r="I134" s="5">
        <v>16</v>
      </c>
      <c r="J134" s="3" t="s">
        <v>20</v>
      </c>
      <c r="K134" s="3" t="s">
        <v>457</v>
      </c>
      <c r="L134" s="6">
        <v>626.14</v>
      </c>
      <c r="M134" s="3" t="s">
        <v>457</v>
      </c>
      <c r="N134" s="3" t="s">
        <v>457</v>
      </c>
      <c r="O134" s="3" t="s">
        <v>457</v>
      </c>
      <c r="P134" s="3" t="s">
        <v>457</v>
      </c>
      <c r="Q134" s="3" t="s">
        <v>1974</v>
      </c>
      <c r="R134" s="3" t="s">
        <v>457</v>
      </c>
      <c r="S134" s="3" t="s">
        <v>457</v>
      </c>
      <c r="T134" s="3" t="s">
        <v>481</v>
      </c>
      <c r="U134" t="str">
        <f t="shared" si="2"/>
        <v>10606651</v>
      </c>
    </row>
    <row r="135" spans="1:21" hidden="1">
      <c r="A135" s="3" t="s">
        <v>197</v>
      </c>
      <c r="B135" s="3" t="s">
        <v>1686</v>
      </c>
      <c r="C135" s="3" t="s">
        <v>457</v>
      </c>
      <c r="D135" s="3" t="s">
        <v>1899</v>
      </c>
      <c r="E135" s="3" t="s">
        <v>457</v>
      </c>
      <c r="F135" s="3" t="s">
        <v>1978</v>
      </c>
      <c r="G135" s="3" t="s">
        <v>25</v>
      </c>
      <c r="H135" s="4">
        <v>45384</v>
      </c>
      <c r="I135" s="5">
        <v>7</v>
      </c>
      <c r="J135" s="3" t="s">
        <v>20</v>
      </c>
      <c r="K135" s="3" t="s">
        <v>457</v>
      </c>
      <c r="L135" s="6">
        <v>38.64</v>
      </c>
      <c r="M135" s="3" t="s">
        <v>457</v>
      </c>
      <c r="N135" s="3" t="s">
        <v>457</v>
      </c>
      <c r="O135" s="3" t="s">
        <v>457</v>
      </c>
      <c r="P135" s="3" t="s">
        <v>457</v>
      </c>
      <c r="Q135" s="3" t="s">
        <v>1979</v>
      </c>
      <c r="R135" s="3" t="s">
        <v>457</v>
      </c>
      <c r="S135" s="3" t="s">
        <v>457</v>
      </c>
      <c r="T135" s="3" t="s">
        <v>481</v>
      </c>
      <c r="U135" t="str">
        <f t="shared" si="2"/>
        <v>10060919</v>
      </c>
    </row>
    <row r="136" spans="1:21" hidden="1">
      <c r="A136" s="3" t="s">
        <v>1305</v>
      </c>
      <c r="B136" s="3" t="s">
        <v>1686</v>
      </c>
      <c r="C136" s="3" t="s">
        <v>27</v>
      </c>
      <c r="D136" s="3" t="s">
        <v>456</v>
      </c>
      <c r="E136" s="3" t="s">
        <v>457</v>
      </c>
      <c r="F136" s="3" t="s">
        <v>1980</v>
      </c>
      <c r="G136" s="3" t="s">
        <v>31</v>
      </c>
      <c r="H136" s="4">
        <v>45386</v>
      </c>
      <c r="I136" s="5">
        <v>-1</v>
      </c>
      <c r="J136" s="3" t="s">
        <v>20</v>
      </c>
      <c r="K136" s="3" t="s">
        <v>457</v>
      </c>
      <c r="L136" s="6">
        <v>-18.43</v>
      </c>
      <c r="M136" s="3" t="s">
        <v>457</v>
      </c>
      <c r="N136" s="3" t="s">
        <v>457</v>
      </c>
      <c r="O136" s="3" t="s">
        <v>457</v>
      </c>
      <c r="P136" s="3" t="s">
        <v>1981</v>
      </c>
      <c r="Q136" s="3" t="s">
        <v>457</v>
      </c>
      <c r="R136" s="3" t="s">
        <v>457</v>
      </c>
      <c r="S136" s="3" t="s">
        <v>457</v>
      </c>
      <c r="T136" s="3" t="s">
        <v>1982</v>
      </c>
      <c r="U136" t="str">
        <f t="shared" si="2"/>
        <v>10060890100072246</v>
      </c>
    </row>
    <row r="137" spans="1:21" hidden="1">
      <c r="A137" s="3" t="s">
        <v>1305</v>
      </c>
      <c r="B137" s="3" t="s">
        <v>1686</v>
      </c>
      <c r="C137" s="3" t="s">
        <v>30</v>
      </c>
      <c r="D137" s="3" t="s">
        <v>1929</v>
      </c>
      <c r="E137" s="3" t="s">
        <v>457</v>
      </c>
      <c r="F137" s="3" t="s">
        <v>1983</v>
      </c>
      <c r="G137" s="3" t="s">
        <v>25</v>
      </c>
      <c r="H137" s="4">
        <v>45386</v>
      </c>
      <c r="I137" s="5">
        <v>1</v>
      </c>
      <c r="J137" s="3" t="s">
        <v>20</v>
      </c>
      <c r="K137" s="3" t="s">
        <v>457</v>
      </c>
      <c r="L137" s="6">
        <v>0</v>
      </c>
      <c r="M137" s="3" t="s">
        <v>457</v>
      </c>
      <c r="N137" s="3" t="s">
        <v>457</v>
      </c>
      <c r="O137" s="3" t="s">
        <v>457</v>
      </c>
      <c r="P137" s="3" t="s">
        <v>457</v>
      </c>
      <c r="Q137" s="3" t="s">
        <v>457</v>
      </c>
      <c r="R137" s="3" t="s">
        <v>457</v>
      </c>
      <c r="S137" s="3" t="s">
        <v>457</v>
      </c>
      <c r="T137" s="3" t="s">
        <v>481</v>
      </c>
      <c r="U137" t="str">
        <f t="shared" si="2"/>
        <v>10060890</v>
      </c>
    </row>
    <row r="138" spans="1:21" hidden="1">
      <c r="A138" s="3" t="s">
        <v>1305</v>
      </c>
      <c r="B138" s="3" t="s">
        <v>1686</v>
      </c>
      <c r="C138" s="3" t="s">
        <v>27</v>
      </c>
      <c r="D138" s="3" t="s">
        <v>1929</v>
      </c>
      <c r="E138" s="3" t="s">
        <v>457</v>
      </c>
      <c r="F138" s="3" t="s">
        <v>1984</v>
      </c>
      <c r="G138" s="3" t="s">
        <v>25</v>
      </c>
      <c r="H138" s="4">
        <v>45386</v>
      </c>
      <c r="I138" s="5">
        <v>1</v>
      </c>
      <c r="J138" s="3" t="s">
        <v>20</v>
      </c>
      <c r="K138" s="3" t="s">
        <v>457</v>
      </c>
      <c r="L138" s="6">
        <v>0</v>
      </c>
      <c r="M138" s="3" t="s">
        <v>457</v>
      </c>
      <c r="N138" s="3" t="s">
        <v>457</v>
      </c>
      <c r="O138" s="3" t="s">
        <v>457</v>
      </c>
      <c r="P138" s="3" t="s">
        <v>457</v>
      </c>
      <c r="Q138" s="3" t="s">
        <v>457</v>
      </c>
      <c r="R138" s="3" t="s">
        <v>457</v>
      </c>
      <c r="S138" s="3" t="s">
        <v>457</v>
      </c>
      <c r="T138" s="3" t="s">
        <v>481</v>
      </c>
      <c r="U138" t="str">
        <f t="shared" si="2"/>
        <v>10060890</v>
      </c>
    </row>
    <row r="139" spans="1:21" hidden="1">
      <c r="A139" s="3" t="s">
        <v>1305</v>
      </c>
      <c r="B139" s="3" t="s">
        <v>1686</v>
      </c>
      <c r="C139" s="3" t="s">
        <v>30</v>
      </c>
      <c r="D139" s="3" t="s">
        <v>1929</v>
      </c>
      <c r="E139" s="3" t="s">
        <v>457</v>
      </c>
      <c r="F139" s="3" t="s">
        <v>1984</v>
      </c>
      <c r="G139" s="3" t="s">
        <v>31</v>
      </c>
      <c r="H139" s="4">
        <v>45386</v>
      </c>
      <c r="I139" s="5">
        <v>-1</v>
      </c>
      <c r="J139" s="3" t="s">
        <v>20</v>
      </c>
      <c r="K139" s="3" t="s">
        <v>457</v>
      </c>
      <c r="L139" s="6">
        <v>0</v>
      </c>
      <c r="M139" s="3" t="s">
        <v>457</v>
      </c>
      <c r="N139" s="3" t="s">
        <v>457</v>
      </c>
      <c r="O139" s="3" t="s">
        <v>457</v>
      </c>
      <c r="P139" s="3" t="s">
        <v>457</v>
      </c>
      <c r="Q139" s="3" t="s">
        <v>457</v>
      </c>
      <c r="R139" s="3" t="s">
        <v>457</v>
      </c>
      <c r="S139" s="3" t="s">
        <v>457</v>
      </c>
      <c r="T139" s="3" t="s">
        <v>481</v>
      </c>
      <c r="U139" t="str">
        <f t="shared" si="2"/>
        <v>10060890</v>
      </c>
    </row>
    <row r="140" spans="1:21" hidden="1">
      <c r="A140" s="3" t="s">
        <v>1305</v>
      </c>
      <c r="B140" s="3" t="s">
        <v>1686</v>
      </c>
      <c r="C140" s="3" t="s">
        <v>23</v>
      </c>
      <c r="D140" s="3" t="s">
        <v>1929</v>
      </c>
      <c r="E140" s="3" t="s">
        <v>457</v>
      </c>
      <c r="F140" s="3" t="s">
        <v>1983</v>
      </c>
      <c r="G140" s="3" t="s">
        <v>31</v>
      </c>
      <c r="H140" s="4">
        <v>45386</v>
      </c>
      <c r="I140" s="5">
        <v>-1</v>
      </c>
      <c r="J140" s="3" t="s">
        <v>20</v>
      </c>
      <c r="K140" s="3" t="s">
        <v>457</v>
      </c>
      <c r="L140" s="6">
        <v>0</v>
      </c>
      <c r="M140" s="3" t="s">
        <v>457</v>
      </c>
      <c r="N140" s="3" t="s">
        <v>457</v>
      </c>
      <c r="O140" s="3" t="s">
        <v>457</v>
      </c>
      <c r="P140" s="3" t="s">
        <v>457</v>
      </c>
      <c r="Q140" s="3" t="s">
        <v>457</v>
      </c>
      <c r="R140" s="3" t="s">
        <v>457</v>
      </c>
      <c r="S140" s="3" t="s">
        <v>457</v>
      </c>
      <c r="T140" s="3" t="s">
        <v>481</v>
      </c>
      <c r="U140" t="str">
        <f t="shared" si="2"/>
        <v>10060890</v>
      </c>
    </row>
    <row r="141" spans="1:21" hidden="1">
      <c r="A141" s="3" t="s">
        <v>1326</v>
      </c>
      <c r="B141" s="3" t="s">
        <v>1686</v>
      </c>
      <c r="C141" s="3" t="s">
        <v>457</v>
      </c>
      <c r="D141" s="3" t="s">
        <v>1899</v>
      </c>
      <c r="E141" s="3" t="s">
        <v>457</v>
      </c>
      <c r="F141" s="3" t="s">
        <v>1985</v>
      </c>
      <c r="G141" s="3" t="s">
        <v>25</v>
      </c>
      <c r="H141" s="4">
        <v>45386</v>
      </c>
      <c r="I141" s="5">
        <v>5</v>
      </c>
      <c r="J141" s="3" t="s">
        <v>20</v>
      </c>
      <c r="K141" s="3" t="s">
        <v>457</v>
      </c>
      <c r="L141" s="6">
        <v>102.35</v>
      </c>
      <c r="M141" s="3" t="s">
        <v>457</v>
      </c>
      <c r="N141" s="3" t="s">
        <v>457</v>
      </c>
      <c r="O141" s="3" t="s">
        <v>457</v>
      </c>
      <c r="P141" s="3" t="s">
        <v>457</v>
      </c>
      <c r="Q141" s="3" t="s">
        <v>1986</v>
      </c>
      <c r="R141" s="3" t="s">
        <v>457</v>
      </c>
      <c r="S141" s="3" t="s">
        <v>457</v>
      </c>
      <c r="T141" s="3" t="s">
        <v>481</v>
      </c>
      <c r="U141" t="str">
        <f t="shared" si="2"/>
        <v>10060903</v>
      </c>
    </row>
    <row r="142" spans="1:21" hidden="1">
      <c r="A142" s="3" t="s">
        <v>197</v>
      </c>
      <c r="B142" s="3" t="s">
        <v>1686</v>
      </c>
      <c r="C142" s="3" t="s">
        <v>457</v>
      </c>
      <c r="D142" s="3" t="s">
        <v>1899</v>
      </c>
      <c r="E142" s="3" t="s">
        <v>457</v>
      </c>
      <c r="F142" s="3" t="s">
        <v>1987</v>
      </c>
      <c r="G142" s="3" t="s">
        <v>25</v>
      </c>
      <c r="H142" s="4">
        <v>45386</v>
      </c>
      <c r="I142" s="5">
        <v>6</v>
      </c>
      <c r="J142" s="3" t="s">
        <v>20</v>
      </c>
      <c r="K142" s="3" t="s">
        <v>457</v>
      </c>
      <c r="L142" s="6">
        <v>33.119999999999997</v>
      </c>
      <c r="M142" s="3" t="s">
        <v>457</v>
      </c>
      <c r="N142" s="3" t="s">
        <v>457</v>
      </c>
      <c r="O142" s="3" t="s">
        <v>457</v>
      </c>
      <c r="P142" s="3" t="s">
        <v>457</v>
      </c>
      <c r="Q142" s="3" t="s">
        <v>1979</v>
      </c>
      <c r="R142" s="3" t="s">
        <v>457</v>
      </c>
      <c r="S142" s="3" t="s">
        <v>457</v>
      </c>
      <c r="T142" s="3" t="s">
        <v>481</v>
      </c>
      <c r="U142" t="str">
        <f t="shared" si="2"/>
        <v>10060919</v>
      </c>
    </row>
    <row r="143" spans="1:21" hidden="1">
      <c r="A143" s="3" t="s">
        <v>1332</v>
      </c>
      <c r="B143" s="3" t="s">
        <v>1686</v>
      </c>
      <c r="C143" s="3" t="s">
        <v>23</v>
      </c>
      <c r="D143" s="3" t="s">
        <v>1891</v>
      </c>
      <c r="E143" s="3" t="s">
        <v>457</v>
      </c>
      <c r="F143" s="3" t="s">
        <v>1988</v>
      </c>
      <c r="G143" s="3" t="s">
        <v>31</v>
      </c>
      <c r="H143" s="4">
        <v>45389</v>
      </c>
      <c r="I143" s="5">
        <v>12</v>
      </c>
      <c r="J143" s="3" t="s">
        <v>20</v>
      </c>
      <c r="K143" s="3" t="s">
        <v>457</v>
      </c>
      <c r="L143" s="6">
        <v>0</v>
      </c>
      <c r="M143" s="3" t="s">
        <v>457</v>
      </c>
      <c r="N143" s="3" t="s">
        <v>457</v>
      </c>
      <c r="O143" s="3" t="s">
        <v>457</v>
      </c>
      <c r="P143" s="3" t="s">
        <v>457</v>
      </c>
      <c r="Q143" s="3" t="s">
        <v>1962</v>
      </c>
      <c r="R143" s="3" t="s">
        <v>457</v>
      </c>
      <c r="S143" s="3" t="s">
        <v>457</v>
      </c>
      <c r="T143" s="3" t="s">
        <v>481</v>
      </c>
      <c r="U143" t="str">
        <f t="shared" si="2"/>
        <v>10058907</v>
      </c>
    </row>
    <row r="144" spans="1:21" hidden="1">
      <c r="A144" s="3" t="s">
        <v>158</v>
      </c>
      <c r="B144" s="3" t="s">
        <v>1686</v>
      </c>
      <c r="C144" s="3" t="s">
        <v>23</v>
      </c>
      <c r="D144" s="3" t="s">
        <v>1891</v>
      </c>
      <c r="E144" s="3" t="s">
        <v>457</v>
      </c>
      <c r="F144" s="3" t="s">
        <v>1989</v>
      </c>
      <c r="G144" s="3" t="s">
        <v>31</v>
      </c>
      <c r="H144" s="4">
        <v>45389</v>
      </c>
      <c r="I144" s="5">
        <v>9</v>
      </c>
      <c r="J144" s="3" t="s">
        <v>20</v>
      </c>
      <c r="K144" s="3" t="s">
        <v>457</v>
      </c>
      <c r="L144" s="6">
        <v>0</v>
      </c>
      <c r="M144" s="3" t="s">
        <v>457</v>
      </c>
      <c r="N144" s="3" t="s">
        <v>457</v>
      </c>
      <c r="O144" s="3" t="s">
        <v>457</v>
      </c>
      <c r="P144" s="3" t="s">
        <v>457</v>
      </c>
      <c r="Q144" s="3" t="s">
        <v>1964</v>
      </c>
      <c r="R144" s="3" t="s">
        <v>457</v>
      </c>
      <c r="S144" s="3" t="s">
        <v>457</v>
      </c>
      <c r="T144" s="3" t="s">
        <v>481</v>
      </c>
      <c r="U144" t="str">
        <f t="shared" si="2"/>
        <v>10060886</v>
      </c>
    </row>
    <row r="145" spans="1:21" hidden="1">
      <c r="A145" s="3" t="s">
        <v>1326</v>
      </c>
      <c r="B145" s="3" t="s">
        <v>1686</v>
      </c>
      <c r="C145" s="3" t="s">
        <v>23</v>
      </c>
      <c r="D145" s="3" t="s">
        <v>1891</v>
      </c>
      <c r="E145" s="3" t="s">
        <v>457</v>
      </c>
      <c r="F145" s="3" t="s">
        <v>1990</v>
      </c>
      <c r="G145" s="3" t="s">
        <v>31</v>
      </c>
      <c r="H145" s="4">
        <v>45389</v>
      </c>
      <c r="I145" s="5">
        <v>5</v>
      </c>
      <c r="J145" s="3" t="s">
        <v>20</v>
      </c>
      <c r="K145" s="3" t="s">
        <v>457</v>
      </c>
      <c r="L145" s="6">
        <v>0</v>
      </c>
      <c r="M145" s="3" t="s">
        <v>457</v>
      </c>
      <c r="N145" s="3" t="s">
        <v>457</v>
      </c>
      <c r="O145" s="3" t="s">
        <v>457</v>
      </c>
      <c r="P145" s="3" t="s">
        <v>457</v>
      </c>
      <c r="Q145" s="3" t="s">
        <v>1986</v>
      </c>
      <c r="R145" s="3" t="s">
        <v>457</v>
      </c>
      <c r="S145" s="3" t="s">
        <v>457</v>
      </c>
      <c r="T145" s="3" t="s">
        <v>481</v>
      </c>
      <c r="U145" t="str">
        <f t="shared" si="2"/>
        <v>10060903</v>
      </c>
    </row>
    <row r="146" spans="1:21" hidden="1">
      <c r="A146" s="3" t="s">
        <v>197</v>
      </c>
      <c r="B146" s="3" t="s">
        <v>1686</v>
      </c>
      <c r="C146" s="3" t="s">
        <v>23</v>
      </c>
      <c r="D146" s="3" t="s">
        <v>1891</v>
      </c>
      <c r="E146" s="3" t="s">
        <v>457</v>
      </c>
      <c r="F146" s="3" t="s">
        <v>1991</v>
      </c>
      <c r="G146" s="3" t="s">
        <v>31</v>
      </c>
      <c r="H146" s="4">
        <v>45389</v>
      </c>
      <c r="I146" s="5">
        <v>6</v>
      </c>
      <c r="J146" s="3" t="s">
        <v>20</v>
      </c>
      <c r="K146" s="3" t="s">
        <v>457</v>
      </c>
      <c r="L146" s="6">
        <v>0</v>
      </c>
      <c r="M146" s="3" t="s">
        <v>457</v>
      </c>
      <c r="N146" s="3" t="s">
        <v>457</v>
      </c>
      <c r="O146" s="3" t="s">
        <v>457</v>
      </c>
      <c r="P146" s="3" t="s">
        <v>457</v>
      </c>
      <c r="Q146" s="3" t="s">
        <v>1979</v>
      </c>
      <c r="R146" s="3" t="s">
        <v>457</v>
      </c>
      <c r="S146" s="3" t="s">
        <v>457</v>
      </c>
      <c r="T146" s="3" t="s">
        <v>481</v>
      </c>
      <c r="U146" t="str">
        <f t="shared" si="2"/>
        <v>10060919</v>
      </c>
    </row>
    <row r="147" spans="1:21" hidden="1">
      <c r="A147" s="3" t="s">
        <v>160</v>
      </c>
      <c r="B147" s="3" t="s">
        <v>1686</v>
      </c>
      <c r="C147" s="3" t="s">
        <v>23</v>
      </c>
      <c r="D147" s="3" t="s">
        <v>1891</v>
      </c>
      <c r="E147" s="3" t="s">
        <v>457</v>
      </c>
      <c r="F147" s="3" t="s">
        <v>1992</v>
      </c>
      <c r="G147" s="3" t="s">
        <v>31</v>
      </c>
      <c r="H147" s="4">
        <v>45390</v>
      </c>
      <c r="I147" s="5">
        <v>14</v>
      </c>
      <c r="J147" s="3" t="s">
        <v>20</v>
      </c>
      <c r="K147" s="3" t="s">
        <v>457</v>
      </c>
      <c r="L147" s="6">
        <v>0</v>
      </c>
      <c r="M147" s="3" t="s">
        <v>457</v>
      </c>
      <c r="N147" s="3" t="s">
        <v>457</v>
      </c>
      <c r="O147" s="3" t="s">
        <v>457</v>
      </c>
      <c r="P147" s="3" t="s">
        <v>457</v>
      </c>
      <c r="Q147" s="3" t="s">
        <v>1943</v>
      </c>
      <c r="R147" s="3" t="s">
        <v>457</v>
      </c>
      <c r="S147" s="3" t="s">
        <v>457</v>
      </c>
      <c r="T147" s="3" t="s">
        <v>481</v>
      </c>
      <c r="U147" t="str">
        <f t="shared" si="2"/>
        <v>10060887</v>
      </c>
    </row>
    <row r="148" spans="1:21" hidden="1">
      <c r="A148" s="3" t="s">
        <v>1305</v>
      </c>
      <c r="B148" s="3" t="s">
        <v>1686</v>
      </c>
      <c r="C148" s="3" t="s">
        <v>23</v>
      </c>
      <c r="D148" s="3" t="s">
        <v>1896</v>
      </c>
      <c r="E148" s="3" t="s">
        <v>457</v>
      </c>
      <c r="F148" s="3" t="s">
        <v>1993</v>
      </c>
      <c r="G148" s="3" t="s">
        <v>473</v>
      </c>
      <c r="H148" s="4">
        <v>45390</v>
      </c>
      <c r="I148" s="5">
        <v>-2</v>
      </c>
      <c r="J148" s="3" t="s">
        <v>20</v>
      </c>
      <c r="K148" s="3" t="s">
        <v>457</v>
      </c>
      <c r="L148" s="6">
        <v>-36.86</v>
      </c>
      <c r="M148" s="3" t="s">
        <v>457</v>
      </c>
      <c r="N148" s="3" t="s">
        <v>457</v>
      </c>
      <c r="O148" s="3" t="s">
        <v>457</v>
      </c>
      <c r="P148" s="3" t="s">
        <v>457</v>
      </c>
      <c r="Q148" s="3" t="s">
        <v>457</v>
      </c>
      <c r="R148" s="3" t="s">
        <v>457</v>
      </c>
      <c r="S148" s="3" t="s">
        <v>457</v>
      </c>
      <c r="T148" s="3" t="s">
        <v>481</v>
      </c>
      <c r="U148" t="str">
        <f t="shared" si="2"/>
        <v>10060890</v>
      </c>
    </row>
    <row r="149" spans="1:21" hidden="1">
      <c r="A149" s="3" t="s">
        <v>197</v>
      </c>
      <c r="B149" s="3" t="s">
        <v>1686</v>
      </c>
      <c r="C149" s="3" t="s">
        <v>23</v>
      </c>
      <c r="D149" s="3" t="s">
        <v>1891</v>
      </c>
      <c r="E149" s="3" t="s">
        <v>457</v>
      </c>
      <c r="F149" s="3" t="s">
        <v>1994</v>
      </c>
      <c r="G149" s="3" t="s">
        <v>31</v>
      </c>
      <c r="H149" s="4">
        <v>45390</v>
      </c>
      <c r="I149" s="5">
        <v>12</v>
      </c>
      <c r="J149" s="3" t="s">
        <v>20</v>
      </c>
      <c r="K149" s="3" t="s">
        <v>457</v>
      </c>
      <c r="L149" s="6">
        <v>0</v>
      </c>
      <c r="M149" s="3" t="s">
        <v>457</v>
      </c>
      <c r="N149" s="3" t="s">
        <v>457</v>
      </c>
      <c r="O149" s="3" t="s">
        <v>457</v>
      </c>
      <c r="P149" s="3" t="s">
        <v>457</v>
      </c>
      <c r="Q149" s="3" t="s">
        <v>1945</v>
      </c>
      <c r="R149" s="3" t="s">
        <v>457</v>
      </c>
      <c r="S149" s="3" t="s">
        <v>457</v>
      </c>
      <c r="T149" s="3" t="s">
        <v>481</v>
      </c>
      <c r="U149" t="str">
        <f t="shared" si="2"/>
        <v>10060919</v>
      </c>
    </row>
    <row r="150" spans="1:21" hidden="1">
      <c r="A150" s="3" t="s">
        <v>197</v>
      </c>
      <c r="B150" s="3" t="s">
        <v>1686</v>
      </c>
      <c r="C150" s="3" t="s">
        <v>23</v>
      </c>
      <c r="D150" s="3" t="s">
        <v>1891</v>
      </c>
      <c r="E150" s="3" t="s">
        <v>457</v>
      </c>
      <c r="F150" s="3" t="s">
        <v>1995</v>
      </c>
      <c r="G150" s="3" t="s">
        <v>31</v>
      </c>
      <c r="H150" s="4">
        <v>45390</v>
      </c>
      <c r="I150" s="5">
        <v>7</v>
      </c>
      <c r="J150" s="3" t="s">
        <v>20</v>
      </c>
      <c r="K150" s="3" t="s">
        <v>457</v>
      </c>
      <c r="L150" s="6">
        <v>0</v>
      </c>
      <c r="M150" s="3" t="s">
        <v>457</v>
      </c>
      <c r="N150" s="3" t="s">
        <v>457</v>
      </c>
      <c r="O150" s="3" t="s">
        <v>457</v>
      </c>
      <c r="P150" s="3" t="s">
        <v>457</v>
      </c>
      <c r="Q150" s="3" t="s">
        <v>1979</v>
      </c>
      <c r="R150" s="3" t="s">
        <v>457</v>
      </c>
      <c r="S150" s="3" t="s">
        <v>457</v>
      </c>
      <c r="T150" s="3" t="s">
        <v>481</v>
      </c>
      <c r="U150" t="str">
        <f t="shared" si="2"/>
        <v>10060919</v>
      </c>
    </row>
    <row r="151" spans="1:21" hidden="1">
      <c r="A151" s="3" t="s">
        <v>988</v>
      </c>
      <c r="B151" s="3" t="s">
        <v>1686</v>
      </c>
      <c r="C151" s="3" t="s">
        <v>27</v>
      </c>
      <c r="D151" s="3" t="s">
        <v>456</v>
      </c>
      <c r="E151" s="3" t="s">
        <v>457</v>
      </c>
      <c r="F151" s="3" t="s">
        <v>1996</v>
      </c>
      <c r="G151" s="3" t="s">
        <v>31</v>
      </c>
      <c r="H151" s="4">
        <v>45390</v>
      </c>
      <c r="I151" s="5">
        <v>-1</v>
      </c>
      <c r="J151" s="3" t="s">
        <v>20</v>
      </c>
      <c r="K151" s="3" t="s">
        <v>457</v>
      </c>
      <c r="L151" s="6">
        <v>-9.65</v>
      </c>
      <c r="M151" s="3" t="s">
        <v>457</v>
      </c>
      <c r="N151" s="3" t="s">
        <v>457</v>
      </c>
      <c r="O151" s="3" t="s">
        <v>457</v>
      </c>
      <c r="P151" s="3" t="s">
        <v>1997</v>
      </c>
      <c r="Q151" s="3" t="s">
        <v>457</v>
      </c>
      <c r="R151" s="3" t="s">
        <v>457</v>
      </c>
      <c r="S151" s="3" t="s">
        <v>457</v>
      </c>
      <c r="T151" s="3" t="s">
        <v>1998</v>
      </c>
      <c r="U151" t="str">
        <f t="shared" si="2"/>
        <v>10206296200083360</v>
      </c>
    </row>
    <row r="152" spans="1:21" hidden="1">
      <c r="A152" s="3" t="s">
        <v>1342</v>
      </c>
      <c r="B152" s="3" t="s">
        <v>1686</v>
      </c>
      <c r="C152" s="3" t="s">
        <v>23</v>
      </c>
      <c r="D152" s="3" t="s">
        <v>1891</v>
      </c>
      <c r="E152" s="3" t="s">
        <v>457</v>
      </c>
      <c r="F152" s="3" t="s">
        <v>1999</v>
      </c>
      <c r="G152" s="3" t="s">
        <v>31</v>
      </c>
      <c r="H152" s="4">
        <v>45391</v>
      </c>
      <c r="I152" s="5">
        <v>6</v>
      </c>
      <c r="J152" s="3" t="s">
        <v>20</v>
      </c>
      <c r="K152" s="3" t="s">
        <v>457</v>
      </c>
      <c r="L152" s="6">
        <v>0</v>
      </c>
      <c r="M152" s="3" t="s">
        <v>457</v>
      </c>
      <c r="N152" s="3" t="s">
        <v>457</v>
      </c>
      <c r="O152" s="3" t="s">
        <v>457</v>
      </c>
      <c r="P152" s="3" t="s">
        <v>457</v>
      </c>
      <c r="Q152" s="3" t="s">
        <v>2000</v>
      </c>
      <c r="R152" s="3" t="s">
        <v>457</v>
      </c>
      <c r="S152" s="3" t="s">
        <v>457</v>
      </c>
      <c r="T152" s="3" t="s">
        <v>481</v>
      </c>
      <c r="U152" t="str">
        <f t="shared" si="2"/>
        <v>10060884</v>
      </c>
    </row>
    <row r="153" spans="1:21" hidden="1">
      <c r="A153" s="3" t="s">
        <v>1342</v>
      </c>
      <c r="B153" s="3" t="s">
        <v>1686</v>
      </c>
      <c r="C153" s="3" t="s">
        <v>457</v>
      </c>
      <c r="D153" s="3" t="s">
        <v>1899</v>
      </c>
      <c r="E153" s="3" t="s">
        <v>457</v>
      </c>
      <c r="F153" s="3" t="s">
        <v>2001</v>
      </c>
      <c r="G153" s="3" t="s">
        <v>25</v>
      </c>
      <c r="H153" s="4">
        <v>45391</v>
      </c>
      <c r="I153" s="5">
        <v>6</v>
      </c>
      <c r="J153" s="3" t="s">
        <v>20</v>
      </c>
      <c r="K153" s="3" t="s">
        <v>457</v>
      </c>
      <c r="L153" s="6">
        <v>21.42</v>
      </c>
      <c r="M153" s="3" t="s">
        <v>457</v>
      </c>
      <c r="N153" s="3" t="s">
        <v>457</v>
      </c>
      <c r="O153" s="3" t="s">
        <v>457</v>
      </c>
      <c r="P153" s="3" t="s">
        <v>457</v>
      </c>
      <c r="Q153" s="3" t="s">
        <v>2000</v>
      </c>
      <c r="R153" s="3" t="s">
        <v>457</v>
      </c>
      <c r="S153" s="3" t="s">
        <v>457</v>
      </c>
      <c r="T153" s="3" t="s">
        <v>481</v>
      </c>
      <c r="U153" t="str">
        <f t="shared" si="2"/>
        <v>10060884</v>
      </c>
    </row>
    <row r="154" spans="1:21" hidden="1">
      <c r="A154" s="3" t="s">
        <v>154</v>
      </c>
      <c r="B154" s="3" t="s">
        <v>1686</v>
      </c>
      <c r="C154" s="3" t="s">
        <v>457</v>
      </c>
      <c r="D154" s="3" t="s">
        <v>1899</v>
      </c>
      <c r="E154" s="3" t="s">
        <v>457</v>
      </c>
      <c r="F154" s="3" t="s">
        <v>2002</v>
      </c>
      <c r="G154" s="3" t="s">
        <v>25</v>
      </c>
      <c r="H154" s="4">
        <v>45391</v>
      </c>
      <c r="I154" s="5">
        <v>9</v>
      </c>
      <c r="J154" s="3" t="s">
        <v>20</v>
      </c>
      <c r="K154" s="3" t="s">
        <v>457</v>
      </c>
      <c r="L154" s="6">
        <v>43.02</v>
      </c>
      <c r="M154" s="3" t="s">
        <v>457</v>
      </c>
      <c r="N154" s="3" t="s">
        <v>457</v>
      </c>
      <c r="O154" s="3" t="s">
        <v>457</v>
      </c>
      <c r="P154" s="3" t="s">
        <v>457</v>
      </c>
      <c r="Q154" s="3" t="s">
        <v>2003</v>
      </c>
      <c r="R154" s="3" t="s">
        <v>457</v>
      </c>
      <c r="S154" s="3" t="s">
        <v>457</v>
      </c>
      <c r="T154" s="3" t="s">
        <v>481</v>
      </c>
      <c r="U154" t="str">
        <f t="shared" si="2"/>
        <v>10060885</v>
      </c>
    </row>
    <row r="155" spans="1:21" hidden="1">
      <c r="A155" s="3" t="s">
        <v>158</v>
      </c>
      <c r="B155" s="3" t="s">
        <v>1686</v>
      </c>
      <c r="C155" s="3" t="s">
        <v>457</v>
      </c>
      <c r="D155" s="3" t="s">
        <v>1899</v>
      </c>
      <c r="E155" s="3" t="s">
        <v>457</v>
      </c>
      <c r="F155" s="3" t="s">
        <v>2004</v>
      </c>
      <c r="G155" s="3" t="s">
        <v>25</v>
      </c>
      <c r="H155" s="4">
        <v>45391</v>
      </c>
      <c r="I155" s="5">
        <v>9</v>
      </c>
      <c r="J155" s="3" t="s">
        <v>20</v>
      </c>
      <c r="K155" s="3" t="s">
        <v>457</v>
      </c>
      <c r="L155" s="6">
        <v>63.27</v>
      </c>
      <c r="M155" s="3" t="s">
        <v>457</v>
      </c>
      <c r="N155" s="3" t="s">
        <v>457</v>
      </c>
      <c r="O155" s="3" t="s">
        <v>457</v>
      </c>
      <c r="P155" s="3" t="s">
        <v>457</v>
      </c>
      <c r="Q155" s="3" t="s">
        <v>2005</v>
      </c>
      <c r="R155" s="3" t="s">
        <v>457</v>
      </c>
      <c r="S155" s="3" t="s">
        <v>457</v>
      </c>
      <c r="T155" s="3" t="s">
        <v>481</v>
      </c>
      <c r="U155" t="str">
        <f t="shared" si="2"/>
        <v>10060886</v>
      </c>
    </row>
    <row r="156" spans="1:21" hidden="1">
      <c r="A156" s="3" t="s">
        <v>158</v>
      </c>
      <c r="B156" s="3" t="s">
        <v>1686</v>
      </c>
      <c r="C156" s="3" t="s">
        <v>23</v>
      </c>
      <c r="D156" s="3" t="s">
        <v>1929</v>
      </c>
      <c r="E156" s="3" t="s">
        <v>457</v>
      </c>
      <c r="F156" s="3" t="s">
        <v>2006</v>
      </c>
      <c r="G156" s="3" t="s">
        <v>31</v>
      </c>
      <c r="H156" s="4">
        <v>45391</v>
      </c>
      <c r="I156" s="5">
        <v>-4</v>
      </c>
      <c r="J156" s="3" t="s">
        <v>20</v>
      </c>
      <c r="K156" s="3" t="s">
        <v>457</v>
      </c>
      <c r="L156" s="6">
        <v>0</v>
      </c>
      <c r="M156" s="3" t="s">
        <v>457</v>
      </c>
      <c r="N156" s="3" t="s">
        <v>457</v>
      </c>
      <c r="O156" s="3" t="s">
        <v>457</v>
      </c>
      <c r="P156" s="3" t="s">
        <v>457</v>
      </c>
      <c r="Q156" s="3" t="s">
        <v>457</v>
      </c>
      <c r="R156" s="3" t="s">
        <v>457</v>
      </c>
      <c r="S156" s="3" t="s">
        <v>457</v>
      </c>
      <c r="T156" s="3" t="s">
        <v>481</v>
      </c>
      <c r="U156" t="str">
        <f t="shared" si="2"/>
        <v>10060886</v>
      </c>
    </row>
    <row r="157" spans="1:21" hidden="1">
      <c r="A157" s="3" t="s">
        <v>158</v>
      </c>
      <c r="B157" s="3" t="s">
        <v>1686</v>
      </c>
      <c r="C157" s="3" t="s">
        <v>27</v>
      </c>
      <c r="D157" s="3" t="s">
        <v>1929</v>
      </c>
      <c r="E157" s="3" t="s">
        <v>457</v>
      </c>
      <c r="F157" s="3" t="s">
        <v>2006</v>
      </c>
      <c r="G157" s="3" t="s">
        <v>25</v>
      </c>
      <c r="H157" s="4">
        <v>45391</v>
      </c>
      <c r="I157" s="5">
        <v>4</v>
      </c>
      <c r="J157" s="3" t="s">
        <v>20</v>
      </c>
      <c r="K157" s="3" t="s">
        <v>457</v>
      </c>
      <c r="L157" s="6">
        <v>0</v>
      </c>
      <c r="M157" s="3" t="s">
        <v>457</v>
      </c>
      <c r="N157" s="3" t="s">
        <v>457</v>
      </c>
      <c r="O157" s="3" t="s">
        <v>457</v>
      </c>
      <c r="P157" s="3" t="s">
        <v>457</v>
      </c>
      <c r="Q157" s="3" t="s">
        <v>457</v>
      </c>
      <c r="R157" s="3" t="s">
        <v>457</v>
      </c>
      <c r="S157" s="3" t="s">
        <v>457</v>
      </c>
      <c r="T157" s="3" t="s">
        <v>481</v>
      </c>
      <c r="U157" t="str">
        <f t="shared" si="2"/>
        <v>10060886</v>
      </c>
    </row>
    <row r="158" spans="1:21" hidden="1">
      <c r="A158" s="3" t="s">
        <v>1322</v>
      </c>
      <c r="B158" s="3" t="s">
        <v>1686</v>
      </c>
      <c r="C158" s="3" t="s">
        <v>457</v>
      </c>
      <c r="D158" s="3" t="s">
        <v>1899</v>
      </c>
      <c r="E158" s="3" t="s">
        <v>457</v>
      </c>
      <c r="F158" s="3" t="s">
        <v>2007</v>
      </c>
      <c r="G158" s="3" t="s">
        <v>25</v>
      </c>
      <c r="H158" s="4">
        <v>45391</v>
      </c>
      <c r="I158" s="5">
        <v>5</v>
      </c>
      <c r="J158" s="3" t="s">
        <v>20</v>
      </c>
      <c r="K158" s="3" t="s">
        <v>457</v>
      </c>
      <c r="L158" s="6">
        <v>16.399999999999999</v>
      </c>
      <c r="M158" s="3" t="s">
        <v>457</v>
      </c>
      <c r="N158" s="3" t="s">
        <v>457</v>
      </c>
      <c r="O158" s="3" t="s">
        <v>457</v>
      </c>
      <c r="P158" s="3" t="s">
        <v>457</v>
      </c>
      <c r="Q158" s="3" t="s">
        <v>2008</v>
      </c>
      <c r="R158" s="3" t="s">
        <v>457</v>
      </c>
      <c r="S158" s="3" t="s">
        <v>457</v>
      </c>
      <c r="T158" s="3" t="s">
        <v>481</v>
      </c>
      <c r="U158" t="str">
        <f t="shared" si="2"/>
        <v>10060917</v>
      </c>
    </row>
    <row r="159" spans="1:21" hidden="1">
      <c r="A159" s="3" t="s">
        <v>1351</v>
      </c>
      <c r="B159" s="3" t="s">
        <v>1686</v>
      </c>
      <c r="C159" s="3" t="s">
        <v>457</v>
      </c>
      <c r="D159" s="3" t="s">
        <v>1899</v>
      </c>
      <c r="E159" s="3" t="s">
        <v>457</v>
      </c>
      <c r="F159" s="3" t="s">
        <v>2009</v>
      </c>
      <c r="G159" s="3" t="s">
        <v>25</v>
      </c>
      <c r="H159" s="4">
        <v>45391</v>
      </c>
      <c r="I159" s="5">
        <v>4</v>
      </c>
      <c r="J159" s="3" t="s">
        <v>20</v>
      </c>
      <c r="K159" s="3" t="s">
        <v>457</v>
      </c>
      <c r="L159" s="6">
        <v>248.24</v>
      </c>
      <c r="M159" s="3" t="s">
        <v>457</v>
      </c>
      <c r="N159" s="3" t="s">
        <v>457</v>
      </c>
      <c r="O159" s="3" t="s">
        <v>457</v>
      </c>
      <c r="P159" s="3" t="s">
        <v>457</v>
      </c>
      <c r="Q159" s="3" t="s">
        <v>1907</v>
      </c>
      <c r="R159" s="3" t="s">
        <v>457</v>
      </c>
      <c r="S159" s="3" t="s">
        <v>457</v>
      </c>
      <c r="T159" s="3" t="s">
        <v>481</v>
      </c>
      <c r="U159" t="str">
        <f t="shared" si="2"/>
        <v>10205993</v>
      </c>
    </row>
    <row r="160" spans="1:21" hidden="1">
      <c r="A160" s="3" t="s">
        <v>355</v>
      </c>
      <c r="B160" s="3" t="s">
        <v>1686</v>
      </c>
      <c r="C160" s="3" t="s">
        <v>457</v>
      </c>
      <c r="D160" s="3" t="s">
        <v>1899</v>
      </c>
      <c r="E160" s="3" t="s">
        <v>457</v>
      </c>
      <c r="F160" s="3" t="s">
        <v>2010</v>
      </c>
      <c r="G160" s="3" t="s">
        <v>25</v>
      </c>
      <c r="H160" s="4">
        <v>45391</v>
      </c>
      <c r="I160" s="5">
        <v>2</v>
      </c>
      <c r="J160" s="3" t="s">
        <v>20</v>
      </c>
      <c r="K160" s="3" t="s">
        <v>457</v>
      </c>
      <c r="L160" s="6">
        <v>18.54</v>
      </c>
      <c r="M160" s="3" t="s">
        <v>457</v>
      </c>
      <c r="N160" s="3" t="s">
        <v>457</v>
      </c>
      <c r="O160" s="3" t="s">
        <v>457</v>
      </c>
      <c r="P160" s="3" t="s">
        <v>457</v>
      </c>
      <c r="Q160" s="3" t="s">
        <v>2011</v>
      </c>
      <c r="R160" s="3" t="s">
        <v>457</v>
      </c>
      <c r="S160" s="3" t="s">
        <v>457</v>
      </c>
      <c r="T160" s="3" t="s">
        <v>481</v>
      </c>
      <c r="U160" t="str">
        <f t="shared" si="2"/>
        <v>10305744</v>
      </c>
    </row>
    <row r="161" spans="1:21" hidden="1">
      <c r="A161" s="3" t="s">
        <v>1334</v>
      </c>
      <c r="B161" s="3" t="s">
        <v>1686</v>
      </c>
      <c r="C161" s="3" t="s">
        <v>23</v>
      </c>
      <c r="D161" s="3" t="s">
        <v>1929</v>
      </c>
      <c r="E161" s="3" t="s">
        <v>457</v>
      </c>
      <c r="F161" s="3" t="s">
        <v>2012</v>
      </c>
      <c r="G161" s="3" t="s">
        <v>31</v>
      </c>
      <c r="H161" s="4">
        <v>45392</v>
      </c>
      <c r="I161" s="5">
        <v>-2</v>
      </c>
      <c r="J161" s="3" t="s">
        <v>20</v>
      </c>
      <c r="K161" s="3" t="s">
        <v>457</v>
      </c>
      <c r="L161" s="6">
        <v>0</v>
      </c>
      <c r="M161" s="3" t="s">
        <v>457</v>
      </c>
      <c r="N161" s="3" t="s">
        <v>457</v>
      </c>
      <c r="O161" s="3" t="s">
        <v>457</v>
      </c>
      <c r="P161" s="3" t="s">
        <v>457</v>
      </c>
      <c r="Q161" s="3" t="s">
        <v>457</v>
      </c>
      <c r="R161" s="3" t="s">
        <v>457</v>
      </c>
      <c r="S161" s="3" t="s">
        <v>457</v>
      </c>
      <c r="T161" s="3" t="s">
        <v>481</v>
      </c>
      <c r="U161" t="str">
        <f t="shared" si="2"/>
        <v>10060882</v>
      </c>
    </row>
    <row r="162" spans="1:21" hidden="1">
      <c r="A162" s="3" t="s">
        <v>1334</v>
      </c>
      <c r="B162" s="3" t="s">
        <v>1686</v>
      </c>
      <c r="C162" s="3" t="s">
        <v>27</v>
      </c>
      <c r="D162" s="3" t="s">
        <v>1929</v>
      </c>
      <c r="E162" s="3" t="s">
        <v>457</v>
      </c>
      <c r="F162" s="3" t="s">
        <v>2012</v>
      </c>
      <c r="G162" s="3" t="s">
        <v>25</v>
      </c>
      <c r="H162" s="4">
        <v>45392</v>
      </c>
      <c r="I162" s="5">
        <v>2</v>
      </c>
      <c r="J162" s="3" t="s">
        <v>20</v>
      </c>
      <c r="K162" s="3" t="s">
        <v>457</v>
      </c>
      <c r="L162" s="6">
        <v>0</v>
      </c>
      <c r="M162" s="3" t="s">
        <v>457</v>
      </c>
      <c r="N162" s="3" t="s">
        <v>457</v>
      </c>
      <c r="O162" s="3" t="s">
        <v>457</v>
      </c>
      <c r="P162" s="3" t="s">
        <v>457</v>
      </c>
      <c r="Q162" s="3" t="s">
        <v>457</v>
      </c>
      <c r="R162" s="3" t="s">
        <v>457</v>
      </c>
      <c r="S162" s="3" t="s">
        <v>457</v>
      </c>
      <c r="T162" s="3" t="s">
        <v>481</v>
      </c>
      <c r="U162" t="str">
        <f t="shared" si="2"/>
        <v>10060882</v>
      </c>
    </row>
    <row r="163" spans="1:21" hidden="1">
      <c r="A163" s="3" t="s">
        <v>154</v>
      </c>
      <c r="B163" s="3" t="s">
        <v>1686</v>
      </c>
      <c r="C163" s="3" t="s">
        <v>27</v>
      </c>
      <c r="D163" s="3" t="s">
        <v>1929</v>
      </c>
      <c r="E163" s="3" t="s">
        <v>457</v>
      </c>
      <c r="F163" s="3" t="s">
        <v>2013</v>
      </c>
      <c r="G163" s="3" t="s">
        <v>25</v>
      </c>
      <c r="H163" s="4">
        <v>45392</v>
      </c>
      <c r="I163" s="5">
        <v>2</v>
      </c>
      <c r="J163" s="3" t="s">
        <v>20</v>
      </c>
      <c r="K163" s="3" t="s">
        <v>457</v>
      </c>
      <c r="L163" s="6">
        <v>0</v>
      </c>
      <c r="M163" s="3" t="s">
        <v>457</v>
      </c>
      <c r="N163" s="3" t="s">
        <v>457</v>
      </c>
      <c r="O163" s="3" t="s">
        <v>457</v>
      </c>
      <c r="P163" s="3" t="s">
        <v>457</v>
      </c>
      <c r="Q163" s="3" t="s">
        <v>457</v>
      </c>
      <c r="R163" s="3" t="s">
        <v>457</v>
      </c>
      <c r="S163" s="3" t="s">
        <v>457</v>
      </c>
      <c r="T163" s="3" t="s">
        <v>481</v>
      </c>
      <c r="U163" t="str">
        <f t="shared" si="2"/>
        <v>10060885</v>
      </c>
    </row>
    <row r="164" spans="1:21" hidden="1">
      <c r="A164" s="3" t="s">
        <v>154</v>
      </c>
      <c r="B164" s="3" t="s">
        <v>1686</v>
      </c>
      <c r="C164" s="3" t="s">
        <v>23</v>
      </c>
      <c r="D164" s="3" t="s">
        <v>1929</v>
      </c>
      <c r="E164" s="3" t="s">
        <v>457</v>
      </c>
      <c r="F164" s="3" t="s">
        <v>2013</v>
      </c>
      <c r="G164" s="3" t="s">
        <v>31</v>
      </c>
      <c r="H164" s="4">
        <v>45392</v>
      </c>
      <c r="I164" s="5">
        <v>-2</v>
      </c>
      <c r="J164" s="3" t="s">
        <v>20</v>
      </c>
      <c r="K164" s="3" t="s">
        <v>457</v>
      </c>
      <c r="L164" s="6">
        <v>0</v>
      </c>
      <c r="M164" s="3" t="s">
        <v>457</v>
      </c>
      <c r="N164" s="3" t="s">
        <v>457</v>
      </c>
      <c r="O164" s="3" t="s">
        <v>457</v>
      </c>
      <c r="P164" s="3" t="s">
        <v>457</v>
      </c>
      <c r="Q164" s="3" t="s">
        <v>457</v>
      </c>
      <c r="R164" s="3" t="s">
        <v>457</v>
      </c>
      <c r="S164" s="3" t="s">
        <v>457</v>
      </c>
      <c r="T164" s="3" t="s">
        <v>481</v>
      </c>
      <c r="U164" t="str">
        <f t="shared" si="2"/>
        <v>10060885</v>
      </c>
    </row>
    <row r="165" spans="1:21" hidden="1">
      <c r="A165" s="3" t="s">
        <v>1547</v>
      </c>
      <c r="B165" s="3" t="s">
        <v>1686</v>
      </c>
      <c r="C165" s="3" t="s">
        <v>457</v>
      </c>
      <c r="D165" s="3" t="s">
        <v>1899</v>
      </c>
      <c r="E165" s="3" t="s">
        <v>457</v>
      </c>
      <c r="F165" s="3" t="s">
        <v>2014</v>
      </c>
      <c r="G165" s="3" t="s">
        <v>25</v>
      </c>
      <c r="H165" s="4">
        <v>45392</v>
      </c>
      <c r="I165" s="5">
        <v>8</v>
      </c>
      <c r="J165" s="3" t="s">
        <v>20</v>
      </c>
      <c r="K165" s="3" t="s">
        <v>457</v>
      </c>
      <c r="L165" s="6">
        <v>9.44</v>
      </c>
      <c r="M165" s="3" t="s">
        <v>457</v>
      </c>
      <c r="N165" s="3" t="s">
        <v>457</v>
      </c>
      <c r="O165" s="3" t="s">
        <v>457</v>
      </c>
      <c r="P165" s="3" t="s">
        <v>457</v>
      </c>
      <c r="Q165" s="3" t="s">
        <v>2015</v>
      </c>
      <c r="R165" s="3" t="s">
        <v>457</v>
      </c>
      <c r="S165" s="3" t="s">
        <v>457</v>
      </c>
      <c r="T165" s="3" t="s">
        <v>481</v>
      </c>
      <c r="U165" t="str">
        <f t="shared" si="2"/>
        <v>10204509</v>
      </c>
    </row>
    <row r="166" spans="1:21" hidden="1">
      <c r="A166" s="3" t="s">
        <v>1547</v>
      </c>
      <c r="B166" s="3" t="s">
        <v>1686</v>
      </c>
      <c r="C166" s="3" t="s">
        <v>457</v>
      </c>
      <c r="D166" s="3" t="s">
        <v>1899</v>
      </c>
      <c r="E166" s="3" t="s">
        <v>457</v>
      </c>
      <c r="F166" s="3" t="s">
        <v>2016</v>
      </c>
      <c r="G166" s="3" t="s">
        <v>25</v>
      </c>
      <c r="H166" s="4">
        <v>45392</v>
      </c>
      <c r="I166" s="5">
        <v>32</v>
      </c>
      <c r="J166" s="3" t="s">
        <v>20</v>
      </c>
      <c r="K166" s="3" t="s">
        <v>457</v>
      </c>
      <c r="L166" s="6">
        <v>37.76</v>
      </c>
      <c r="M166" s="3" t="s">
        <v>457</v>
      </c>
      <c r="N166" s="3" t="s">
        <v>457</v>
      </c>
      <c r="O166" s="3" t="s">
        <v>457</v>
      </c>
      <c r="P166" s="3" t="s">
        <v>457</v>
      </c>
      <c r="Q166" s="3" t="s">
        <v>2017</v>
      </c>
      <c r="R166" s="3" t="s">
        <v>457</v>
      </c>
      <c r="S166" s="3" t="s">
        <v>457</v>
      </c>
      <c r="T166" s="3" t="s">
        <v>481</v>
      </c>
      <c r="U166" t="str">
        <f t="shared" si="2"/>
        <v>10204509</v>
      </c>
    </row>
    <row r="167" spans="1:21" hidden="1">
      <c r="A167" s="3" t="s">
        <v>1594</v>
      </c>
      <c r="B167" s="3" t="s">
        <v>1686</v>
      </c>
      <c r="C167" s="3" t="s">
        <v>457</v>
      </c>
      <c r="D167" s="3" t="s">
        <v>1899</v>
      </c>
      <c r="E167" s="3" t="s">
        <v>457</v>
      </c>
      <c r="F167" s="3" t="s">
        <v>2018</v>
      </c>
      <c r="G167" s="3" t="s">
        <v>25</v>
      </c>
      <c r="H167" s="4">
        <v>45392</v>
      </c>
      <c r="I167" s="5">
        <v>8</v>
      </c>
      <c r="J167" s="3" t="s">
        <v>20</v>
      </c>
      <c r="K167" s="3" t="s">
        <v>457</v>
      </c>
      <c r="L167" s="6">
        <v>0.08</v>
      </c>
      <c r="M167" s="3" t="s">
        <v>457</v>
      </c>
      <c r="N167" s="3" t="s">
        <v>457</v>
      </c>
      <c r="O167" s="3" t="s">
        <v>457</v>
      </c>
      <c r="P167" s="3" t="s">
        <v>457</v>
      </c>
      <c r="Q167" s="3" t="s">
        <v>2019</v>
      </c>
      <c r="R167" s="3" t="s">
        <v>457</v>
      </c>
      <c r="S167" s="3" t="s">
        <v>457</v>
      </c>
      <c r="T167" s="3" t="s">
        <v>481</v>
      </c>
      <c r="U167" t="str">
        <f t="shared" si="2"/>
        <v>10218578</v>
      </c>
    </row>
    <row r="168" spans="1:21" hidden="1">
      <c r="A168" s="3" t="s">
        <v>914</v>
      </c>
      <c r="B168" s="3" t="s">
        <v>1686</v>
      </c>
      <c r="C168" s="3" t="s">
        <v>457</v>
      </c>
      <c r="D168" s="3" t="s">
        <v>1899</v>
      </c>
      <c r="E168" s="3" t="s">
        <v>457</v>
      </c>
      <c r="F168" s="3" t="s">
        <v>2018</v>
      </c>
      <c r="G168" s="3" t="s">
        <v>461</v>
      </c>
      <c r="H168" s="4">
        <v>45392</v>
      </c>
      <c r="I168" s="5">
        <v>1</v>
      </c>
      <c r="J168" s="3" t="s">
        <v>20</v>
      </c>
      <c r="K168" s="3" t="s">
        <v>457</v>
      </c>
      <c r="L168" s="6">
        <v>1</v>
      </c>
      <c r="M168" s="3" t="s">
        <v>457</v>
      </c>
      <c r="N168" s="3" t="s">
        <v>457</v>
      </c>
      <c r="O168" s="3" t="s">
        <v>457</v>
      </c>
      <c r="P168" s="3" t="s">
        <v>457</v>
      </c>
      <c r="Q168" s="3" t="s">
        <v>2019</v>
      </c>
      <c r="R168" s="3" t="s">
        <v>457</v>
      </c>
      <c r="S168" s="3" t="s">
        <v>457</v>
      </c>
      <c r="T168" s="3" t="s">
        <v>481</v>
      </c>
      <c r="U168" t="str">
        <f t="shared" si="2"/>
        <v>10225590</v>
      </c>
    </row>
    <row r="169" spans="1:21" hidden="1">
      <c r="A169" s="3" t="s">
        <v>912</v>
      </c>
      <c r="B169" s="3" t="s">
        <v>1686</v>
      </c>
      <c r="C169" s="3" t="s">
        <v>457</v>
      </c>
      <c r="D169" s="3" t="s">
        <v>1899</v>
      </c>
      <c r="E169" s="3" t="s">
        <v>457</v>
      </c>
      <c r="F169" s="3" t="s">
        <v>2018</v>
      </c>
      <c r="G169" s="3" t="s">
        <v>458</v>
      </c>
      <c r="H169" s="4">
        <v>45392</v>
      </c>
      <c r="I169" s="5">
        <v>1</v>
      </c>
      <c r="J169" s="3" t="s">
        <v>20</v>
      </c>
      <c r="K169" s="3" t="s">
        <v>457</v>
      </c>
      <c r="L169" s="6">
        <v>6625.44</v>
      </c>
      <c r="M169" s="3" t="s">
        <v>457</v>
      </c>
      <c r="N169" s="3" t="s">
        <v>457</v>
      </c>
      <c r="O169" s="3" t="s">
        <v>457</v>
      </c>
      <c r="P169" s="3" t="s">
        <v>457</v>
      </c>
      <c r="Q169" s="3" t="s">
        <v>2019</v>
      </c>
      <c r="R169" s="3" t="s">
        <v>457</v>
      </c>
      <c r="S169" s="3" t="s">
        <v>457</v>
      </c>
      <c r="T169" s="3" t="s">
        <v>481</v>
      </c>
      <c r="U169" t="str">
        <f t="shared" si="2"/>
        <v>10539580</v>
      </c>
    </row>
    <row r="170" spans="1:21" hidden="1">
      <c r="A170" s="3" t="s">
        <v>1589</v>
      </c>
      <c r="B170" s="3" t="s">
        <v>1686</v>
      </c>
      <c r="C170" s="3" t="s">
        <v>457</v>
      </c>
      <c r="D170" s="3" t="s">
        <v>1899</v>
      </c>
      <c r="E170" s="3" t="s">
        <v>457</v>
      </c>
      <c r="F170" s="3" t="s">
        <v>2020</v>
      </c>
      <c r="G170" s="3" t="s">
        <v>25</v>
      </c>
      <c r="H170" s="4">
        <v>45392</v>
      </c>
      <c r="I170" s="5">
        <v>2</v>
      </c>
      <c r="J170" s="3" t="s">
        <v>20</v>
      </c>
      <c r="K170" s="3" t="s">
        <v>457</v>
      </c>
      <c r="L170" s="6">
        <v>225.12</v>
      </c>
      <c r="M170" s="3" t="s">
        <v>457</v>
      </c>
      <c r="N170" s="3" t="s">
        <v>457</v>
      </c>
      <c r="O170" s="3" t="s">
        <v>457</v>
      </c>
      <c r="P170" s="3" t="s">
        <v>457</v>
      </c>
      <c r="Q170" s="3" t="s">
        <v>2021</v>
      </c>
      <c r="R170" s="3" t="s">
        <v>457</v>
      </c>
      <c r="S170" s="3" t="s">
        <v>457</v>
      </c>
      <c r="T170" s="3" t="s">
        <v>481</v>
      </c>
      <c r="U170" t="str">
        <f t="shared" si="2"/>
        <v>10573178</v>
      </c>
    </row>
    <row r="171" spans="1:21" hidden="1">
      <c r="A171" s="3" t="s">
        <v>906</v>
      </c>
      <c r="B171" s="3" t="s">
        <v>1686</v>
      </c>
      <c r="C171" s="3" t="s">
        <v>457</v>
      </c>
      <c r="D171" s="3" t="s">
        <v>1899</v>
      </c>
      <c r="E171" s="3" t="s">
        <v>457</v>
      </c>
      <c r="F171" s="3" t="s">
        <v>2020</v>
      </c>
      <c r="G171" s="3" t="s">
        <v>458</v>
      </c>
      <c r="H171" s="4">
        <v>45392</v>
      </c>
      <c r="I171" s="5">
        <v>1</v>
      </c>
      <c r="J171" s="3" t="s">
        <v>20</v>
      </c>
      <c r="K171" s="3" t="s">
        <v>457</v>
      </c>
      <c r="L171" s="6">
        <v>16645.64</v>
      </c>
      <c r="M171" s="3" t="s">
        <v>457</v>
      </c>
      <c r="N171" s="3" t="s">
        <v>457</v>
      </c>
      <c r="O171" s="3" t="s">
        <v>457</v>
      </c>
      <c r="P171" s="3" t="s">
        <v>457</v>
      </c>
      <c r="Q171" s="3" t="s">
        <v>2021</v>
      </c>
      <c r="R171" s="3" t="s">
        <v>457</v>
      </c>
      <c r="S171" s="3" t="s">
        <v>457</v>
      </c>
      <c r="T171" s="3" t="s">
        <v>481</v>
      </c>
      <c r="U171" t="str">
        <f t="shared" si="2"/>
        <v>10589857</v>
      </c>
    </row>
    <row r="172" spans="1:21" hidden="1">
      <c r="A172" s="3" t="s">
        <v>1612</v>
      </c>
      <c r="B172" s="3" t="s">
        <v>1686</v>
      </c>
      <c r="C172" s="3" t="s">
        <v>457</v>
      </c>
      <c r="D172" s="3" t="s">
        <v>1899</v>
      </c>
      <c r="E172" s="3" t="s">
        <v>457</v>
      </c>
      <c r="F172" s="3" t="s">
        <v>2022</v>
      </c>
      <c r="G172" s="3" t="s">
        <v>25</v>
      </c>
      <c r="H172" s="4">
        <v>45392</v>
      </c>
      <c r="I172" s="5">
        <v>1</v>
      </c>
      <c r="J172" s="3" t="s">
        <v>20</v>
      </c>
      <c r="K172" s="3" t="s">
        <v>457</v>
      </c>
      <c r="L172" s="6">
        <v>1</v>
      </c>
      <c r="M172" s="3" t="s">
        <v>457</v>
      </c>
      <c r="N172" s="3" t="s">
        <v>457</v>
      </c>
      <c r="O172" s="3" t="s">
        <v>457</v>
      </c>
      <c r="P172" s="3" t="s">
        <v>457</v>
      </c>
      <c r="Q172" s="3" t="s">
        <v>1905</v>
      </c>
      <c r="R172" s="3" t="s">
        <v>457</v>
      </c>
      <c r="S172" s="3" t="s">
        <v>457</v>
      </c>
      <c r="T172" s="3" t="s">
        <v>481</v>
      </c>
      <c r="U172" t="str">
        <f t="shared" si="2"/>
        <v>10608171</v>
      </c>
    </row>
    <row r="173" spans="1:21" hidden="1">
      <c r="A173" s="3" t="s">
        <v>1614</v>
      </c>
      <c r="B173" s="3" t="s">
        <v>1686</v>
      </c>
      <c r="C173" s="3" t="s">
        <v>457</v>
      </c>
      <c r="D173" s="3" t="s">
        <v>1899</v>
      </c>
      <c r="E173" s="3" t="s">
        <v>457</v>
      </c>
      <c r="F173" s="3" t="s">
        <v>2022</v>
      </c>
      <c r="G173" s="3" t="s">
        <v>458</v>
      </c>
      <c r="H173" s="4">
        <v>45392</v>
      </c>
      <c r="I173" s="5">
        <v>1</v>
      </c>
      <c r="J173" s="3" t="s">
        <v>20</v>
      </c>
      <c r="K173" s="3" t="s">
        <v>457</v>
      </c>
      <c r="L173" s="6">
        <v>1</v>
      </c>
      <c r="M173" s="3" t="s">
        <v>457</v>
      </c>
      <c r="N173" s="3" t="s">
        <v>457</v>
      </c>
      <c r="O173" s="3" t="s">
        <v>457</v>
      </c>
      <c r="P173" s="3" t="s">
        <v>457</v>
      </c>
      <c r="Q173" s="3" t="s">
        <v>1905</v>
      </c>
      <c r="R173" s="3" t="s">
        <v>457</v>
      </c>
      <c r="S173" s="3" t="s">
        <v>457</v>
      </c>
      <c r="T173" s="3" t="s">
        <v>481</v>
      </c>
      <c r="U173" t="str">
        <f t="shared" si="2"/>
        <v>10608172</v>
      </c>
    </row>
    <row r="174" spans="1:21" hidden="1">
      <c r="A174" s="3" t="s">
        <v>1616</v>
      </c>
      <c r="B174" s="3" t="s">
        <v>1686</v>
      </c>
      <c r="C174" s="3" t="s">
        <v>457</v>
      </c>
      <c r="D174" s="3" t="s">
        <v>1899</v>
      </c>
      <c r="E174" s="3" t="s">
        <v>457</v>
      </c>
      <c r="F174" s="3" t="s">
        <v>2022</v>
      </c>
      <c r="G174" s="3" t="s">
        <v>461</v>
      </c>
      <c r="H174" s="4">
        <v>45392</v>
      </c>
      <c r="I174" s="5">
        <v>1</v>
      </c>
      <c r="J174" s="3" t="s">
        <v>20</v>
      </c>
      <c r="K174" s="3" t="s">
        <v>457</v>
      </c>
      <c r="L174" s="6">
        <v>1</v>
      </c>
      <c r="M174" s="3" t="s">
        <v>457</v>
      </c>
      <c r="N174" s="3" t="s">
        <v>457</v>
      </c>
      <c r="O174" s="3" t="s">
        <v>457</v>
      </c>
      <c r="P174" s="3" t="s">
        <v>457</v>
      </c>
      <c r="Q174" s="3" t="s">
        <v>1905</v>
      </c>
      <c r="R174" s="3" t="s">
        <v>457</v>
      </c>
      <c r="S174" s="3" t="s">
        <v>457</v>
      </c>
      <c r="T174" s="3" t="s">
        <v>481</v>
      </c>
      <c r="U174" t="str">
        <f t="shared" si="2"/>
        <v>10608173</v>
      </c>
    </row>
    <row r="175" spans="1:21" hidden="1">
      <c r="A175" s="3" t="s">
        <v>1618</v>
      </c>
      <c r="B175" s="3" t="s">
        <v>1686</v>
      </c>
      <c r="C175" s="3" t="s">
        <v>457</v>
      </c>
      <c r="D175" s="3" t="s">
        <v>1899</v>
      </c>
      <c r="E175" s="3" t="s">
        <v>457</v>
      </c>
      <c r="F175" s="3" t="s">
        <v>2022</v>
      </c>
      <c r="G175" s="3" t="s">
        <v>460</v>
      </c>
      <c r="H175" s="4">
        <v>45392</v>
      </c>
      <c r="I175" s="5">
        <v>1</v>
      </c>
      <c r="J175" s="3" t="s">
        <v>20</v>
      </c>
      <c r="K175" s="3" t="s">
        <v>457</v>
      </c>
      <c r="L175" s="6">
        <v>1</v>
      </c>
      <c r="M175" s="3" t="s">
        <v>457</v>
      </c>
      <c r="N175" s="3" t="s">
        <v>457</v>
      </c>
      <c r="O175" s="3" t="s">
        <v>457</v>
      </c>
      <c r="P175" s="3" t="s">
        <v>457</v>
      </c>
      <c r="Q175" s="3" t="s">
        <v>1905</v>
      </c>
      <c r="R175" s="3" t="s">
        <v>457</v>
      </c>
      <c r="S175" s="3" t="s">
        <v>457</v>
      </c>
      <c r="T175" s="3" t="s">
        <v>481</v>
      </c>
      <c r="U175" t="str">
        <f t="shared" si="2"/>
        <v>10608174</v>
      </c>
    </row>
    <row r="176" spans="1:21" hidden="1">
      <c r="A176" s="3" t="s">
        <v>1620</v>
      </c>
      <c r="B176" s="3" t="s">
        <v>1686</v>
      </c>
      <c r="C176" s="3" t="s">
        <v>457</v>
      </c>
      <c r="D176" s="3" t="s">
        <v>1899</v>
      </c>
      <c r="E176" s="3" t="s">
        <v>457</v>
      </c>
      <c r="F176" s="3" t="s">
        <v>2022</v>
      </c>
      <c r="G176" s="3" t="s">
        <v>474</v>
      </c>
      <c r="H176" s="4">
        <v>45392</v>
      </c>
      <c r="I176" s="5">
        <v>1</v>
      </c>
      <c r="J176" s="3" t="s">
        <v>20</v>
      </c>
      <c r="K176" s="3" t="s">
        <v>457</v>
      </c>
      <c r="L176" s="6">
        <v>1</v>
      </c>
      <c r="M176" s="3" t="s">
        <v>457</v>
      </c>
      <c r="N176" s="3" t="s">
        <v>457</v>
      </c>
      <c r="O176" s="3" t="s">
        <v>457</v>
      </c>
      <c r="P176" s="3" t="s">
        <v>457</v>
      </c>
      <c r="Q176" s="3" t="s">
        <v>1905</v>
      </c>
      <c r="R176" s="3" t="s">
        <v>457</v>
      </c>
      <c r="S176" s="3" t="s">
        <v>457</v>
      </c>
      <c r="T176" s="3" t="s">
        <v>481</v>
      </c>
      <c r="U176" t="str">
        <f t="shared" si="2"/>
        <v>10608175</v>
      </c>
    </row>
    <row r="177" spans="1:21" hidden="1">
      <c r="A177" s="3" t="s">
        <v>1622</v>
      </c>
      <c r="B177" s="3" t="s">
        <v>1686</v>
      </c>
      <c r="C177" s="3" t="s">
        <v>457</v>
      </c>
      <c r="D177" s="3" t="s">
        <v>1899</v>
      </c>
      <c r="E177" s="3" t="s">
        <v>457</v>
      </c>
      <c r="F177" s="3" t="s">
        <v>2022</v>
      </c>
      <c r="G177" s="3" t="s">
        <v>473</v>
      </c>
      <c r="H177" s="4">
        <v>45392</v>
      </c>
      <c r="I177" s="5">
        <v>2</v>
      </c>
      <c r="J177" s="3" t="s">
        <v>20</v>
      </c>
      <c r="K177" s="3" t="s">
        <v>457</v>
      </c>
      <c r="L177" s="6">
        <v>2</v>
      </c>
      <c r="M177" s="3" t="s">
        <v>457</v>
      </c>
      <c r="N177" s="3" t="s">
        <v>457</v>
      </c>
      <c r="O177" s="3" t="s">
        <v>457</v>
      </c>
      <c r="P177" s="3" t="s">
        <v>457</v>
      </c>
      <c r="Q177" s="3" t="s">
        <v>1905</v>
      </c>
      <c r="R177" s="3" t="s">
        <v>457</v>
      </c>
      <c r="S177" s="3" t="s">
        <v>457</v>
      </c>
      <c r="T177" s="3" t="s">
        <v>481</v>
      </c>
      <c r="U177" t="str">
        <f t="shared" si="2"/>
        <v>10608176</v>
      </c>
    </row>
    <row r="178" spans="1:21" hidden="1">
      <c r="A178" s="3" t="s">
        <v>1445</v>
      </c>
      <c r="B178" s="3" t="s">
        <v>1686</v>
      </c>
      <c r="C178" s="3" t="s">
        <v>30</v>
      </c>
      <c r="D178" s="3" t="s">
        <v>1891</v>
      </c>
      <c r="E178" s="3" t="s">
        <v>457</v>
      </c>
      <c r="F178" s="3" t="s">
        <v>2023</v>
      </c>
      <c r="G178" s="3" t="s">
        <v>31</v>
      </c>
      <c r="H178" s="4">
        <v>45395</v>
      </c>
      <c r="I178" s="5">
        <v>2</v>
      </c>
      <c r="J178" s="3" t="s">
        <v>20</v>
      </c>
      <c r="K178" s="3" t="s">
        <v>457</v>
      </c>
      <c r="L178" s="6">
        <v>0</v>
      </c>
      <c r="M178" s="3" t="s">
        <v>457</v>
      </c>
      <c r="N178" s="3" t="s">
        <v>457</v>
      </c>
      <c r="O178" s="3" t="s">
        <v>457</v>
      </c>
      <c r="P178" s="3" t="s">
        <v>457</v>
      </c>
      <c r="Q178" s="3" t="s">
        <v>1974</v>
      </c>
      <c r="R178" s="3" t="s">
        <v>457</v>
      </c>
      <c r="S178" s="3" t="s">
        <v>457</v>
      </c>
      <c r="T178" s="3" t="s">
        <v>481</v>
      </c>
      <c r="U178" t="str">
        <f t="shared" si="2"/>
        <v>10245447</v>
      </c>
    </row>
    <row r="179" spans="1:21" hidden="1">
      <c r="A179" s="3" t="s">
        <v>925</v>
      </c>
      <c r="B179" s="3" t="s">
        <v>1686</v>
      </c>
      <c r="C179" s="3" t="s">
        <v>30</v>
      </c>
      <c r="D179" s="3" t="s">
        <v>1891</v>
      </c>
      <c r="E179" s="3" t="s">
        <v>457</v>
      </c>
      <c r="F179" s="3" t="s">
        <v>2024</v>
      </c>
      <c r="G179" s="3" t="s">
        <v>31</v>
      </c>
      <c r="H179" s="4">
        <v>45395</v>
      </c>
      <c r="I179" s="5">
        <v>24</v>
      </c>
      <c r="J179" s="3" t="s">
        <v>20</v>
      </c>
      <c r="K179" s="3" t="s">
        <v>457</v>
      </c>
      <c r="L179" s="6">
        <v>0</v>
      </c>
      <c r="M179" s="3" t="s">
        <v>457</v>
      </c>
      <c r="N179" s="3" t="s">
        <v>457</v>
      </c>
      <c r="O179" s="3" t="s">
        <v>457</v>
      </c>
      <c r="P179" s="3" t="s">
        <v>457</v>
      </c>
      <c r="Q179" s="3" t="s">
        <v>1936</v>
      </c>
      <c r="R179" s="3" t="s">
        <v>457</v>
      </c>
      <c r="S179" s="3" t="s">
        <v>457</v>
      </c>
      <c r="T179" s="3" t="s">
        <v>481</v>
      </c>
      <c r="U179" t="str">
        <f t="shared" si="2"/>
        <v>10503901</v>
      </c>
    </row>
    <row r="180" spans="1:21" hidden="1">
      <c r="A180" s="3" t="s">
        <v>1062</v>
      </c>
      <c r="B180" s="3" t="s">
        <v>1686</v>
      </c>
      <c r="C180" s="3" t="s">
        <v>30</v>
      </c>
      <c r="D180" s="3" t="s">
        <v>1891</v>
      </c>
      <c r="E180" s="3" t="s">
        <v>457</v>
      </c>
      <c r="F180" s="3" t="s">
        <v>2025</v>
      </c>
      <c r="G180" s="3" t="s">
        <v>31</v>
      </c>
      <c r="H180" s="4">
        <v>45395</v>
      </c>
      <c r="I180" s="5">
        <v>1</v>
      </c>
      <c r="J180" s="3" t="s">
        <v>20</v>
      </c>
      <c r="K180" s="3" t="s">
        <v>457</v>
      </c>
      <c r="L180" s="6">
        <v>0</v>
      </c>
      <c r="M180" s="3" t="s">
        <v>457</v>
      </c>
      <c r="N180" s="3" t="s">
        <v>457</v>
      </c>
      <c r="O180" s="3" t="s">
        <v>457</v>
      </c>
      <c r="P180" s="3" t="s">
        <v>457</v>
      </c>
      <c r="Q180" s="3" t="s">
        <v>1977</v>
      </c>
      <c r="R180" s="3" t="s">
        <v>457</v>
      </c>
      <c r="S180" s="3" t="s">
        <v>457</v>
      </c>
      <c r="T180" s="3" t="s">
        <v>481</v>
      </c>
      <c r="U180" t="str">
        <f t="shared" si="2"/>
        <v>10542030</v>
      </c>
    </row>
    <row r="181" spans="1:21" hidden="1">
      <c r="A181" s="3" t="s">
        <v>889</v>
      </c>
      <c r="B181" s="3" t="s">
        <v>1686</v>
      </c>
      <c r="C181" s="3" t="s">
        <v>30</v>
      </c>
      <c r="D181" s="3" t="s">
        <v>1891</v>
      </c>
      <c r="E181" s="3" t="s">
        <v>457</v>
      </c>
      <c r="F181" s="3" t="s">
        <v>2023</v>
      </c>
      <c r="G181" s="3" t="s">
        <v>25</v>
      </c>
      <c r="H181" s="4">
        <v>45395</v>
      </c>
      <c r="I181" s="5">
        <v>16</v>
      </c>
      <c r="J181" s="3" t="s">
        <v>20</v>
      </c>
      <c r="K181" s="3" t="s">
        <v>457</v>
      </c>
      <c r="L181" s="6">
        <v>0</v>
      </c>
      <c r="M181" s="3" t="s">
        <v>457</v>
      </c>
      <c r="N181" s="3" t="s">
        <v>457</v>
      </c>
      <c r="O181" s="3" t="s">
        <v>457</v>
      </c>
      <c r="P181" s="3" t="s">
        <v>457</v>
      </c>
      <c r="Q181" s="3" t="s">
        <v>1974</v>
      </c>
      <c r="R181" s="3" t="s">
        <v>457</v>
      </c>
      <c r="S181" s="3" t="s">
        <v>457</v>
      </c>
      <c r="T181" s="3" t="s">
        <v>481</v>
      </c>
      <c r="U181" t="str">
        <f t="shared" si="2"/>
        <v>10606651</v>
      </c>
    </row>
    <row r="182" spans="1:21" hidden="1">
      <c r="A182" s="3" t="s">
        <v>158</v>
      </c>
      <c r="B182" s="3" t="s">
        <v>1686</v>
      </c>
      <c r="C182" s="3" t="s">
        <v>457</v>
      </c>
      <c r="D182" s="3" t="s">
        <v>1899</v>
      </c>
      <c r="E182" s="3" t="s">
        <v>457</v>
      </c>
      <c r="F182" s="3" t="s">
        <v>2026</v>
      </c>
      <c r="G182" s="3" t="s">
        <v>25</v>
      </c>
      <c r="H182" s="4">
        <v>45398</v>
      </c>
      <c r="I182" s="5">
        <v>6</v>
      </c>
      <c r="J182" s="3" t="s">
        <v>20</v>
      </c>
      <c r="K182" s="3" t="s">
        <v>457</v>
      </c>
      <c r="L182" s="6">
        <v>42.18</v>
      </c>
      <c r="M182" s="3" t="s">
        <v>457</v>
      </c>
      <c r="N182" s="3" t="s">
        <v>457</v>
      </c>
      <c r="O182" s="3" t="s">
        <v>457</v>
      </c>
      <c r="P182" s="3" t="s">
        <v>457</v>
      </c>
      <c r="Q182" s="3" t="s">
        <v>2027</v>
      </c>
      <c r="R182" s="3" t="s">
        <v>457</v>
      </c>
      <c r="S182" s="3" t="s">
        <v>457</v>
      </c>
      <c r="T182" s="3" t="s">
        <v>481</v>
      </c>
      <c r="U182" t="str">
        <f t="shared" si="2"/>
        <v>10060886</v>
      </c>
    </row>
    <row r="183" spans="1:21" hidden="1">
      <c r="A183" s="3" t="s">
        <v>158</v>
      </c>
      <c r="B183" s="3" t="s">
        <v>1686</v>
      </c>
      <c r="C183" s="3" t="s">
        <v>457</v>
      </c>
      <c r="D183" s="3" t="s">
        <v>1899</v>
      </c>
      <c r="E183" s="3" t="s">
        <v>457</v>
      </c>
      <c r="F183" s="3" t="s">
        <v>2028</v>
      </c>
      <c r="G183" s="3" t="s">
        <v>25</v>
      </c>
      <c r="H183" s="4">
        <v>45398</v>
      </c>
      <c r="I183" s="5">
        <v>6</v>
      </c>
      <c r="J183" s="3" t="s">
        <v>20</v>
      </c>
      <c r="K183" s="3" t="s">
        <v>457</v>
      </c>
      <c r="L183" s="6">
        <v>42.18</v>
      </c>
      <c r="M183" s="3" t="s">
        <v>457</v>
      </c>
      <c r="N183" s="3" t="s">
        <v>457</v>
      </c>
      <c r="O183" s="3" t="s">
        <v>457</v>
      </c>
      <c r="P183" s="3" t="s">
        <v>457</v>
      </c>
      <c r="Q183" s="3" t="s">
        <v>1964</v>
      </c>
      <c r="R183" s="3" t="s">
        <v>457</v>
      </c>
      <c r="S183" s="3" t="s">
        <v>457</v>
      </c>
      <c r="T183" s="3" t="s">
        <v>481</v>
      </c>
      <c r="U183" t="str">
        <f t="shared" si="2"/>
        <v>10060886</v>
      </c>
    </row>
    <row r="184" spans="1:21" hidden="1">
      <c r="A184" s="3" t="s">
        <v>158</v>
      </c>
      <c r="B184" s="3" t="s">
        <v>1686</v>
      </c>
      <c r="C184" s="3" t="s">
        <v>457</v>
      </c>
      <c r="D184" s="3" t="s">
        <v>1899</v>
      </c>
      <c r="E184" s="3" t="s">
        <v>457</v>
      </c>
      <c r="F184" s="3" t="s">
        <v>2029</v>
      </c>
      <c r="G184" s="3" t="s">
        <v>25</v>
      </c>
      <c r="H184" s="4">
        <v>45398</v>
      </c>
      <c r="I184" s="5">
        <v>5</v>
      </c>
      <c r="J184" s="3" t="s">
        <v>20</v>
      </c>
      <c r="K184" s="3" t="s">
        <v>457</v>
      </c>
      <c r="L184" s="6">
        <v>35.15</v>
      </c>
      <c r="M184" s="3" t="s">
        <v>457</v>
      </c>
      <c r="N184" s="3" t="s">
        <v>457</v>
      </c>
      <c r="O184" s="3" t="s">
        <v>457</v>
      </c>
      <c r="P184" s="3" t="s">
        <v>457</v>
      </c>
      <c r="Q184" s="3" t="s">
        <v>1964</v>
      </c>
      <c r="R184" s="3" t="s">
        <v>457</v>
      </c>
      <c r="S184" s="3" t="s">
        <v>457</v>
      </c>
      <c r="T184" s="3" t="s">
        <v>481</v>
      </c>
      <c r="U184" t="str">
        <f t="shared" si="2"/>
        <v>10060886</v>
      </c>
    </row>
    <row r="185" spans="1:21" hidden="1">
      <c r="A185" s="3" t="s">
        <v>1322</v>
      </c>
      <c r="B185" s="3" t="s">
        <v>1686</v>
      </c>
      <c r="C185" s="3" t="s">
        <v>457</v>
      </c>
      <c r="D185" s="3" t="s">
        <v>1899</v>
      </c>
      <c r="E185" s="3" t="s">
        <v>457</v>
      </c>
      <c r="F185" s="3" t="s">
        <v>2030</v>
      </c>
      <c r="G185" s="3" t="s">
        <v>25</v>
      </c>
      <c r="H185" s="4">
        <v>45398</v>
      </c>
      <c r="I185" s="5">
        <v>2</v>
      </c>
      <c r="J185" s="3" t="s">
        <v>20</v>
      </c>
      <c r="K185" s="3" t="s">
        <v>457</v>
      </c>
      <c r="L185" s="6">
        <v>6.56</v>
      </c>
      <c r="M185" s="3" t="s">
        <v>457</v>
      </c>
      <c r="N185" s="3" t="s">
        <v>457</v>
      </c>
      <c r="O185" s="3" t="s">
        <v>457</v>
      </c>
      <c r="P185" s="3" t="s">
        <v>457</v>
      </c>
      <c r="Q185" s="3" t="s">
        <v>2008</v>
      </c>
      <c r="R185" s="3" t="s">
        <v>457</v>
      </c>
      <c r="S185" s="3" t="s">
        <v>457</v>
      </c>
      <c r="T185" s="3" t="s">
        <v>481</v>
      </c>
      <c r="U185" t="str">
        <f t="shared" si="2"/>
        <v>10060917</v>
      </c>
    </row>
    <row r="186" spans="1:21" hidden="1">
      <c r="A186" s="3" t="s">
        <v>1339</v>
      </c>
      <c r="B186" s="3" t="s">
        <v>1686</v>
      </c>
      <c r="C186" s="3" t="s">
        <v>457</v>
      </c>
      <c r="D186" s="3" t="s">
        <v>1899</v>
      </c>
      <c r="E186" s="3" t="s">
        <v>457</v>
      </c>
      <c r="F186" s="3" t="s">
        <v>2031</v>
      </c>
      <c r="G186" s="3" t="s">
        <v>25</v>
      </c>
      <c r="H186" s="4">
        <v>45398</v>
      </c>
      <c r="I186" s="5">
        <v>10</v>
      </c>
      <c r="J186" s="3" t="s">
        <v>20</v>
      </c>
      <c r="K186" s="3" t="s">
        <v>457</v>
      </c>
      <c r="L186" s="6">
        <v>47.3</v>
      </c>
      <c r="M186" s="3" t="s">
        <v>457</v>
      </c>
      <c r="N186" s="3" t="s">
        <v>457</v>
      </c>
      <c r="O186" s="3" t="s">
        <v>457</v>
      </c>
      <c r="P186" s="3" t="s">
        <v>457</v>
      </c>
      <c r="Q186" s="3" t="s">
        <v>1907</v>
      </c>
      <c r="R186" s="3" t="s">
        <v>457</v>
      </c>
      <c r="S186" s="3" t="s">
        <v>457</v>
      </c>
      <c r="T186" s="3" t="s">
        <v>481</v>
      </c>
      <c r="U186" t="str">
        <f t="shared" si="2"/>
        <v>10060918</v>
      </c>
    </row>
    <row r="187" spans="1:21" hidden="1">
      <c r="A187" s="3" t="s">
        <v>197</v>
      </c>
      <c r="B187" s="3" t="s">
        <v>1686</v>
      </c>
      <c r="C187" s="3" t="s">
        <v>457</v>
      </c>
      <c r="D187" s="3" t="s">
        <v>1899</v>
      </c>
      <c r="E187" s="3" t="s">
        <v>457</v>
      </c>
      <c r="F187" s="3" t="s">
        <v>2032</v>
      </c>
      <c r="G187" s="3" t="s">
        <v>25</v>
      </c>
      <c r="H187" s="4">
        <v>45398</v>
      </c>
      <c r="I187" s="5">
        <v>2</v>
      </c>
      <c r="J187" s="3" t="s">
        <v>20</v>
      </c>
      <c r="K187" s="3" t="s">
        <v>457</v>
      </c>
      <c r="L187" s="6">
        <v>11.04</v>
      </c>
      <c r="M187" s="3" t="s">
        <v>457</v>
      </c>
      <c r="N187" s="3" t="s">
        <v>457</v>
      </c>
      <c r="O187" s="3" t="s">
        <v>457</v>
      </c>
      <c r="P187" s="3" t="s">
        <v>457</v>
      </c>
      <c r="Q187" s="3" t="s">
        <v>1979</v>
      </c>
      <c r="R187" s="3" t="s">
        <v>457</v>
      </c>
      <c r="S187" s="3" t="s">
        <v>457</v>
      </c>
      <c r="T187" s="3" t="s">
        <v>481</v>
      </c>
      <c r="U187" t="str">
        <f t="shared" si="2"/>
        <v>10060919</v>
      </c>
    </row>
    <row r="188" spans="1:21" hidden="1">
      <c r="A188" s="3" t="s">
        <v>1342</v>
      </c>
      <c r="B188" s="3" t="s">
        <v>1686</v>
      </c>
      <c r="C188" s="3" t="s">
        <v>23</v>
      </c>
      <c r="D188" s="3" t="s">
        <v>1896</v>
      </c>
      <c r="E188" s="3" t="s">
        <v>457</v>
      </c>
      <c r="F188" s="3" t="s">
        <v>2033</v>
      </c>
      <c r="G188" s="3" t="s">
        <v>1862</v>
      </c>
      <c r="H188" s="4">
        <v>45399</v>
      </c>
      <c r="I188" s="5">
        <v>-1</v>
      </c>
      <c r="J188" s="3" t="s">
        <v>20</v>
      </c>
      <c r="K188" s="3" t="s">
        <v>457</v>
      </c>
      <c r="L188" s="6">
        <v>-3.57</v>
      </c>
      <c r="M188" s="3" t="s">
        <v>457</v>
      </c>
      <c r="N188" s="3" t="s">
        <v>457</v>
      </c>
      <c r="O188" s="3" t="s">
        <v>457</v>
      </c>
      <c r="P188" s="3" t="s">
        <v>457</v>
      </c>
      <c r="Q188" s="3" t="s">
        <v>457</v>
      </c>
      <c r="R188" s="3" t="s">
        <v>457</v>
      </c>
      <c r="S188" s="3" t="s">
        <v>457</v>
      </c>
      <c r="T188" s="3" t="s">
        <v>481</v>
      </c>
      <c r="U188" t="str">
        <f t="shared" si="2"/>
        <v>10060884</v>
      </c>
    </row>
    <row r="189" spans="1:21" hidden="1">
      <c r="A189" s="3" t="s">
        <v>1334</v>
      </c>
      <c r="B189" s="3" t="s">
        <v>1686</v>
      </c>
      <c r="C189" s="3" t="s">
        <v>27</v>
      </c>
      <c r="D189" s="3" t="s">
        <v>456</v>
      </c>
      <c r="E189" s="3" t="s">
        <v>457</v>
      </c>
      <c r="F189" s="3" t="s">
        <v>2034</v>
      </c>
      <c r="G189" s="3" t="s">
        <v>31</v>
      </c>
      <c r="H189" s="4">
        <v>45400</v>
      </c>
      <c r="I189" s="5">
        <v>-2</v>
      </c>
      <c r="J189" s="3" t="s">
        <v>20</v>
      </c>
      <c r="K189" s="3" t="s">
        <v>457</v>
      </c>
      <c r="L189" s="6">
        <v>-3.86</v>
      </c>
      <c r="M189" s="3" t="s">
        <v>457</v>
      </c>
      <c r="N189" s="3" t="s">
        <v>457</v>
      </c>
      <c r="O189" s="3" t="s">
        <v>457</v>
      </c>
      <c r="P189" s="3" t="s">
        <v>2035</v>
      </c>
      <c r="Q189" s="3" t="s">
        <v>457</v>
      </c>
      <c r="R189" s="3" t="s">
        <v>457</v>
      </c>
      <c r="S189" s="3" t="s">
        <v>457</v>
      </c>
      <c r="T189" s="3" t="s">
        <v>2036</v>
      </c>
      <c r="U189" t="str">
        <f t="shared" si="2"/>
        <v>10060882100034864</v>
      </c>
    </row>
    <row r="190" spans="1:21" hidden="1">
      <c r="A190" s="3" t="s">
        <v>154</v>
      </c>
      <c r="B190" s="3" t="s">
        <v>1686</v>
      </c>
      <c r="C190" s="3" t="s">
        <v>27</v>
      </c>
      <c r="D190" s="3" t="s">
        <v>456</v>
      </c>
      <c r="E190" s="3" t="s">
        <v>457</v>
      </c>
      <c r="F190" s="3" t="s">
        <v>2037</v>
      </c>
      <c r="G190" s="3" t="s">
        <v>31</v>
      </c>
      <c r="H190" s="4">
        <v>45400</v>
      </c>
      <c r="I190" s="5">
        <v>-2</v>
      </c>
      <c r="J190" s="3" t="s">
        <v>20</v>
      </c>
      <c r="K190" s="3" t="s">
        <v>457</v>
      </c>
      <c r="L190" s="6">
        <v>-9.52</v>
      </c>
      <c r="M190" s="3" t="s">
        <v>457</v>
      </c>
      <c r="N190" s="3" t="s">
        <v>457</v>
      </c>
      <c r="O190" s="3" t="s">
        <v>457</v>
      </c>
      <c r="P190" s="3" t="s">
        <v>2035</v>
      </c>
      <c r="Q190" s="3" t="s">
        <v>457</v>
      </c>
      <c r="R190" s="3" t="s">
        <v>457</v>
      </c>
      <c r="S190" s="3" t="s">
        <v>457</v>
      </c>
      <c r="T190" s="3" t="s">
        <v>2036</v>
      </c>
      <c r="U190" t="str">
        <f t="shared" si="2"/>
        <v>10060885100034864</v>
      </c>
    </row>
    <row r="191" spans="1:21" hidden="1">
      <c r="A191" s="3" t="s">
        <v>1455</v>
      </c>
      <c r="B191" s="3" t="s">
        <v>1686</v>
      </c>
      <c r="C191" s="3" t="s">
        <v>27</v>
      </c>
      <c r="D191" s="3" t="s">
        <v>456</v>
      </c>
      <c r="E191" s="3" t="s">
        <v>457</v>
      </c>
      <c r="F191" s="3" t="s">
        <v>2038</v>
      </c>
      <c r="G191" s="3" t="s">
        <v>31</v>
      </c>
      <c r="H191" s="4">
        <v>45405</v>
      </c>
      <c r="I191" s="5">
        <v>-16</v>
      </c>
      <c r="J191" s="3" t="s">
        <v>20</v>
      </c>
      <c r="K191" s="3" t="s">
        <v>457</v>
      </c>
      <c r="L191" s="6">
        <v>-17.12</v>
      </c>
      <c r="M191" s="3" t="s">
        <v>457</v>
      </c>
      <c r="N191" s="3" t="s">
        <v>457</v>
      </c>
      <c r="O191" s="3" t="s">
        <v>457</v>
      </c>
      <c r="P191" s="3" t="s">
        <v>2039</v>
      </c>
      <c r="Q191" s="3" t="s">
        <v>457</v>
      </c>
      <c r="R191" s="3" t="s">
        <v>457</v>
      </c>
      <c r="S191" s="3" t="s">
        <v>457</v>
      </c>
      <c r="T191" s="3" t="s">
        <v>2040</v>
      </c>
      <c r="U191" t="str">
        <f t="shared" si="2"/>
        <v>10058872100033093</v>
      </c>
    </row>
    <row r="192" spans="1:21" hidden="1">
      <c r="A192" s="3" t="s">
        <v>1455</v>
      </c>
      <c r="B192" s="3" t="s">
        <v>1686</v>
      </c>
      <c r="C192" s="3" t="s">
        <v>23</v>
      </c>
      <c r="D192" s="3" t="s">
        <v>1929</v>
      </c>
      <c r="E192" s="3" t="s">
        <v>457</v>
      </c>
      <c r="F192" s="3" t="s">
        <v>2041</v>
      </c>
      <c r="G192" s="3" t="s">
        <v>31</v>
      </c>
      <c r="H192" s="4">
        <v>45405</v>
      </c>
      <c r="I192" s="5">
        <v>-16</v>
      </c>
      <c r="J192" s="3" t="s">
        <v>20</v>
      </c>
      <c r="K192" s="3" t="s">
        <v>457</v>
      </c>
      <c r="L192" s="6">
        <v>0</v>
      </c>
      <c r="M192" s="3" t="s">
        <v>457</v>
      </c>
      <c r="N192" s="3" t="s">
        <v>457</v>
      </c>
      <c r="O192" s="3" t="s">
        <v>457</v>
      </c>
      <c r="P192" s="3" t="s">
        <v>457</v>
      </c>
      <c r="Q192" s="3" t="s">
        <v>457</v>
      </c>
      <c r="R192" s="3" t="s">
        <v>457</v>
      </c>
      <c r="S192" s="3" t="s">
        <v>457</v>
      </c>
      <c r="T192" s="3" t="s">
        <v>481</v>
      </c>
      <c r="U192" t="str">
        <f t="shared" si="2"/>
        <v>10058872</v>
      </c>
    </row>
    <row r="193" spans="1:21" hidden="1">
      <c r="A193" s="3" t="s">
        <v>1455</v>
      </c>
      <c r="B193" s="3" t="s">
        <v>1686</v>
      </c>
      <c r="C193" s="3" t="s">
        <v>27</v>
      </c>
      <c r="D193" s="3" t="s">
        <v>1929</v>
      </c>
      <c r="E193" s="3" t="s">
        <v>457</v>
      </c>
      <c r="F193" s="3" t="s">
        <v>2041</v>
      </c>
      <c r="G193" s="3" t="s">
        <v>25</v>
      </c>
      <c r="H193" s="4">
        <v>45405</v>
      </c>
      <c r="I193" s="5">
        <v>16</v>
      </c>
      <c r="J193" s="3" t="s">
        <v>20</v>
      </c>
      <c r="K193" s="3" t="s">
        <v>457</v>
      </c>
      <c r="L193" s="6">
        <v>0</v>
      </c>
      <c r="M193" s="3" t="s">
        <v>457</v>
      </c>
      <c r="N193" s="3" t="s">
        <v>457</v>
      </c>
      <c r="O193" s="3" t="s">
        <v>457</v>
      </c>
      <c r="P193" s="3" t="s">
        <v>457</v>
      </c>
      <c r="Q193" s="3" t="s">
        <v>457</v>
      </c>
      <c r="R193" s="3" t="s">
        <v>457</v>
      </c>
      <c r="S193" s="3" t="s">
        <v>457</v>
      </c>
      <c r="T193" s="3" t="s">
        <v>481</v>
      </c>
      <c r="U193" t="str">
        <f t="shared" si="2"/>
        <v>10058872</v>
      </c>
    </row>
    <row r="194" spans="1:21" hidden="1">
      <c r="A194" s="3" t="s">
        <v>154</v>
      </c>
      <c r="B194" s="3" t="s">
        <v>1686</v>
      </c>
      <c r="C194" s="3" t="s">
        <v>23</v>
      </c>
      <c r="D194" s="3" t="s">
        <v>1891</v>
      </c>
      <c r="E194" s="3" t="s">
        <v>457</v>
      </c>
      <c r="F194" s="3" t="s">
        <v>2042</v>
      </c>
      <c r="G194" s="3" t="s">
        <v>31</v>
      </c>
      <c r="H194" s="4">
        <v>45405</v>
      </c>
      <c r="I194" s="5">
        <v>9</v>
      </c>
      <c r="J194" s="3" t="s">
        <v>20</v>
      </c>
      <c r="K194" s="3" t="s">
        <v>457</v>
      </c>
      <c r="L194" s="6">
        <v>0</v>
      </c>
      <c r="M194" s="3" t="s">
        <v>457</v>
      </c>
      <c r="N194" s="3" t="s">
        <v>457</v>
      </c>
      <c r="O194" s="3" t="s">
        <v>457</v>
      </c>
      <c r="P194" s="3" t="s">
        <v>457</v>
      </c>
      <c r="Q194" s="3" t="s">
        <v>2003</v>
      </c>
      <c r="R194" s="3" t="s">
        <v>457</v>
      </c>
      <c r="S194" s="3" t="s">
        <v>457</v>
      </c>
      <c r="T194" s="3" t="s">
        <v>481</v>
      </c>
      <c r="U194" t="str">
        <f t="shared" si="2"/>
        <v>10060885</v>
      </c>
    </row>
    <row r="195" spans="1:21" hidden="1">
      <c r="A195" s="3" t="s">
        <v>158</v>
      </c>
      <c r="B195" s="3" t="s">
        <v>1686</v>
      </c>
      <c r="C195" s="3" t="s">
        <v>23</v>
      </c>
      <c r="D195" s="3" t="s">
        <v>1891</v>
      </c>
      <c r="E195" s="3" t="s">
        <v>457</v>
      </c>
      <c r="F195" s="3" t="s">
        <v>2043</v>
      </c>
      <c r="G195" s="3" t="s">
        <v>31</v>
      </c>
      <c r="H195" s="4">
        <v>45405</v>
      </c>
      <c r="I195" s="5">
        <v>9</v>
      </c>
      <c r="J195" s="3" t="s">
        <v>20</v>
      </c>
      <c r="K195" s="3" t="s">
        <v>457</v>
      </c>
      <c r="L195" s="6">
        <v>0</v>
      </c>
      <c r="M195" s="3" t="s">
        <v>457</v>
      </c>
      <c r="N195" s="3" t="s">
        <v>457</v>
      </c>
      <c r="O195" s="3" t="s">
        <v>457</v>
      </c>
      <c r="P195" s="3" t="s">
        <v>457</v>
      </c>
      <c r="Q195" s="3" t="s">
        <v>2005</v>
      </c>
      <c r="R195" s="3" t="s">
        <v>457</v>
      </c>
      <c r="S195" s="3" t="s">
        <v>457</v>
      </c>
      <c r="T195" s="3" t="s">
        <v>481</v>
      </c>
      <c r="U195" t="str">
        <f t="shared" ref="U195:U258" si="3">_xlfn.CONCAT(A195,P195)</f>
        <v>10060886</v>
      </c>
    </row>
    <row r="196" spans="1:21" hidden="1">
      <c r="A196" s="3" t="s">
        <v>1322</v>
      </c>
      <c r="B196" s="3" t="s">
        <v>1686</v>
      </c>
      <c r="C196" s="3" t="s">
        <v>23</v>
      </c>
      <c r="D196" s="3" t="s">
        <v>1891</v>
      </c>
      <c r="E196" s="3" t="s">
        <v>457</v>
      </c>
      <c r="F196" s="3" t="s">
        <v>2044</v>
      </c>
      <c r="G196" s="3" t="s">
        <v>31</v>
      </c>
      <c r="H196" s="4">
        <v>45405</v>
      </c>
      <c r="I196" s="5">
        <v>5</v>
      </c>
      <c r="J196" s="3" t="s">
        <v>20</v>
      </c>
      <c r="K196" s="3" t="s">
        <v>457</v>
      </c>
      <c r="L196" s="6">
        <v>0</v>
      </c>
      <c r="M196" s="3" t="s">
        <v>457</v>
      </c>
      <c r="N196" s="3" t="s">
        <v>457</v>
      </c>
      <c r="O196" s="3" t="s">
        <v>457</v>
      </c>
      <c r="P196" s="3" t="s">
        <v>457</v>
      </c>
      <c r="Q196" s="3" t="s">
        <v>2008</v>
      </c>
      <c r="R196" s="3" t="s">
        <v>457</v>
      </c>
      <c r="S196" s="3" t="s">
        <v>457</v>
      </c>
      <c r="T196" s="3" t="s">
        <v>481</v>
      </c>
      <c r="U196" t="str">
        <f t="shared" si="3"/>
        <v>10060917</v>
      </c>
    </row>
    <row r="197" spans="1:21" hidden="1">
      <c r="A197" s="3" t="s">
        <v>1351</v>
      </c>
      <c r="B197" s="3" t="s">
        <v>1686</v>
      </c>
      <c r="C197" s="3" t="s">
        <v>23</v>
      </c>
      <c r="D197" s="3" t="s">
        <v>1891</v>
      </c>
      <c r="E197" s="3" t="s">
        <v>457</v>
      </c>
      <c r="F197" s="3" t="s">
        <v>2045</v>
      </c>
      <c r="G197" s="3" t="s">
        <v>31</v>
      </c>
      <c r="H197" s="4">
        <v>45405</v>
      </c>
      <c r="I197" s="5">
        <v>4</v>
      </c>
      <c r="J197" s="3" t="s">
        <v>20</v>
      </c>
      <c r="K197" s="3" t="s">
        <v>457</v>
      </c>
      <c r="L197" s="6">
        <v>0</v>
      </c>
      <c r="M197" s="3" t="s">
        <v>457</v>
      </c>
      <c r="N197" s="3" t="s">
        <v>457</v>
      </c>
      <c r="O197" s="3" t="s">
        <v>457</v>
      </c>
      <c r="P197" s="3" t="s">
        <v>457</v>
      </c>
      <c r="Q197" s="3" t="s">
        <v>1907</v>
      </c>
      <c r="R197" s="3" t="s">
        <v>457</v>
      </c>
      <c r="S197" s="3" t="s">
        <v>457</v>
      </c>
      <c r="T197" s="3" t="s">
        <v>481</v>
      </c>
      <c r="U197" t="str">
        <f t="shared" si="3"/>
        <v>10205993</v>
      </c>
    </row>
    <row r="198" spans="1:21" hidden="1">
      <c r="A198" s="3" t="s">
        <v>355</v>
      </c>
      <c r="B198" s="3" t="s">
        <v>1686</v>
      </c>
      <c r="C198" s="3" t="s">
        <v>23</v>
      </c>
      <c r="D198" s="3" t="s">
        <v>1891</v>
      </c>
      <c r="E198" s="3" t="s">
        <v>457</v>
      </c>
      <c r="F198" s="3" t="s">
        <v>2046</v>
      </c>
      <c r="G198" s="3" t="s">
        <v>31</v>
      </c>
      <c r="H198" s="4">
        <v>45405</v>
      </c>
      <c r="I198" s="5">
        <v>2</v>
      </c>
      <c r="J198" s="3" t="s">
        <v>20</v>
      </c>
      <c r="K198" s="3" t="s">
        <v>457</v>
      </c>
      <c r="L198" s="6">
        <v>0</v>
      </c>
      <c r="M198" s="3" t="s">
        <v>457</v>
      </c>
      <c r="N198" s="3" t="s">
        <v>457</v>
      </c>
      <c r="O198" s="3" t="s">
        <v>457</v>
      </c>
      <c r="P198" s="3" t="s">
        <v>457</v>
      </c>
      <c r="Q198" s="3" t="s">
        <v>2011</v>
      </c>
      <c r="R198" s="3" t="s">
        <v>457</v>
      </c>
      <c r="S198" s="3" t="s">
        <v>457</v>
      </c>
      <c r="T198" s="3" t="s">
        <v>481</v>
      </c>
      <c r="U198" t="str">
        <f t="shared" si="3"/>
        <v>10305744</v>
      </c>
    </row>
    <row r="199" spans="1:21" hidden="1">
      <c r="A199" s="3" t="s">
        <v>158</v>
      </c>
      <c r="B199" s="3" t="s">
        <v>1686</v>
      </c>
      <c r="C199" s="3" t="s">
        <v>23</v>
      </c>
      <c r="D199" s="3" t="s">
        <v>1891</v>
      </c>
      <c r="E199" s="3" t="s">
        <v>457</v>
      </c>
      <c r="F199" s="3" t="s">
        <v>2047</v>
      </c>
      <c r="G199" s="3" t="s">
        <v>31</v>
      </c>
      <c r="H199" s="4">
        <v>45407</v>
      </c>
      <c r="I199" s="5">
        <v>6</v>
      </c>
      <c r="J199" s="3" t="s">
        <v>20</v>
      </c>
      <c r="K199" s="3" t="s">
        <v>457</v>
      </c>
      <c r="L199" s="6">
        <v>0</v>
      </c>
      <c r="M199" s="3" t="s">
        <v>457</v>
      </c>
      <c r="N199" s="3" t="s">
        <v>457</v>
      </c>
      <c r="O199" s="3" t="s">
        <v>457</v>
      </c>
      <c r="P199" s="3" t="s">
        <v>457</v>
      </c>
      <c r="Q199" s="3" t="s">
        <v>1964</v>
      </c>
      <c r="R199" s="3" t="s">
        <v>457</v>
      </c>
      <c r="S199" s="3" t="s">
        <v>457</v>
      </c>
      <c r="T199" s="3" t="s">
        <v>481</v>
      </c>
      <c r="U199" t="str">
        <f t="shared" si="3"/>
        <v>10060886</v>
      </c>
    </row>
    <row r="200" spans="1:21" hidden="1">
      <c r="A200" s="3" t="s">
        <v>158</v>
      </c>
      <c r="B200" s="3" t="s">
        <v>1686</v>
      </c>
      <c r="C200" s="3" t="s">
        <v>23</v>
      </c>
      <c r="D200" s="3" t="s">
        <v>1891</v>
      </c>
      <c r="E200" s="3" t="s">
        <v>457</v>
      </c>
      <c r="F200" s="3" t="s">
        <v>2048</v>
      </c>
      <c r="G200" s="3" t="s">
        <v>31</v>
      </c>
      <c r="H200" s="4">
        <v>45407</v>
      </c>
      <c r="I200" s="5">
        <v>5</v>
      </c>
      <c r="J200" s="3" t="s">
        <v>20</v>
      </c>
      <c r="K200" s="3" t="s">
        <v>457</v>
      </c>
      <c r="L200" s="6">
        <v>0</v>
      </c>
      <c r="M200" s="3" t="s">
        <v>457</v>
      </c>
      <c r="N200" s="3" t="s">
        <v>457</v>
      </c>
      <c r="O200" s="3" t="s">
        <v>457</v>
      </c>
      <c r="P200" s="3" t="s">
        <v>457</v>
      </c>
      <c r="Q200" s="3" t="s">
        <v>1964</v>
      </c>
      <c r="R200" s="3" t="s">
        <v>457</v>
      </c>
      <c r="S200" s="3" t="s">
        <v>457</v>
      </c>
      <c r="T200" s="3" t="s">
        <v>481</v>
      </c>
      <c r="U200" t="str">
        <f t="shared" si="3"/>
        <v>10060886</v>
      </c>
    </row>
    <row r="201" spans="1:21" hidden="1">
      <c r="A201" s="3" t="s">
        <v>158</v>
      </c>
      <c r="B201" s="3" t="s">
        <v>1686</v>
      </c>
      <c r="C201" s="3" t="s">
        <v>23</v>
      </c>
      <c r="D201" s="3" t="s">
        <v>1891</v>
      </c>
      <c r="E201" s="3" t="s">
        <v>457</v>
      </c>
      <c r="F201" s="3" t="s">
        <v>2049</v>
      </c>
      <c r="G201" s="3" t="s">
        <v>31</v>
      </c>
      <c r="H201" s="4">
        <v>45407</v>
      </c>
      <c r="I201" s="5">
        <v>6</v>
      </c>
      <c r="J201" s="3" t="s">
        <v>20</v>
      </c>
      <c r="K201" s="3" t="s">
        <v>457</v>
      </c>
      <c r="L201" s="6">
        <v>0</v>
      </c>
      <c r="M201" s="3" t="s">
        <v>457</v>
      </c>
      <c r="N201" s="3" t="s">
        <v>457</v>
      </c>
      <c r="O201" s="3" t="s">
        <v>457</v>
      </c>
      <c r="P201" s="3" t="s">
        <v>457</v>
      </c>
      <c r="Q201" s="3" t="s">
        <v>2027</v>
      </c>
      <c r="R201" s="3" t="s">
        <v>457</v>
      </c>
      <c r="S201" s="3" t="s">
        <v>457</v>
      </c>
      <c r="T201" s="3" t="s">
        <v>481</v>
      </c>
      <c r="U201" t="str">
        <f t="shared" si="3"/>
        <v>10060886</v>
      </c>
    </row>
    <row r="202" spans="1:21" hidden="1">
      <c r="A202" s="3" t="s">
        <v>1322</v>
      </c>
      <c r="B202" s="3" t="s">
        <v>1686</v>
      </c>
      <c r="C202" s="3" t="s">
        <v>23</v>
      </c>
      <c r="D202" s="3" t="s">
        <v>1891</v>
      </c>
      <c r="E202" s="3" t="s">
        <v>457</v>
      </c>
      <c r="F202" s="3" t="s">
        <v>2050</v>
      </c>
      <c r="G202" s="3" t="s">
        <v>31</v>
      </c>
      <c r="H202" s="4">
        <v>45407</v>
      </c>
      <c r="I202" s="5">
        <v>2</v>
      </c>
      <c r="J202" s="3" t="s">
        <v>20</v>
      </c>
      <c r="K202" s="3" t="s">
        <v>457</v>
      </c>
      <c r="L202" s="6">
        <v>0</v>
      </c>
      <c r="M202" s="3" t="s">
        <v>457</v>
      </c>
      <c r="N202" s="3" t="s">
        <v>457</v>
      </c>
      <c r="O202" s="3" t="s">
        <v>457</v>
      </c>
      <c r="P202" s="3" t="s">
        <v>457</v>
      </c>
      <c r="Q202" s="3" t="s">
        <v>2008</v>
      </c>
      <c r="R202" s="3" t="s">
        <v>457</v>
      </c>
      <c r="S202" s="3" t="s">
        <v>457</v>
      </c>
      <c r="T202" s="3" t="s">
        <v>481</v>
      </c>
      <c r="U202" t="str">
        <f t="shared" si="3"/>
        <v>10060917</v>
      </c>
    </row>
    <row r="203" spans="1:21" hidden="1">
      <c r="A203" s="3" t="s">
        <v>1339</v>
      </c>
      <c r="B203" s="3" t="s">
        <v>1686</v>
      </c>
      <c r="C203" s="3" t="s">
        <v>23</v>
      </c>
      <c r="D203" s="3" t="s">
        <v>1891</v>
      </c>
      <c r="E203" s="3" t="s">
        <v>457</v>
      </c>
      <c r="F203" s="3" t="s">
        <v>2051</v>
      </c>
      <c r="G203" s="3" t="s">
        <v>31</v>
      </c>
      <c r="H203" s="4">
        <v>45407</v>
      </c>
      <c r="I203" s="5">
        <v>10</v>
      </c>
      <c r="J203" s="3" t="s">
        <v>20</v>
      </c>
      <c r="K203" s="3" t="s">
        <v>457</v>
      </c>
      <c r="L203" s="6">
        <v>0</v>
      </c>
      <c r="M203" s="3" t="s">
        <v>457</v>
      </c>
      <c r="N203" s="3" t="s">
        <v>457</v>
      </c>
      <c r="O203" s="3" t="s">
        <v>457</v>
      </c>
      <c r="P203" s="3" t="s">
        <v>457</v>
      </c>
      <c r="Q203" s="3" t="s">
        <v>1907</v>
      </c>
      <c r="R203" s="3" t="s">
        <v>457</v>
      </c>
      <c r="S203" s="3" t="s">
        <v>457</v>
      </c>
      <c r="T203" s="3" t="s">
        <v>481</v>
      </c>
      <c r="U203" t="str">
        <f t="shared" si="3"/>
        <v>10060918</v>
      </c>
    </row>
    <row r="204" spans="1:21" hidden="1">
      <c r="A204" s="3" t="s">
        <v>197</v>
      </c>
      <c r="B204" s="3" t="s">
        <v>1686</v>
      </c>
      <c r="C204" s="3" t="s">
        <v>23</v>
      </c>
      <c r="D204" s="3" t="s">
        <v>1891</v>
      </c>
      <c r="E204" s="3" t="s">
        <v>457</v>
      </c>
      <c r="F204" s="3" t="s">
        <v>2052</v>
      </c>
      <c r="G204" s="3" t="s">
        <v>31</v>
      </c>
      <c r="H204" s="4">
        <v>45407</v>
      </c>
      <c r="I204" s="5">
        <v>2</v>
      </c>
      <c r="J204" s="3" t="s">
        <v>20</v>
      </c>
      <c r="K204" s="3" t="s">
        <v>457</v>
      </c>
      <c r="L204" s="6">
        <v>0</v>
      </c>
      <c r="M204" s="3" t="s">
        <v>457</v>
      </c>
      <c r="N204" s="3" t="s">
        <v>457</v>
      </c>
      <c r="O204" s="3" t="s">
        <v>457</v>
      </c>
      <c r="P204" s="3" t="s">
        <v>457</v>
      </c>
      <c r="Q204" s="3" t="s">
        <v>1979</v>
      </c>
      <c r="R204" s="3" t="s">
        <v>457</v>
      </c>
      <c r="S204" s="3" t="s">
        <v>457</v>
      </c>
      <c r="T204" s="3" t="s">
        <v>481</v>
      </c>
      <c r="U204" t="str">
        <f t="shared" si="3"/>
        <v>10060919</v>
      </c>
    </row>
    <row r="205" spans="1:21" hidden="1">
      <c r="A205" s="3" t="s">
        <v>1547</v>
      </c>
      <c r="B205" s="3" t="s">
        <v>1686</v>
      </c>
      <c r="C205" s="3" t="s">
        <v>30</v>
      </c>
      <c r="D205" s="3" t="s">
        <v>1891</v>
      </c>
      <c r="E205" s="3" t="s">
        <v>457</v>
      </c>
      <c r="F205" s="3" t="s">
        <v>2053</v>
      </c>
      <c r="G205" s="3" t="s">
        <v>31</v>
      </c>
      <c r="H205" s="4">
        <v>45407</v>
      </c>
      <c r="I205" s="5">
        <v>32</v>
      </c>
      <c r="J205" s="3" t="s">
        <v>20</v>
      </c>
      <c r="K205" s="3" t="s">
        <v>457</v>
      </c>
      <c r="L205" s="6">
        <v>0</v>
      </c>
      <c r="M205" s="3" t="s">
        <v>457</v>
      </c>
      <c r="N205" s="3" t="s">
        <v>457</v>
      </c>
      <c r="O205" s="3" t="s">
        <v>457</v>
      </c>
      <c r="P205" s="3" t="s">
        <v>457</v>
      </c>
      <c r="Q205" s="3" t="s">
        <v>2017</v>
      </c>
      <c r="R205" s="3" t="s">
        <v>457</v>
      </c>
      <c r="S205" s="3" t="s">
        <v>457</v>
      </c>
      <c r="T205" s="3" t="s">
        <v>481</v>
      </c>
      <c r="U205" t="str">
        <f t="shared" si="3"/>
        <v>10204509</v>
      </c>
    </row>
    <row r="206" spans="1:21" hidden="1">
      <c r="A206" s="3" t="s">
        <v>1547</v>
      </c>
      <c r="B206" s="3" t="s">
        <v>1686</v>
      </c>
      <c r="C206" s="3" t="s">
        <v>30</v>
      </c>
      <c r="D206" s="3" t="s">
        <v>1891</v>
      </c>
      <c r="E206" s="3" t="s">
        <v>457</v>
      </c>
      <c r="F206" s="3" t="s">
        <v>2054</v>
      </c>
      <c r="G206" s="3" t="s">
        <v>31</v>
      </c>
      <c r="H206" s="4">
        <v>45407</v>
      </c>
      <c r="I206" s="5">
        <v>8</v>
      </c>
      <c r="J206" s="3" t="s">
        <v>20</v>
      </c>
      <c r="K206" s="3" t="s">
        <v>457</v>
      </c>
      <c r="L206" s="6">
        <v>0</v>
      </c>
      <c r="M206" s="3" t="s">
        <v>457</v>
      </c>
      <c r="N206" s="3" t="s">
        <v>457</v>
      </c>
      <c r="O206" s="3" t="s">
        <v>457</v>
      </c>
      <c r="P206" s="3" t="s">
        <v>457</v>
      </c>
      <c r="Q206" s="3" t="s">
        <v>2015</v>
      </c>
      <c r="R206" s="3" t="s">
        <v>457</v>
      </c>
      <c r="S206" s="3" t="s">
        <v>457</v>
      </c>
      <c r="T206" s="3" t="s">
        <v>481</v>
      </c>
      <c r="U206" t="str">
        <f t="shared" si="3"/>
        <v>10204509</v>
      </c>
    </row>
    <row r="207" spans="1:21" hidden="1">
      <c r="A207" s="3" t="s">
        <v>1594</v>
      </c>
      <c r="B207" s="3" t="s">
        <v>1686</v>
      </c>
      <c r="C207" s="3" t="s">
        <v>30</v>
      </c>
      <c r="D207" s="3" t="s">
        <v>1891</v>
      </c>
      <c r="E207" s="3" t="s">
        <v>457</v>
      </c>
      <c r="F207" s="3" t="s">
        <v>2055</v>
      </c>
      <c r="G207" s="3" t="s">
        <v>31</v>
      </c>
      <c r="H207" s="4">
        <v>45407</v>
      </c>
      <c r="I207" s="5">
        <v>8</v>
      </c>
      <c r="J207" s="3" t="s">
        <v>20</v>
      </c>
      <c r="K207" s="3" t="s">
        <v>457</v>
      </c>
      <c r="L207" s="6">
        <v>0</v>
      </c>
      <c r="M207" s="3" t="s">
        <v>457</v>
      </c>
      <c r="N207" s="3" t="s">
        <v>457</v>
      </c>
      <c r="O207" s="3" t="s">
        <v>457</v>
      </c>
      <c r="P207" s="3" t="s">
        <v>457</v>
      </c>
      <c r="Q207" s="3" t="s">
        <v>2019</v>
      </c>
      <c r="R207" s="3" t="s">
        <v>457</v>
      </c>
      <c r="S207" s="3" t="s">
        <v>457</v>
      </c>
      <c r="T207" s="3" t="s">
        <v>481</v>
      </c>
      <c r="U207" t="str">
        <f t="shared" si="3"/>
        <v>10218578</v>
      </c>
    </row>
    <row r="208" spans="1:21" hidden="1">
      <c r="A208" s="3" t="s">
        <v>914</v>
      </c>
      <c r="B208" s="3" t="s">
        <v>1686</v>
      </c>
      <c r="C208" s="3" t="s">
        <v>30</v>
      </c>
      <c r="D208" s="3" t="s">
        <v>1891</v>
      </c>
      <c r="E208" s="3" t="s">
        <v>457</v>
      </c>
      <c r="F208" s="3" t="s">
        <v>2056</v>
      </c>
      <c r="G208" s="3" t="s">
        <v>25</v>
      </c>
      <c r="H208" s="4">
        <v>45407</v>
      </c>
      <c r="I208" s="5">
        <v>1</v>
      </c>
      <c r="J208" s="3" t="s">
        <v>20</v>
      </c>
      <c r="K208" s="3" t="s">
        <v>457</v>
      </c>
      <c r="L208" s="6">
        <v>0</v>
      </c>
      <c r="M208" s="3" t="s">
        <v>457</v>
      </c>
      <c r="N208" s="3" t="s">
        <v>457</v>
      </c>
      <c r="O208" s="3" t="s">
        <v>457</v>
      </c>
      <c r="P208" s="3" t="s">
        <v>457</v>
      </c>
      <c r="Q208" s="3" t="s">
        <v>2019</v>
      </c>
      <c r="R208" s="3" t="s">
        <v>457</v>
      </c>
      <c r="S208" s="3" t="s">
        <v>457</v>
      </c>
      <c r="T208" s="3" t="s">
        <v>481</v>
      </c>
      <c r="U208" t="str">
        <f t="shared" si="3"/>
        <v>10225590</v>
      </c>
    </row>
    <row r="209" spans="1:21" hidden="1">
      <c r="A209" s="3" t="s">
        <v>912</v>
      </c>
      <c r="B209" s="3" t="s">
        <v>1686</v>
      </c>
      <c r="C209" s="3" t="s">
        <v>30</v>
      </c>
      <c r="D209" s="3" t="s">
        <v>1891</v>
      </c>
      <c r="E209" s="3" t="s">
        <v>457</v>
      </c>
      <c r="F209" s="3" t="s">
        <v>2056</v>
      </c>
      <c r="G209" s="3" t="s">
        <v>31</v>
      </c>
      <c r="H209" s="4">
        <v>45407</v>
      </c>
      <c r="I209" s="5">
        <v>1</v>
      </c>
      <c r="J209" s="3" t="s">
        <v>20</v>
      </c>
      <c r="K209" s="3" t="s">
        <v>457</v>
      </c>
      <c r="L209" s="6">
        <v>0</v>
      </c>
      <c r="M209" s="3" t="s">
        <v>457</v>
      </c>
      <c r="N209" s="3" t="s">
        <v>457</v>
      </c>
      <c r="O209" s="3" t="s">
        <v>457</v>
      </c>
      <c r="P209" s="3" t="s">
        <v>457</v>
      </c>
      <c r="Q209" s="3" t="s">
        <v>2019</v>
      </c>
      <c r="R209" s="3" t="s">
        <v>457</v>
      </c>
      <c r="S209" s="3" t="s">
        <v>457</v>
      </c>
      <c r="T209" s="3" t="s">
        <v>481</v>
      </c>
      <c r="U209" t="str">
        <f t="shared" si="3"/>
        <v>10539580</v>
      </c>
    </row>
    <row r="210" spans="1:21" hidden="1">
      <c r="A210" s="3" t="s">
        <v>1589</v>
      </c>
      <c r="B210" s="3" t="s">
        <v>1686</v>
      </c>
      <c r="C210" s="3" t="s">
        <v>30</v>
      </c>
      <c r="D210" s="3" t="s">
        <v>1891</v>
      </c>
      <c r="E210" s="3" t="s">
        <v>457</v>
      </c>
      <c r="F210" s="3" t="s">
        <v>2057</v>
      </c>
      <c r="G210" s="3" t="s">
        <v>31</v>
      </c>
      <c r="H210" s="4">
        <v>45407</v>
      </c>
      <c r="I210" s="5">
        <v>2</v>
      </c>
      <c r="J210" s="3" t="s">
        <v>20</v>
      </c>
      <c r="K210" s="3" t="s">
        <v>457</v>
      </c>
      <c r="L210" s="6">
        <v>0</v>
      </c>
      <c r="M210" s="3" t="s">
        <v>457</v>
      </c>
      <c r="N210" s="3" t="s">
        <v>457</v>
      </c>
      <c r="O210" s="3" t="s">
        <v>457</v>
      </c>
      <c r="P210" s="3" t="s">
        <v>457</v>
      </c>
      <c r="Q210" s="3" t="s">
        <v>2021</v>
      </c>
      <c r="R210" s="3" t="s">
        <v>457</v>
      </c>
      <c r="S210" s="3" t="s">
        <v>457</v>
      </c>
      <c r="T210" s="3" t="s">
        <v>481</v>
      </c>
      <c r="U210" t="str">
        <f t="shared" si="3"/>
        <v>10573178</v>
      </c>
    </row>
    <row r="211" spans="1:21" hidden="1">
      <c r="A211" s="3" t="s">
        <v>906</v>
      </c>
      <c r="B211" s="3" t="s">
        <v>1686</v>
      </c>
      <c r="C211" s="3" t="s">
        <v>30</v>
      </c>
      <c r="D211" s="3" t="s">
        <v>1891</v>
      </c>
      <c r="E211" s="3" t="s">
        <v>457</v>
      </c>
      <c r="F211" s="3" t="s">
        <v>2057</v>
      </c>
      <c r="G211" s="3" t="s">
        <v>25</v>
      </c>
      <c r="H211" s="4">
        <v>45407</v>
      </c>
      <c r="I211" s="5">
        <v>1</v>
      </c>
      <c r="J211" s="3" t="s">
        <v>20</v>
      </c>
      <c r="K211" s="3" t="s">
        <v>457</v>
      </c>
      <c r="L211" s="6">
        <v>0</v>
      </c>
      <c r="M211" s="3" t="s">
        <v>457</v>
      </c>
      <c r="N211" s="3" t="s">
        <v>457</v>
      </c>
      <c r="O211" s="3" t="s">
        <v>457</v>
      </c>
      <c r="P211" s="3" t="s">
        <v>457</v>
      </c>
      <c r="Q211" s="3" t="s">
        <v>2021</v>
      </c>
      <c r="R211" s="3" t="s">
        <v>457</v>
      </c>
      <c r="S211" s="3" t="s">
        <v>457</v>
      </c>
      <c r="T211" s="3" t="s">
        <v>481</v>
      </c>
      <c r="U211" t="str">
        <f t="shared" si="3"/>
        <v>10589857</v>
      </c>
    </row>
    <row r="212" spans="1:21" hidden="1">
      <c r="A212" s="3" t="s">
        <v>1612</v>
      </c>
      <c r="B212" s="3" t="s">
        <v>1686</v>
      </c>
      <c r="C212" s="3" t="s">
        <v>30</v>
      </c>
      <c r="D212" s="3" t="s">
        <v>1891</v>
      </c>
      <c r="E212" s="3" t="s">
        <v>457</v>
      </c>
      <c r="F212" s="3" t="s">
        <v>2058</v>
      </c>
      <c r="G212" s="3" t="s">
        <v>31</v>
      </c>
      <c r="H212" s="4">
        <v>45407</v>
      </c>
      <c r="I212" s="5">
        <v>1</v>
      </c>
      <c r="J212" s="3" t="s">
        <v>20</v>
      </c>
      <c r="K212" s="3" t="s">
        <v>457</v>
      </c>
      <c r="L212" s="6">
        <v>0</v>
      </c>
      <c r="M212" s="3" t="s">
        <v>457</v>
      </c>
      <c r="N212" s="3" t="s">
        <v>457</v>
      </c>
      <c r="O212" s="3" t="s">
        <v>457</v>
      </c>
      <c r="P212" s="3" t="s">
        <v>457</v>
      </c>
      <c r="Q212" s="3" t="s">
        <v>1905</v>
      </c>
      <c r="R212" s="3" t="s">
        <v>457</v>
      </c>
      <c r="S212" s="3" t="s">
        <v>457</v>
      </c>
      <c r="T212" s="3" t="s">
        <v>481</v>
      </c>
      <c r="U212" t="str">
        <f t="shared" si="3"/>
        <v>10608171</v>
      </c>
    </row>
    <row r="213" spans="1:21" hidden="1">
      <c r="A213" s="3" t="s">
        <v>1614</v>
      </c>
      <c r="B213" s="3" t="s">
        <v>1686</v>
      </c>
      <c r="C213" s="3" t="s">
        <v>30</v>
      </c>
      <c r="D213" s="3" t="s">
        <v>1891</v>
      </c>
      <c r="E213" s="3" t="s">
        <v>457</v>
      </c>
      <c r="F213" s="3" t="s">
        <v>2058</v>
      </c>
      <c r="G213" s="3" t="s">
        <v>25</v>
      </c>
      <c r="H213" s="4">
        <v>45407</v>
      </c>
      <c r="I213" s="5">
        <v>1</v>
      </c>
      <c r="J213" s="3" t="s">
        <v>20</v>
      </c>
      <c r="K213" s="3" t="s">
        <v>457</v>
      </c>
      <c r="L213" s="6">
        <v>0</v>
      </c>
      <c r="M213" s="3" t="s">
        <v>457</v>
      </c>
      <c r="N213" s="3" t="s">
        <v>457</v>
      </c>
      <c r="O213" s="3" t="s">
        <v>457</v>
      </c>
      <c r="P213" s="3" t="s">
        <v>457</v>
      </c>
      <c r="Q213" s="3" t="s">
        <v>1905</v>
      </c>
      <c r="R213" s="3" t="s">
        <v>457</v>
      </c>
      <c r="S213" s="3" t="s">
        <v>457</v>
      </c>
      <c r="T213" s="3" t="s">
        <v>481</v>
      </c>
      <c r="U213" t="str">
        <f t="shared" si="3"/>
        <v>10608172</v>
      </c>
    </row>
    <row r="214" spans="1:21" hidden="1">
      <c r="A214" s="3" t="s">
        <v>1616</v>
      </c>
      <c r="B214" s="3" t="s">
        <v>1686</v>
      </c>
      <c r="C214" s="3" t="s">
        <v>30</v>
      </c>
      <c r="D214" s="3" t="s">
        <v>1891</v>
      </c>
      <c r="E214" s="3" t="s">
        <v>457</v>
      </c>
      <c r="F214" s="3" t="s">
        <v>2058</v>
      </c>
      <c r="G214" s="3" t="s">
        <v>459</v>
      </c>
      <c r="H214" s="4">
        <v>45407</v>
      </c>
      <c r="I214" s="5">
        <v>1</v>
      </c>
      <c r="J214" s="3" t="s">
        <v>20</v>
      </c>
      <c r="K214" s="3" t="s">
        <v>457</v>
      </c>
      <c r="L214" s="6">
        <v>0</v>
      </c>
      <c r="M214" s="3" t="s">
        <v>457</v>
      </c>
      <c r="N214" s="3" t="s">
        <v>457</v>
      </c>
      <c r="O214" s="3" t="s">
        <v>457</v>
      </c>
      <c r="P214" s="3" t="s">
        <v>457</v>
      </c>
      <c r="Q214" s="3" t="s">
        <v>1905</v>
      </c>
      <c r="R214" s="3" t="s">
        <v>457</v>
      </c>
      <c r="S214" s="3" t="s">
        <v>457</v>
      </c>
      <c r="T214" s="3" t="s">
        <v>481</v>
      </c>
      <c r="U214" t="str">
        <f t="shared" si="3"/>
        <v>10608173</v>
      </c>
    </row>
    <row r="215" spans="1:21" hidden="1">
      <c r="A215" s="3" t="s">
        <v>1618</v>
      </c>
      <c r="B215" s="3" t="s">
        <v>1686</v>
      </c>
      <c r="C215" s="3" t="s">
        <v>30</v>
      </c>
      <c r="D215" s="3" t="s">
        <v>1891</v>
      </c>
      <c r="E215" s="3" t="s">
        <v>457</v>
      </c>
      <c r="F215" s="3" t="s">
        <v>2058</v>
      </c>
      <c r="G215" s="3" t="s">
        <v>458</v>
      </c>
      <c r="H215" s="4">
        <v>45407</v>
      </c>
      <c r="I215" s="5">
        <v>1</v>
      </c>
      <c r="J215" s="3" t="s">
        <v>20</v>
      </c>
      <c r="K215" s="3" t="s">
        <v>457</v>
      </c>
      <c r="L215" s="6">
        <v>0</v>
      </c>
      <c r="M215" s="3" t="s">
        <v>457</v>
      </c>
      <c r="N215" s="3" t="s">
        <v>457</v>
      </c>
      <c r="O215" s="3" t="s">
        <v>457</v>
      </c>
      <c r="P215" s="3" t="s">
        <v>457</v>
      </c>
      <c r="Q215" s="3" t="s">
        <v>1905</v>
      </c>
      <c r="R215" s="3" t="s">
        <v>457</v>
      </c>
      <c r="S215" s="3" t="s">
        <v>457</v>
      </c>
      <c r="T215" s="3" t="s">
        <v>481</v>
      </c>
      <c r="U215" t="str">
        <f t="shared" si="3"/>
        <v>10608174</v>
      </c>
    </row>
    <row r="216" spans="1:21" hidden="1">
      <c r="A216" s="3" t="s">
        <v>1620</v>
      </c>
      <c r="B216" s="3" t="s">
        <v>1686</v>
      </c>
      <c r="C216" s="3" t="s">
        <v>30</v>
      </c>
      <c r="D216" s="3" t="s">
        <v>1891</v>
      </c>
      <c r="E216" s="3" t="s">
        <v>457</v>
      </c>
      <c r="F216" s="3" t="s">
        <v>2058</v>
      </c>
      <c r="G216" s="3" t="s">
        <v>32</v>
      </c>
      <c r="H216" s="4">
        <v>45407</v>
      </c>
      <c r="I216" s="5">
        <v>1</v>
      </c>
      <c r="J216" s="3" t="s">
        <v>20</v>
      </c>
      <c r="K216" s="3" t="s">
        <v>457</v>
      </c>
      <c r="L216" s="6">
        <v>0</v>
      </c>
      <c r="M216" s="3" t="s">
        <v>457</v>
      </c>
      <c r="N216" s="3" t="s">
        <v>457</v>
      </c>
      <c r="O216" s="3" t="s">
        <v>457</v>
      </c>
      <c r="P216" s="3" t="s">
        <v>457</v>
      </c>
      <c r="Q216" s="3" t="s">
        <v>1905</v>
      </c>
      <c r="R216" s="3" t="s">
        <v>457</v>
      </c>
      <c r="S216" s="3" t="s">
        <v>457</v>
      </c>
      <c r="T216" s="3" t="s">
        <v>481</v>
      </c>
      <c r="U216" t="str">
        <f t="shared" si="3"/>
        <v>10608175</v>
      </c>
    </row>
    <row r="217" spans="1:21" hidden="1">
      <c r="A217" s="3" t="s">
        <v>1622</v>
      </c>
      <c r="B217" s="3" t="s">
        <v>1686</v>
      </c>
      <c r="C217" s="3" t="s">
        <v>30</v>
      </c>
      <c r="D217" s="3" t="s">
        <v>1891</v>
      </c>
      <c r="E217" s="3" t="s">
        <v>457</v>
      </c>
      <c r="F217" s="3" t="s">
        <v>2058</v>
      </c>
      <c r="G217" s="3" t="s">
        <v>461</v>
      </c>
      <c r="H217" s="4">
        <v>45407</v>
      </c>
      <c r="I217" s="5">
        <v>2</v>
      </c>
      <c r="J217" s="3" t="s">
        <v>20</v>
      </c>
      <c r="K217" s="3" t="s">
        <v>457</v>
      </c>
      <c r="L217" s="6">
        <v>0</v>
      </c>
      <c r="M217" s="3" t="s">
        <v>457</v>
      </c>
      <c r="N217" s="3" t="s">
        <v>457</v>
      </c>
      <c r="O217" s="3" t="s">
        <v>457</v>
      </c>
      <c r="P217" s="3" t="s">
        <v>457</v>
      </c>
      <c r="Q217" s="3" t="s">
        <v>1905</v>
      </c>
      <c r="R217" s="3" t="s">
        <v>457</v>
      </c>
      <c r="S217" s="3" t="s">
        <v>457</v>
      </c>
      <c r="T217" s="3" t="s">
        <v>481</v>
      </c>
      <c r="U217" t="str">
        <f t="shared" si="3"/>
        <v>10608176</v>
      </c>
    </row>
    <row r="218" spans="1:21" hidden="1">
      <c r="A218" s="3" t="s">
        <v>1576</v>
      </c>
      <c r="B218" s="3" t="s">
        <v>1686</v>
      </c>
      <c r="C218" s="3" t="s">
        <v>30</v>
      </c>
      <c r="D218" s="3" t="s">
        <v>1891</v>
      </c>
      <c r="E218" s="3" t="s">
        <v>457</v>
      </c>
      <c r="F218" s="3" t="s">
        <v>2059</v>
      </c>
      <c r="G218" s="3" t="s">
        <v>31</v>
      </c>
      <c r="H218" s="4">
        <v>45409</v>
      </c>
      <c r="I218" s="5">
        <v>12</v>
      </c>
      <c r="J218" s="3" t="s">
        <v>20</v>
      </c>
      <c r="K218" s="3" t="s">
        <v>457</v>
      </c>
      <c r="L218" s="6">
        <v>0</v>
      </c>
      <c r="M218" s="3" t="s">
        <v>457</v>
      </c>
      <c r="N218" s="3" t="s">
        <v>457</v>
      </c>
      <c r="O218" s="3" t="s">
        <v>457</v>
      </c>
      <c r="P218" s="3" t="s">
        <v>457</v>
      </c>
      <c r="Q218" s="3" t="s">
        <v>1941</v>
      </c>
      <c r="R218" s="3" t="s">
        <v>457</v>
      </c>
      <c r="S218" s="3" t="s">
        <v>457</v>
      </c>
      <c r="T218" s="3" t="s">
        <v>481</v>
      </c>
      <c r="U218" t="str">
        <f t="shared" si="3"/>
        <v>10058909</v>
      </c>
    </row>
    <row r="219" spans="1:21" hidden="1">
      <c r="A219" s="3" t="s">
        <v>1445</v>
      </c>
      <c r="B219" s="3" t="s">
        <v>1686</v>
      </c>
      <c r="C219" s="3" t="s">
        <v>30</v>
      </c>
      <c r="D219" s="3" t="s">
        <v>1891</v>
      </c>
      <c r="E219" s="3" t="s">
        <v>457</v>
      </c>
      <c r="F219" s="3" t="s">
        <v>2060</v>
      </c>
      <c r="G219" s="3" t="s">
        <v>31</v>
      </c>
      <c r="H219" s="4">
        <v>45409</v>
      </c>
      <c r="I219" s="5">
        <v>2</v>
      </c>
      <c r="J219" s="3" t="s">
        <v>20</v>
      </c>
      <c r="K219" s="3" t="s">
        <v>457</v>
      </c>
      <c r="L219" s="6">
        <v>0</v>
      </c>
      <c r="M219" s="3" t="s">
        <v>457</v>
      </c>
      <c r="N219" s="3" t="s">
        <v>457</v>
      </c>
      <c r="O219" s="3" t="s">
        <v>457</v>
      </c>
      <c r="P219" s="3" t="s">
        <v>457</v>
      </c>
      <c r="Q219" s="3" t="s">
        <v>1925</v>
      </c>
      <c r="R219" s="3" t="s">
        <v>457</v>
      </c>
      <c r="S219" s="3" t="s">
        <v>457</v>
      </c>
      <c r="T219" s="3" t="s">
        <v>481</v>
      </c>
      <c r="U219" t="str">
        <f t="shared" si="3"/>
        <v>10245447</v>
      </c>
    </row>
    <row r="220" spans="1:21" hidden="1">
      <c r="A220" s="3" t="s">
        <v>1342</v>
      </c>
      <c r="B220" s="3" t="s">
        <v>1686</v>
      </c>
      <c r="C220" s="3" t="s">
        <v>23</v>
      </c>
      <c r="D220" s="3" t="s">
        <v>1896</v>
      </c>
      <c r="E220" s="3" t="s">
        <v>457</v>
      </c>
      <c r="F220" s="3" t="s">
        <v>2061</v>
      </c>
      <c r="G220" s="3" t="s">
        <v>458</v>
      </c>
      <c r="H220" s="4">
        <v>45411</v>
      </c>
      <c r="I220" s="5">
        <v>-1</v>
      </c>
      <c r="J220" s="3" t="s">
        <v>20</v>
      </c>
      <c r="K220" s="3" t="s">
        <v>457</v>
      </c>
      <c r="L220" s="6">
        <v>-3.57</v>
      </c>
      <c r="M220" s="3" t="s">
        <v>457</v>
      </c>
      <c r="N220" s="3" t="s">
        <v>457</v>
      </c>
      <c r="O220" s="3" t="s">
        <v>457</v>
      </c>
      <c r="P220" s="3" t="s">
        <v>457</v>
      </c>
      <c r="Q220" s="3" t="s">
        <v>457</v>
      </c>
      <c r="R220" s="3" t="s">
        <v>457</v>
      </c>
      <c r="S220" s="3" t="s">
        <v>457</v>
      </c>
      <c r="T220" s="3" t="s">
        <v>481</v>
      </c>
      <c r="U220" t="str">
        <f t="shared" si="3"/>
        <v>10060884</v>
      </c>
    </row>
    <row r="221" spans="1:21" hidden="1">
      <c r="A221" s="3" t="s">
        <v>1342</v>
      </c>
      <c r="B221" s="3" t="s">
        <v>1686</v>
      </c>
      <c r="C221" s="3" t="s">
        <v>27</v>
      </c>
      <c r="D221" s="3" t="s">
        <v>1929</v>
      </c>
      <c r="E221" s="3" t="s">
        <v>457</v>
      </c>
      <c r="F221" s="3" t="s">
        <v>2062</v>
      </c>
      <c r="G221" s="3" t="s">
        <v>25</v>
      </c>
      <c r="H221" s="4">
        <v>45411</v>
      </c>
      <c r="I221" s="5">
        <v>1</v>
      </c>
      <c r="J221" s="3" t="s">
        <v>20</v>
      </c>
      <c r="K221" s="3" t="s">
        <v>457</v>
      </c>
      <c r="L221" s="6">
        <v>0</v>
      </c>
      <c r="M221" s="3" t="s">
        <v>457</v>
      </c>
      <c r="N221" s="3" t="s">
        <v>457</v>
      </c>
      <c r="O221" s="3" t="s">
        <v>457</v>
      </c>
      <c r="P221" s="3" t="s">
        <v>457</v>
      </c>
      <c r="Q221" s="3" t="s">
        <v>457</v>
      </c>
      <c r="R221" s="3" t="s">
        <v>457</v>
      </c>
      <c r="S221" s="3" t="s">
        <v>457</v>
      </c>
      <c r="T221" s="3" t="s">
        <v>481</v>
      </c>
      <c r="U221" t="str">
        <f t="shared" si="3"/>
        <v>10060884</v>
      </c>
    </row>
    <row r="222" spans="1:21" hidden="1">
      <c r="A222" s="3" t="s">
        <v>1342</v>
      </c>
      <c r="B222" s="3" t="s">
        <v>1686</v>
      </c>
      <c r="C222" s="3" t="s">
        <v>23</v>
      </c>
      <c r="D222" s="3" t="s">
        <v>1929</v>
      </c>
      <c r="E222" s="3" t="s">
        <v>457</v>
      </c>
      <c r="F222" s="3" t="s">
        <v>2062</v>
      </c>
      <c r="G222" s="3" t="s">
        <v>31</v>
      </c>
      <c r="H222" s="4">
        <v>45411</v>
      </c>
      <c r="I222" s="5">
        <v>-1</v>
      </c>
      <c r="J222" s="3" t="s">
        <v>20</v>
      </c>
      <c r="K222" s="3" t="s">
        <v>457</v>
      </c>
      <c r="L222" s="6">
        <v>0</v>
      </c>
      <c r="M222" s="3" t="s">
        <v>457</v>
      </c>
      <c r="N222" s="3" t="s">
        <v>457</v>
      </c>
      <c r="O222" s="3" t="s">
        <v>457</v>
      </c>
      <c r="P222" s="3" t="s">
        <v>457</v>
      </c>
      <c r="Q222" s="3" t="s">
        <v>457</v>
      </c>
      <c r="R222" s="3" t="s">
        <v>457</v>
      </c>
      <c r="S222" s="3" t="s">
        <v>457</v>
      </c>
      <c r="T222" s="3" t="s">
        <v>481</v>
      </c>
      <c r="U222" t="str">
        <f t="shared" si="3"/>
        <v>10060884</v>
      </c>
    </row>
    <row r="223" spans="1:21" hidden="1">
      <c r="A223" s="3" t="s">
        <v>158</v>
      </c>
      <c r="B223" s="3" t="s">
        <v>1686</v>
      </c>
      <c r="C223" s="3" t="s">
        <v>23</v>
      </c>
      <c r="D223" s="3" t="s">
        <v>1896</v>
      </c>
      <c r="E223" s="3" t="s">
        <v>457</v>
      </c>
      <c r="F223" s="3" t="s">
        <v>2063</v>
      </c>
      <c r="G223" s="3" t="s">
        <v>32</v>
      </c>
      <c r="H223" s="4">
        <v>45411</v>
      </c>
      <c r="I223" s="5">
        <v>-20</v>
      </c>
      <c r="J223" s="3" t="s">
        <v>20</v>
      </c>
      <c r="K223" s="3" t="s">
        <v>457</v>
      </c>
      <c r="L223" s="6">
        <v>-140.58000000000001</v>
      </c>
      <c r="M223" s="3" t="s">
        <v>457</v>
      </c>
      <c r="N223" s="3" t="s">
        <v>457</v>
      </c>
      <c r="O223" s="3" t="s">
        <v>457</v>
      </c>
      <c r="P223" s="3" t="s">
        <v>457</v>
      </c>
      <c r="Q223" s="3" t="s">
        <v>457</v>
      </c>
      <c r="R223" s="3" t="s">
        <v>457</v>
      </c>
      <c r="S223" s="3" t="s">
        <v>457</v>
      </c>
      <c r="T223" s="3" t="s">
        <v>481</v>
      </c>
      <c r="U223" t="str">
        <f t="shared" si="3"/>
        <v>10060886</v>
      </c>
    </row>
    <row r="224" spans="1:21" hidden="1">
      <c r="A224" s="3" t="s">
        <v>160</v>
      </c>
      <c r="B224" s="3" t="s">
        <v>1686</v>
      </c>
      <c r="C224" s="3" t="s">
        <v>23</v>
      </c>
      <c r="D224" s="3" t="s">
        <v>1896</v>
      </c>
      <c r="E224" s="3" t="s">
        <v>457</v>
      </c>
      <c r="F224" s="3" t="s">
        <v>2064</v>
      </c>
      <c r="G224" s="3" t="s">
        <v>25</v>
      </c>
      <c r="H224" s="4">
        <v>45411</v>
      </c>
      <c r="I224" s="5">
        <v>-1</v>
      </c>
      <c r="J224" s="3" t="s">
        <v>20</v>
      </c>
      <c r="K224" s="3" t="s">
        <v>457</v>
      </c>
      <c r="L224" s="6">
        <v>-10.31</v>
      </c>
      <c r="M224" s="3" t="s">
        <v>457</v>
      </c>
      <c r="N224" s="3" t="s">
        <v>457</v>
      </c>
      <c r="O224" s="3" t="s">
        <v>457</v>
      </c>
      <c r="P224" s="3" t="s">
        <v>457</v>
      </c>
      <c r="Q224" s="3" t="s">
        <v>457</v>
      </c>
      <c r="R224" s="3" t="s">
        <v>457</v>
      </c>
      <c r="S224" s="3" t="s">
        <v>457</v>
      </c>
      <c r="T224" s="3" t="s">
        <v>481</v>
      </c>
      <c r="U224" t="str">
        <f t="shared" si="3"/>
        <v>10060887</v>
      </c>
    </row>
    <row r="225" spans="1:21" hidden="1">
      <c r="A225" s="3" t="s">
        <v>1326</v>
      </c>
      <c r="B225" s="3" t="s">
        <v>1686</v>
      </c>
      <c r="C225" s="3" t="s">
        <v>23</v>
      </c>
      <c r="D225" s="3" t="s">
        <v>1896</v>
      </c>
      <c r="E225" s="3" t="s">
        <v>457</v>
      </c>
      <c r="F225" s="3" t="s">
        <v>2063</v>
      </c>
      <c r="G225" s="3" t="s">
        <v>459</v>
      </c>
      <c r="H225" s="4">
        <v>45411</v>
      </c>
      <c r="I225" s="5">
        <v>-10</v>
      </c>
      <c r="J225" s="3" t="s">
        <v>20</v>
      </c>
      <c r="K225" s="3" t="s">
        <v>457</v>
      </c>
      <c r="L225" s="6">
        <v>-147.87</v>
      </c>
      <c r="M225" s="3" t="s">
        <v>457</v>
      </c>
      <c r="N225" s="3" t="s">
        <v>457</v>
      </c>
      <c r="O225" s="3" t="s">
        <v>457</v>
      </c>
      <c r="P225" s="3" t="s">
        <v>457</v>
      </c>
      <c r="Q225" s="3" t="s">
        <v>457</v>
      </c>
      <c r="R225" s="3" t="s">
        <v>457</v>
      </c>
      <c r="S225" s="3" t="s">
        <v>457</v>
      </c>
      <c r="T225" s="3" t="s">
        <v>481</v>
      </c>
      <c r="U225" t="str">
        <f t="shared" si="3"/>
        <v>10060903</v>
      </c>
    </row>
    <row r="226" spans="1:21" hidden="1">
      <c r="A226" s="3" t="s">
        <v>197</v>
      </c>
      <c r="B226" s="3" t="s">
        <v>1686</v>
      </c>
      <c r="C226" s="3" t="s">
        <v>23</v>
      </c>
      <c r="D226" s="3" t="s">
        <v>1896</v>
      </c>
      <c r="E226" s="3" t="s">
        <v>457</v>
      </c>
      <c r="F226" s="3" t="s">
        <v>2063</v>
      </c>
      <c r="G226" s="3" t="s">
        <v>458</v>
      </c>
      <c r="H226" s="4">
        <v>45411</v>
      </c>
      <c r="I226" s="5">
        <v>-20</v>
      </c>
      <c r="J226" s="3" t="s">
        <v>20</v>
      </c>
      <c r="K226" s="3" t="s">
        <v>457</v>
      </c>
      <c r="L226" s="6">
        <v>-110.4</v>
      </c>
      <c r="M226" s="3" t="s">
        <v>457</v>
      </c>
      <c r="N226" s="3" t="s">
        <v>457</v>
      </c>
      <c r="O226" s="3" t="s">
        <v>457</v>
      </c>
      <c r="P226" s="3" t="s">
        <v>457</v>
      </c>
      <c r="Q226" s="3" t="s">
        <v>457</v>
      </c>
      <c r="R226" s="3" t="s">
        <v>457</v>
      </c>
      <c r="S226" s="3" t="s">
        <v>457</v>
      </c>
      <c r="T226" s="3" t="s">
        <v>481</v>
      </c>
      <c r="U226" t="str">
        <f t="shared" si="3"/>
        <v>10060919</v>
      </c>
    </row>
    <row r="227" spans="1:21" hidden="1">
      <c r="A227" s="3" t="s">
        <v>355</v>
      </c>
      <c r="B227" s="3" t="s">
        <v>1686</v>
      </c>
      <c r="C227" s="3" t="s">
        <v>23</v>
      </c>
      <c r="D227" s="3" t="s">
        <v>1896</v>
      </c>
      <c r="E227" s="3" t="s">
        <v>457</v>
      </c>
      <c r="F227" s="3" t="s">
        <v>2065</v>
      </c>
      <c r="G227" s="3" t="s">
        <v>31</v>
      </c>
      <c r="H227" s="4">
        <v>45411</v>
      </c>
      <c r="I227" s="5">
        <v>-2</v>
      </c>
      <c r="J227" s="3" t="s">
        <v>20</v>
      </c>
      <c r="K227" s="3" t="s">
        <v>457</v>
      </c>
      <c r="L227" s="6">
        <v>-18.54</v>
      </c>
      <c r="M227" s="3" t="s">
        <v>457</v>
      </c>
      <c r="N227" s="3" t="s">
        <v>457</v>
      </c>
      <c r="O227" s="3" t="s">
        <v>457</v>
      </c>
      <c r="P227" s="3" t="s">
        <v>457</v>
      </c>
      <c r="Q227" s="3" t="s">
        <v>457</v>
      </c>
      <c r="R227" s="3" t="s">
        <v>457</v>
      </c>
      <c r="S227" s="3" t="s">
        <v>457</v>
      </c>
      <c r="T227" s="3" t="s">
        <v>481</v>
      </c>
      <c r="U227" t="str">
        <f t="shared" si="3"/>
        <v>10305744</v>
      </c>
    </row>
    <row r="228" spans="1:21" hidden="1">
      <c r="A228" s="3" t="s">
        <v>1332</v>
      </c>
      <c r="B228" s="3" t="s">
        <v>1686</v>
      </c>
      <c r="C228" s="3" t="s">
        <v>23</v>
      </c>
      <c r="D228" s="3" t="s">
        <v>1929</v>
      </c>
      <c r="E228" s="3" t="s">
        <v>457</v>
      </c>
      <c r="F228" s="3" t="s">
        <v>2066</v>
      </c>
      <c r="G228" s="3" t="s">
        <v>31</v>
      </c>
      <c r="H228" s="4">
        <v>45413</v>
      </c>
      <c r="I228" s="5">
        <v>-21</v>
      </c>
      <c r="J228" s="3" t="s">
        <v>20</v>
      </c>
      <c r="K228" s="3" t="s">
        <v>457</v>
      </c>
      <c r="L228" s="6">
        <v>0</v>
      </c>
      <c r="M228" s="3" t="s">
        <v>457</v>
      </c>
      <c r="N228" s="3" t="s">
        <v>457</v>
      </c>
      <c r="O228" s="3" t="s">
        <v>457</v>
      </c>
      <c r="P228" s="3" t="s">
        <v>457</v>
      </c>
      <c r="Q228" s="3" t="s">
        <v>457</v>
      </c>
      <c r="R228" s="3" t="s">
        <v>457</v>
      </c>
      <c r="S228" s="3" t="s">
        <v>457</v>
      </c>
      <c r="T228" s="3" t="s">
        <v>481</v>
      </c>
      <c r="U228" t="str">
        <f t="shared" si="3"/>
        <v>10058907</v>
      </c>
    </row>
    <row r="229" spans="1:21" hidden="1">
      <c r="A229" s="3" t="s">
        <v>1332</v>
      </c>
      <c r="B229" s="3" t="s">
        <v>1686</v>
      </c>
      <c r="C229" s="3" t="s">
        <v>27</v>
      </c>
      <c r="D229" s="3" t="s">
        <v>1929</v>
      </c>
      <c r="E229" s="3" t="s">
        <v>457</v>
      </c>
      <c r="F229" s="3" t="s">
        <v>2066</v>
      </c>
      <c r="G229" s="3" t="s">
        <v>25</v>
      </c>
      <c r="H229" s="4">
        <v>45413</v>
      </c>
      <c r="I229" s="5">
        <v>21</v>
      </c>
      <c r="J229" s="3" t="s">
        <v>20</v>
      </c>
      <c r="K229" s="3" t="s">
        <v>457</v>
      </c>
      <c r="L229" s="6">
        <v>0</v>
      </c>
      <c r="M229" s="3" t="s">
        <v>457</v>
      </c>
      <c r="N229" s="3" t="s">
        <v>457</v>
      </c>
      <c r="O229" s="3" t="s">
        <v>457</v>
      </c>
      <c r="P229" s="3" t="s">
        <v>457</v>
      </c>
      <c r="Q229" s="3" t="s">
        <v>457</v>
      </c>
      <c r="R229" s="3" t="s">
        <v>457</v>
      </c>
      <c r="S229" s="3" t="s">
        <v>457</v>
      </c>
      <c r="T229" s="3" t="s">
        <v>481</v>
      </c>
      <c r="U229" t="str">
        <f t="shared" si="3"/>
        <v>10058907</v>
      </c>
    </row>
    <row r="230" spans="1:21" hidden="1">
      <c r="A230" s="3" t="s">
        <v>158</v>
      </c>
      <c r="B230" s="3" t="s">
        <v>1686</v>
      </c>
      <c r="C230" s="3" t="s">
        <v>23</v>
      </c>
      <c r="D230" s="3" t="s">
        <v>1929</v>
      </c>
      <c r="E230" s="3" t="s">
        <v>457</v>
      </c>
      <c r="F230" s="3" t="s">
        <v>2067</v>
      </c>
      <c r="G230" s="3" t="s">
        <v>31</v>
      </c>
      <c r="H230" s="4">
        <v>45413</v>
      </c>
      <c r="I230" s="5">
        <v>-4</v>
      </c>
      <c r="J230" s="3" t="s">
        <v>20</v>
      </c>
      <c r="K230" s="3" t="s">
        <v>457</v>
      </c>
      <c r="L230" s="6">
        <v>0</v>
      </c>
      <c r="M230" s="3" t="s">
        <v>457</v>
      </c>
      <c r="N230" s="3" t="s">
        <v>457</v>
      </c>
      <c r="O230" s="3" t="s">
        <v>457</v>
      </c>
      <c r="P230" s="3" t="s">
        <v>457</v>
      </c>
      <c r="Q230" s="3" t="s">
        <v>457</v>
      </c>
      <c r="R230" s="3" t="s">
        <v>457</v>
      </c>
      <c r="S230" s="3" t="s">
        <v>457</v>
      </c>
      <c r="T230" s="3" t="s">
        <v>481</v>
      </c>
      <c r="U230" t="str">
        <f t="shared" si="3"/>
        <v>10060886</v>
      </c>
    </row>
    <row r="231" spans="1:21" hidden="1">
      <c r="A231" s="3" t="s">
        <v>158</v>
      </c>
      <c r="B231" s="3" t="s">
        <v>1686</v>
      </c>
      <c r="C231" s="3" t="s">
        <v>27</v>
      </c>
      <c r="D231" s="3" t="s">
        <v>1929</v>
      </c>
      <c r="E231" s="3" t="s">
        <v>457</v>
      </c>
      <c r="F231" s="3" t="s">
        <v>2067</v>
      </c>
      <c r="G231" s="3" t="s">
        <v>25</v>
      </c>
      <c r="H231" s="4">
        <v>45413</v>
      </c>
      <c r="I231" s="5">
        <v>4</v>
      </c>
      <c r="J231" s="3" t="s">
        <v>20</v>
      </c>
      <c r="K231" s="3" t="s">
        <v>457</v>
      </c>
      <c r="L231" s="6">
        <v>0</v>
      </c>
      <c r="M231" s="3" t="s">
        <v>457</v>
      </c>
      <c r="N231" s="3" t="s">
        <v>457</v>
      </c>
      <c r="O231" s="3" t="s">
        <v>457</v>
      </c>
      <c r="P231" s="3" t="s">
        <v>457</v>
      </c>
      <c r="Q231" s="3" t="s">
        <v>457</v>
      </c>
      <c r="R231" s="3" t="s">
        <v>457</v>
      </c>
      <c r="S231" s="3" t="s">
        <v>457</v>
      </c>
      <c r="T231" s="3" t="s">
        <v>481</v>
      </c>
      <c r="U231" t="str">
        <f t="shared" si="3"/>
        <v>10060886</v>
      </c>
    </row>
    <row r="232" spans="1:21" hidden="1">
      <c r="A232" s="3" t="s">
        <v>158</v>
      </c>
      <c r="B232" s="3" t="s">
        <v>1686</v>
      </c>
      <c r="C232" s="3" t="s">
        <v>23</v>
      </c>
      <c r="D232" s="3" t="s">
        <v>1929</v>
      </c>
      <c r="E232" s="3" t="s">
        <v>457</v>
      </c>
      <c r="F232" s="3" t="s">
        <v>2068</v>
      </c>
      <c r="G232" s="3" t="s">
        <v>31</v>
      </c>
      <c r="H232" s="4">
        <v>45413</v>
      </c>
      <c r="I232" s="5">
        <v>-4</v>
      </c>
      <c r="J232" s="3" t="s">
        <v>20</v>
      </c>
      <c r="K232" s="3" t="s">
        <v>457</v>
      </c>
      <c r="L232" s="6">
        <v>0</v>
      </c>
      <c r="M232" s="3" t="s">
        <v>457</v>
      </c>
      <c r="N232" s="3" t="s">
        <v>457</v>
      </c>
      <c r="O232" s="3" t="s">
        <v>457</v>
      </c>
      <c r="P232" s="3" t="s">
        <v>457</v>
      </c>
      <c r="Q232" s="3" t="s">
        <v>457</v>
      </c>
      <c r="R232" s="3" t="s">
        <v>457</v>
      </c>
      <c r="S232" s="3" t="s">
        <v>457</v>
      </c>
      <c r="T232" s="3" t="s">
        <v>481</v>
      </c>
      <c r="U232" t="str">
        <f t="shared" si="3"/>
        <v>10060886</v>
      </c>
    </row>
    <row r="233" spans="1:21" hidden="1">
      <c r="A233" s="3" t="s">
        <v>158</v>
      </c>
      <c r="B233" s="3" t="s">
        <v>1686</v>
      </c>
      <c r="C233" s="3" t="s">
        <v>27</v>
      </c>
      <c r="D233" s="3" t="s">
        <v>1929</v>
      </c>
      <c r="E233" s="3" t="s">
        <v>457</v>
      </c>
      <c r="F233" s="3" t="s">
        <v>2068</v>
      </c>
      <c r="G233" s="3" t="s">
        <v>25</v>
      </c>
      <c r="H233" s="4">
        <v>45413</v>
      </c>
      <c r="I233" s="5">
        <v>4</v>
      </c>
      <c r="J233" s="3" t="s">
        <v>20</v>
      </c>
      <c r="K233" s="3" t="s">
        <v>457</v>
      </c>
      <c r="L233" s="6">
        <v>0</v>
      </c>
      <c r="M233" s="3" t="s">
        <v>457</v>
      </c>
      <c r="N233" s="3" t="s">
        <v>457</v>
      </c>
      <c r="O233" s="3" t="s">
        <v>457</v>
      </c>
      <c r="P233" s="3" t="s">
        <v>457</v>
      </c>
      <c r="Q233" s="3" t="s">
        <v>457</v>
      </c>
      <c r="R233" s="3" t="s">
        <v>457</v>
      </c>
      <c r="S233" s="3" t="s">
        <v>457</v>
      </c>
      <c r="T233" s="3" t="s">
        <v>481</v>
      </c>
      <c r="U233" t="str">
        <f t="shared" si="3"/>
        <v>10060886</v>
      </c>
    </row>
    <row r="234" spans="1:21" hidden="1">
      <c r="A234" s="3" t="s">
        <v>1326</v>
      </c>
      <c r="B234" s="3" t="s">
        <v>1686</v>
      </c>
      <c r="C234" s="3" t="s">
        <v>27</v>
      </c>
      <c r="D234" s="3" t="s">
        <v>1929</v>
      </c>
      <c r="E234" s="3" t="s">
        <v>457</v>
      </c>
      <c r="F234" s="3" t="s">
        <v>2069</v>
      </c>
      <c r="G234" s="3" t="s">
        <v>25</v>
      </c>
      <c r="H234" s="4">
        <v>45413</v>
      </c>
      <c r="I234" s="5">
        <v>4</v>
      </c>
      <c r="J234" s="3" t="s">
        <v>20</v>
      </c>
      <c r="K234" s="3" t="s">
        <v>457</v>
      </c>
      <c r="L234" s="6">
        <v>0</v>
      </c>
      <c r="M234" s="3" t="s">
        <v>457</v>
      </c>
      <c r="N234" s="3" t="s">
        <v>457</v>
      </c>
      <c r="O234" s="3" t="s">
        <v>457</v>
      </c>
      <c r="P234" s="3" t="s">
        <v>457</v>
      </c>
      <c r="Q234" s="3" t="s">
        <v>457</v>
      </c>
      <c r="R234" s="3" t="s">
        <v>457</v>
      </c>
      <c r="S234" s="3" t="s">
        <v>457</v>
      </c>
      <c r="T234" s="3" t="s">
        <v>481</v>
      </c>
      <c r="U234" t="str">
        <f t="shared" si="3"/>
        <v>10060903</v>
      </c>
    </row>
    <row r="235" spans="1:21" hidden="1">
      <c r="A235" s="3" t="s">
        <v>1326</v>
      </c>
      <c r="B235" s="3" t="s">
        <v>1686</v>
      </c>
      <c r="C235" s="3" t="s">
        <v>23</v>
      </c>
      <c r="D235" s="3" t="s">
        <v>1929</v>
      </c>
      <c r="E235" s="3" t="s">
        <v>457</v>
      </c>
      <c r="F235" s="3" t="s">
        <v>2069</v>
      </c>
      <c r="G235" s="3" t="s">
        <v>31</v>
      </c>
      <c r="H235" s="4">
        <v>45413</v>
      </c>
      <c r="I235" s="5">
        <v>-4</v>
      </c>
      <c r="J235" s="3" t="s">
        <v>20</v>
      </c>
      <c r="K235" s="3" t="s">
        <v>457</v>
      </c>
      <c r="L235" s="6">
        <v>0</v>
      </c>
      <c r="M235" s="3" t="s">
        <v>457</v>
      </c>
      <c r="N235" s="3" t="s">
        <v>457</v>
      </c>
      <c r="O235" s="3" t="s">
        <v>457</v>
      </c>
      <c r="P235" s="3" t="s">
        <v>457</v>
      </c>
      <c r="Q235" s="3" t="s">
        <v>457</v>
      </c>
      <c r="R235" s="3" t="s">
        <v>457</v>
      </c>
      <c r="S235" s="3" t="s">
        <v>457</v>
      </c>
      <c r="T235" s="3" t="s">
        <v>481</v>
      </c>
      <c r="U235" t="str">
        <f t="shared" si="3"/>
        <v>10060903</v>
      </c>
    </row>
    <row r="236" spans="1:21" hidden="1">
      <c r="A236" s="3" t="s">
        <v>1322</v>
      </c>
      <c r="B236" s="3" t="s">
        <v>1686</v>
      </c>
      <c r="C236" s="3" t="s">
        <v>23</v>
      </c>
      <c r="D236" s="3" t="s">
        <v>1929</v>
      </c>
      <c r="E236" s="3" t="s">
        <v>457</v>
      </c>
      <c r="F236" s="3" t="s">
        <v>2070</v>
      </c>
      <c r="G236" s="3" t="s">
        <v>31</v>
      </c>
      <c r="H236" s="4">
        <v>45413</v>
      </c>
      <c r="I236" s="5">
        <v>-4</v>
      </c>
      <c r="J236" s="3" t="s">
        <v>20</v>
      </c>
      <c r="K236" s="3" t="s">
        <v>457</v>
      </c>
      <c r="L236" s="6">
        <v>0</v>
      </c>
      <c r="M236" s="3" t="s">
        <v>457</v>
      </c>
      <c r="N236" s="3" t="s">
        <v>457</v>
      </c>
      <c r="O236" s="3" t="s">
        <v>457</v>
      </c>
      <c r="P236" s="3" t="s">
        <v>457</v>
      </c>
      <c r="Q236" s="3" t="s">
        <v>457</v>
      </c>
      <c r="R236" s="3" t="s">
        <v>457</v>
      </c>
      <c r="S236" s="3" t="s">
        <v>457</v>
      </c>
      <c r="T236" s="3" t="s">
        <v>481</v>
      </c>
      <c r="U236" t="str">
        <f t="shared" si="3"/>
        <v>10060917</v>
      </c>
    </row>
    <row r="237" spans="1:21" hidden="1">
      <c r="A237" s="3" t="s">
        <v>1322</v>
      </c>
      <c r="B237" s="3" t="s">
        <v>1686</v>
      </c>
      <c r="C237" s="3" t="s">
        <v>27</v>
      </c>
      <c r="D237" s="3" t="s">
        <v>1929</v>
      </c>
      <c r="E237" s="3" t="s">
        <v>457</v>
      </c>
      <c r="F237" s="3" t="s">
        <v>2070</v>
      </c>
      <c r="G237" s="3" t="s">
        <v>25</v>
      </c>
      <c r="H237" s="4">
        <v>45413</v>
      </c>
      <c r="I237" s="5">
        <v>4</v>
      </c>
      <c r="J237" s="3" t="s">
        <v>20</v>
      </c>
      <c r="K237" s="3" t="s">
        <v>457</v>
      </c>
      <c r="L237" s="6">
        <v>0</v>
      </c>
      <c r="M237" s="3" t="s">
        <v>457</v>
      </c>
      <c r="N237" s="3" t="s">
        <v>457</v>
      </c>
      <c r="O237" s="3" t="s">
        <v>457</v>
      </c>
      <c r="P237" s="3" t="s">
        <v>457</v>
      </c>
      <c r="Q237" s="3" t="s">
        <v>457</v>
      </c>
      <c r="R237" s="3" t="s">
        <v>457</v>
      </c>
      <c r="S237" s="3" t="s">
        <v>457</v>
      </c>
      <c r="T237" s="3" t="s">
        <v>481</v>
      </c>
      <c r="U237" t="str">
        <f t="shared" si="3"/>
        <v>10060917</v>
      </c>
    </row>
    <row r="238" spans="1:21" hidden="1">
      <c r="A238" s="3" t="s">
        <v>1322</v>
      </c>
      <c r="B238" s="3" t="s">
        <v>1686</v>
      </c>
      <c r="C238" s="3" t="s">
        <v>27</v>
      </c>
      <c r="D238" s="3" t="s">
        <v>1929</v>
      </c>
      <c r="E238" s="3" t="s">
        <v>457</v>
      </c>
      <c r="F238" s="3" t="s">
        <v>2071</v>
      </c>
      <c r="G238" s="3" t="s">
        <v>25</v>
      </c>
      <c r="H238" s="4">
        <v>45413</v>
      </c>
      <c r="I238" s="5">
        <v>4</v>
      </c>
      <c r="J238" s="3" t="s">
        <v>20</v>
      </c>
      <c r="K238" s="3" t="s">
        <v>457</v>
      </c>
      <c r="L238" s="6">
        <v>0</v>
      </c>
      <c r="M238" s="3" t="s">
        <v>457</v>
      </c>
      <c r="N238" s="3" t="s">
        <v>457</v>
      </c>
      <c r="O238" s="3" t="s">
        <v>457</v>
      </c>
      <c r="P238" s="3" t="s">
        <v>457</v>
      </c>
      <c r="Q238" s="3" t="s">
        <v>457</v>
      </c>
      <c r="R238" s="3" t="s">
        <v>457</v>
      </c>
      <c r="S238" s="3" t="s">
        <v>457</v>
      </c>
      <c r="T238" s="3" t="s">
        <v>481</v>
      </c>
      <c r="U238" t="str">
        <f t="shared" si="3"/>
        <v>10060917</v>
      </c>
    </row>
    <row r="239" spans="1:21" hidden="1">
      <c r="A239" s="3" t="s">
        <v>1322</v>
      </c>
      <c r="B239" s="3" t="s">
        <v>1686</v>
      </c>
      <c r="C239" s="3" t="s">
        <v>23</v>
      </c>
      <c r="D239" s="3" t="s">
        <v>1929</v>
      </c>
      <c r="E239" s="3" t="s">
        <v>457</v>
      </c>
      <c r="F239" s="3" t="s">
        <v>2071</v>
      </c>
      <c r="G239" s="3" t="s">
        <v>31</v>
      </c>
      <c r="H239" s="4">
        <v>45413</v>
      </c>
      <c r="I239" s="5">
        <v>-4</v>
      </c>
      <c r="J239" s="3" t="s">
        <v>20</v>
      </c>
      <c r="K239" s="3" t="s">
        <v>457</v>
      </c>
      <c r="L239" s="6">
        <v>0</v>
      </c>
      <c r="M239" s="3" t="s">
        <v>457</v>
      </c>
      <c r="N239" s="3" t="s">
        <v>457</v>
      </c>
      <c r="O239" s="3" t="s">
        <v>457</v>
      </c>
      <c r="P239" s="3" t="s">
        <v>457</v>
      </c>
      <c r="Q239" s="3" t="s">
        <v>457</v>
      </c>
      <c r="R239" s="3" t="s">
        <v>457</v>
      </c>
      <c r="S239" s="3" t="s">
        <v>457</v>
      </c>
      <c r="T239" s="3" t="s">
        <v>481</v>
      </c>
      <c r="U239" t="str">
        <f t="shared" si="3"/>
        <v>10060917</v>
      </c>
    </row>
    <row r="240" spans="1:21" hidden="1">
      <c r="A240" s="3" t="s">
        <v>1445</v>
      </c>
      <c r="B240" s="3" t="s">
        <v>1686</v>
      </c>
      <c r="C240" s="3" t="s">
        <v>27</v>
      </c>
      <c r="D240" s="3" t="s">
        <v>1929</v>
      </c>
      <c r="E240" s="3" t="s">
        <v>457</v>
      </c>
      <c r="F240" s="3" t="s">
        <v>2072</v>
      </c>
      <c r="G240" s="3" t="s">
        <v>475</v>
      </c>
      <c r="H240" s="4">
        <v>45414</v>
      </c>
      <c r="I240" s="5">
        <v>2</v>
      </c>
      <c r="J240" s="3" t="s">
        <v>20</v>
      </c>
      <c r="K240" s="3" t="s">
        <v>457</v>
      </c>
      <c r="L240" s="6">
        <v>0</v>
      </c>
      <c r="M240" s="3" t="s">
        <v>457</v>
      </c>
      <c r="N240" s="3" t="s">
        <v>457</v>
      </c>
      <c r="O240" s="3" t="s">
        <v>457</v>
      </c>
      <c r="P240" s="3" t="s">
        <v>457</v>
      </c>
      <c r="Q240" s="3" t="s">
        <v>457</v>
      </c>
      <c r="R240" s="3" t="s">
        <v>457</v>
      </c>
      <c r="S240" s="3" t="s">
        <v>457</v>
      </c>
      <c r="T240" s="3" t="s">
        <v>481</v>
      </c>
      <c r="U240" t="str">
        <f t="shared" si="3"/>
        <v>10245447</v>
      </c>
    </row>
    <row r="241" spans="1:21" hidden="1">
      <c r="A241" s="3" t="s">
        <v>1445</v>
      </c>
      <c r="B241" s="3" t="s">
        <v>1686</v>
      </c>
      <c r="C241" s="3" t="s">
        <v>30</v>
      </c>
      <c r="D241" s="3" t="s">
        <v>1929</v>
      </c>
      <c r="E241" s="3" t="s">
        <v>457</v>
      </c>
      <c r="F241" s="3" t="s">
        <v>2072</v>
      </c>
      <c r="G241" s="3" t="s">
        <v>482</v>
      </c>
      <c r="H241" s="4">
        <v>45414</v>
      </c>
      <c r="I241" s="5">
        <v>-2</v>
      </c>
      <c r="J241" s="3" t="s">
        <v>20</v>
      </c>
      <c r="K241" s="3" t="s">
        <v>457</v>
      </c>
      <c r="L241" s="6">
        <v>0</v>
      </c>
      <c r="M241" s="3" t="s">
        <v>457</v>
      </c>
      <c r="N241" s="3" t="s">
        <v>457</v>
      </c>
      <c r="O241" s="3" t="s">
        <v>457</v>
      </c>
      <c r="P241" s="3" t="s">
        <v>457</v>
      </c>
      <c r="Q241" s="3" t="s">
        <v>457</v>
      </c>
      <c r="R241" s="3" t="s">
        <v>457</v>
      </c>
      <c r="S241" s="3" t="s">
        <v>457</v>
      </c>
      <c r="T241" s="3" t="s">
        <v>481</v>
      </c>
      <c r="U241" t="str">
        <f t="shared" si="3"/>
        <v>10245447</v>
      </c>
    </row>
    <row r="242" spans="1:21" hidden="1">
      <c r="A242" s="3" t="s">
        <v>925</v>
      </c>
      <c r="B242" s="3" t="s">
        <v>1686</v>
      </c>
      <c r="C242" s="3" t="s">
        <v>27</v>
      </c>
      <c r="D242" s="3" t="s">
        <v>1929</v>
      </c>
      <c r="E242" s="3" t="s">
        <v>457</v>
      </c>
      <c r="F242" s="3" t="s">
        <v>2072</v>
      </c>
      <c r="G242" s="3" t="s">
        <v>1862</v>
      </c>
      <c r="H242" s="4">
        <v>45414</v>
      </c>
      <c r="I242" s="5">
        <v>24</v>
      </c>
      <c r="J242" s="3" t="s">
        <v>20</v>
      </c>
      <c r="K242" s="3" t="s">
        <v>457</v>
      </c>
      <c r="L242" s="6">
        <v>0</v>
      </c>
      <c r="M242" s="3" t="s">
        <v>457</v>
      </c>
      <c r="N242" s="3" t="s">
        <v>457</v>
      </c>
      <c r="O242" s="3" t="s">
        <v>457</v>
      </c>
      <c r="P242" s="3" t="s">
        <v>457</v>
      </c>
      <c r="Q242" s="3" t="s">
        <v>457</v>
      </c>
      <c r="R242" s="3" t="s">
        <v>457</v>
      </c>
      <c r="S242" s="3" t="s">
        <v>457</v>
      </c>
      <c r="T242" s="3" t="s">
        <v>481</v>
      </c>
      <c r="U242" t="str">
        <f t="shared" si="3"/>
        <v>10503901</v>
      </c>
    </row>
    <row r="243" spans="1:21" hidden="1">
      <c r="A243" s="3" t="s">
        <v>925</v>
      </c>
      <c r="B243" s="3" t="s">
        <v>1686</v>
      </c>
      <c r="C243" s="3" t="s">
        <v>30</v>
      </c>
      <c r="D243" s="3" t="s">
        <v>1929</v>
      </c>
      <c r="E243" s="3" t="s">
        <v>457</v>
      </c>
      <c r="F243" s="3" t="s">
        <v>2072</v>
      </c>
      <c r="G243" s="3" t="s">
        <v>464</v>
      </c>
      <c r="H243" s="4">
        <v>45414</v>
      </c>
      <c r="I243" s="5">
        <v>-24</v>
      </c>
      <c r="J243" s="3" t="s">
        <v>20</v>
      </c>
      <c r="K243" s="3" t="s">
        <v>457</v>
      </c>
      <c r="L243" s="6">
        <v>0</v>
      </c>
      <c r="M243" s="3" t="s">
        <v>457</v>
      </c>
      <c r="N243" s="3" t="s">
        <v>457</v>
      </c>
      <c r="O243" s="3" t="s">
        <v>457</v>
      </c>
      <c r="P243" s="3" t="s">
        <v>457</v>
      </c>
      <c r="Q243" s="3" t="s">
        <v>457</v>
      </c>
      <c r="R243" s="3" t="s">
        <v>457</v>
      </c>
      <c r="S243" s="3" t="s">
        <v>457</v>
      </c>
      <c r="T243" s="3" t="s">
        <v>481</v>
      </c>
      <c r="U243" t="str">
        <f t="shared" si="3"/>
        <v>10503901</v>
      </c>
    </row>
    <row r="244" spans="1:21" hidden="1">
      <c r="A244" s="3" t="s">
        <v>1062</v>
      </c>
      <c r="B244" s="3" t="s">
        <v>1686</v>
      </c>
      <c r="C244" s="3" t="s">
        <v>27</v>
      </c>
      <c r="D244" s="3" t="s">
        <v>1929</v>
      </c>
      <c r="E244" s="3" t="s">
        <v>457</v>
      </c>
      <c r="F244" s="3" t="s">
        <v>2072</v>
      </c>
      <c r="G244" s="3" t="s">
        <v>2073</v>
      </c>
      <c r="H244" s="4">
        <v>45414</v>
      </c>
      <c r="I244" s="5">
        <v>1</v>
      </c>
      <c r="J244" s="3" t="s">
        <v>20</v>
      </c>
      <c r="K244" s="3" t="s">
        <v>457</v>
      </c>
      <c r="L244" s="6">
        <v>0</v>
      </c>
      <c r="M244" s="3" t="s">
        <v>457</v>
      </c>
      <c r="N244" s="3" t="s">
        <v>457</v>
      </c>
      <c r="O244" s="3" t="s">
        <v>457</v>
      </c>
      <c r="P244" s="3" t="s">
        <v>457</v>
      </c>
      <c r="Q244" s="3" t="s">
        <v>457</v>
      </c>
      <c r="R244" s="3" t="s">
        <v>457</v>
      </c>
      <c r="S244" s="3" t="s">
        <v>457</v>
      </c>
      <c r="T244" s="3" t="s">
        <v>481</v>
      </c>
      <c r="U244" t="str">
        <f t="shared" si="3"/>
        <v>10542030</v>
      </c>
    </row>
    <row r="245" spans="1:21" hidden="1">
      <c r="A245" s="3" t="s">
        <v>1062</v>
      </c>
      <c r="B245" s="3" t="s">
        <v>1686</v>
      </c>
      <c r="C245" s="3" t="s">
        <v>30</v>
      </c>
      <c r="D245" s="3" t="s">
        <v>1929</v>
      </c>
      <c r="E245" s="3" t="s">
        <v>457</v>
      </c>
      <c r="F245" s="3" t="s">
        <v>2072</v>
      </c>
      <c r="G245" s="3" t="s">
        <v>2074</v>
      </c>
      <c r="H245" s="4">
        <v>45414</v>
      </c>
      <c r="I245" s="5">
        <v>-1</v>
      </c>
      <c r="J245" s="3" t="s">
        <v>20</v>
      </c>
      <c r="K245" s="3" t="s">
        <v>457</v>
      </c>
      <c r="L245" s="6">
        <v>0</v>
      </c>
      <c r="M245" s="3" t="s">
        <v>457</v>
      </c>
      <c r="N245" s="3" t="s">
        <v>457</v>
      </c>
      <c r="O245" s="3" t="s">
        <v>457</v>
      </c>
      <c r="P245" s="3" t="s">
        <v>457</v>
      </c>
      <c r="Q245" s="3" t="s">
        <v>457</v>
      </c>
      <c r="R245" s="3" t="s">
        <v>457</v>
      </c>
      <c r="S245" s="3" t="s">
        <v>457</v>
      </c>
      <c r="T245" s="3" t="s">
        <v>481</v>
      </c>
      <c r="U245" t="str">
        <f t="shared" si="3"/>
        <v>10542030</v>
      </c>
    </row>
    <row r="246" spans="1:21" hidden="1">
      <c r="A246" s="3" t="s">
        <v>889</v>
      </c>
      <c r="B246" s="3" t="s">
        <v>1686</v>
      </c>
      <c r="C246" s="3" t="s">
        <v>27</v>
      </c>
      <c r="D246" s="3" t="s">
        <v>1929</v>
      </c>
      <c r="E246" s="3" t="s">
        <v>457</v>
      </c>
      <c r="F246" s="3" t="s">
        <v>2072</v>
      </c>
      <c r="G246" s="3" t="s">
        <v>473</v>
      </c>
      <c r="H246" s="4">
        <v>45414</v>
      </c>
      <c r="I246" s="5">
        <v>16</v>
      </c>
      <c r="J246" s="3" t="s">
        <v>20</v>
      </c>
      <c r="K246" s="3" t="s">
        <v>457</v>
      </c>
      <c r="L246" s="6">
        <v>0</v>
      </c>
      <c r="M246" s="3" t="s">
        <v>457</v>
      </c>
      <c r="N246" s="3" t="s">
        <v>457</v>
      </c>
      <c r="O246" s="3" t="s">
        <v>457</v>
      </c>
      <c r="P246" s="3" t="s">
        <v>457</v>
      </c>
      <c r="Q246" s="3" t="s">
        <v>457</v>
      </c>
      <c r="R246" s="3" t="s">
        <v>457</v>
      </c>
      <c r="S246" s="3" t="s">
        <v>457</v>
      </c>
      <c r="T246" s="3" t="s">
        <v>481</v>
      </c>
      <c r="U246" t="str">
        <f t="shared" si="3"/>
        <v>10606651</v>
      </c>
    </row>
    <row r="247" spans="1:21" hidden="1">
      <c r="A247" s="3" t="s">
        <v>889</v>
      </c>
      <c r="B247" s="3" t="s">
        <v>1686</v>
      </c>
      <c r="C247" s="3" t="s">
        <v>30</v>
      </c>
      <c r="D247" s="3" t="s">
        <v>1929</v>
      </c>
      <c r="E247" s="3" t="s">
        <v>457</v>
      </c>
      <c r="F247" s="3" t="s">
        <v>2072</v>
      </c>
      <c r="G247" s="3" t="s">
        <v>466</v>
      </c>
      <c r="H247" s="4">
        <v>45414</v>
      </c>
      <c r="I247" s="5">
        <v>-16</v>
      </c>
      <c r="J247" s="3" t="s">
        <v>20</v>
      </c>
      <c r="K247" s="3" t="s">
        <v>457</v>
      </c>
      <c r="L247" s="6">
        <v>0</v>
      </c>
      <c r="M247" s="3" t="s">
        <v>457</v>
      </c>
      <c r="N247" s="3" t="s">
        <v>457</v>
      </c>
      <c r="O247" s="3" t="s">
        <v>457</v>
      </c>
      <c r="P247" s="3" t="s">
        <v>457</v>
      </c>
      <c r="Q247" s="3" t="s">
        <v>457</v>
      </c>
      <c r="R247" s="3" t="s">
        <v>457</v>
      </c>
      <c r="S247" s="3" t="s">
        <v>457</v>
      </c>
      <c r="T247" s="3" t="s">
        <v>481</v>
      </c>
      <c r="U247" t="str">
        <f t="shared" si="3"/>
        <v>10606651</v>
      </c>
    </row>
    <row r="248" spans="1:21" hidden="1">
      <c r="A248" s="3" t="s">
        <v>1247</v>
      </c>
      <c r="B248" s="3" t="s">
        <v>1686</v>
      </c>
      <c r="C248" s="3" t="s">
        <v>457</v>
      </c>
      <c r="D248" s="3" t="s">
        <v>1899</v>
      </c>
      <c r="E248" s="3" t="s">
        <v>457</v>
      </c>
      <c r="F248" s="3" t="s">
        <v>2075</v>
      </c>
      <c r="G248" s="3" t="s">
        <v>25</v>
      </c>
      <c r="H248" s="4">
        <v>45415</v>
      </c>
      <c r="I248" s="5">
        <v>32</v>
      </c>
      <c r="J248" s="3" t="s">
        <v>20</v>
      </c>
      <c r="K248" s="3" t="s">
        <v>457</v>
      </c>
      <c r="L248" s="6">
        <v>5315.2</v>
      </c>
      <c r="M248" s="3" t="s">
        <v>457</v>
      </c>
      <c r="N248" s="3" t="s">
        <v>457</v>
      </c>
      <c r="O248" s="3" t="s">
        <v>457</v>
      </c>
      <c r="P248" s="3" t="s">
        <v>457</v>
      </c>
      <c r="Q248" s="3" t="s">
        <v>1936</v>
      </c>
      <c r="R248" s="3" t="s">
        <v>457</v>
      </c>
      <c r="S248" s="3" t="s">
        <v>457</v>
      </c>
      <c r="T248" s="3" t="s">
        <v>481</v>
      </c>
      <c r="U248" t="str">
        <f t="shared" si="3"/>
        <v>10058077</v>
      </c>
    </row>
    <row r="249" spans="1:21" hidden="1">
      <c r="A249" s="3" t="s">
        <v>160</v>
      </c>
      <c r="B249" s="3" t="s">
        <v>1686</v>
      </c>
      <c r="C249" s="3" t="s">
        <v>23</v>
      </c>
      <c r="D249" s="3" t="s">
        <v>1896</v>
      </c>
      <c r="E249" s="3" t="s">
        <v>457</v>
      </c>
      <c r="F249" s="3" t="s">
        <v>2076</v>
      </c>
      <c r="G249" s="3" t="s">
        <v>458</v>
      </c>
      <c r="H249" s="4">
        <v>45415</v>
      </c>
      <c r="I249" s="5">
        <v>-2</v>
      </c>
      <c r="J249" s="3" t="s">
        <v>20</v>
      </c>
      <c r="K249" s="3" t="s">
        <v>457</v>
      </c>
      <c r="L249" s="6">
        <v>-20.62</v>
      </c>
      <c r="M249" s="3" t="s">
        <v>457</v>
      </c>
      <c r="N249" s="3" t="s">
        <v>457</v>
      </c>
      <c r="O249" s="3" t="s">
        <v>457</v>
      </c>
      <c r="P249" s="3" t="s">
        <v>457</v>
      </c>
      <c r="Q249" s="3" t="s">
        <v>457</v>
      </c>
      <c r="R249" s="3" t="s">
        <v>457</v>
      </c>
      <c r="S249" s="3" t="s">
        <v>457</v>
      </c>
      <c r="T249" s="3" t="s">
        <v>481</v>
      </c>
      <c r="U249" t="str">
        <f t="shared" si="3"/>
        <v>10060887</v>
      </c>
    </row>
    <row r="250" spans="1:21" hidden="1">
      <c r="A250" s="3" t="s">
        <v>1305</v>
      </c>
      <c r="B250" s="3" t="s">
        <v>1686</v>
      </c>
      <c r="C250" s="3" t="s">
        <v>23</v>
      </c>
      <c r="D250" s="3" t="s">
        <v>1896</v>
      </c>
      <c r="E250" s="3" t="s">
        <v>457</v>
      </c>
      <c r="F250" s="3" t="s">
        <v>2076</v>
      </c>
      <c r="G250" s="3" t="s">
        <v>32</v>
      </c>
      <c r="H250" s="4">
        <v>45415</v>
      </c>
      <c r="I250" s="5">
        <v>-2</v>
      </c>
      <c r="J250" s="3" t="s">
        <v>20</v>
      </c>
      <c r="K250" s="3" t="s">
        <v>457</v>
      </c>
      <c r="L250" s="6">
        <v>-36.86</v>
      </c>
      <c r="M250" s="3" t="s">
        <v>457</v>
      </c>
      <c r="N250" s="3" t="s">
        <v>457</v>
      </c>
      <c r="O250" s="3" t="s">
        <v>457</v>
      </c>
      <c r="P250" s="3" t="s">
        <v>457</v>
      </c>
      <c r="Q250" s="3" t="s">
        <v>457</v>
      </c>
      <c r="R250" s="3" t="s">
        <v>457</v>
      </c>
      <c r="S250" s="3" t="s">
        <v>457</v>
      </c>
      <c r="T250" s="3" t="s">
        <v>481</v>
      </c>
      <c r="U250" t="str">
        <f t="shared" si="3"/>
        <v>10060890</v>
      </c>
    </row>
    <row r="251" spans="1:21" hidden="1">
      <c r="A251" s="3" t="s">
        <v>1339</v>
      </c>
      <c r="B251" s="3" t="s">
        <v>1686</v>
      </c>
      <c r="C251" s="3" t="s">
        <v>457</v>
      </c>
      <c r="D251" s="3" t="s">
        <v>1899</v>
      </c>
      <c r="E251" s="3" t="s">
        <v>457</v>
      </c>
      <c r="F251" s="3" t="s">
        <v>2077</v>
      </c>
      <c r="G251" s="3" t="s">
        <v>25</v>
      </c>
      <c r="H251" s="4">
        <v>45415</v>
      </c>
      <c r="I251" s="5">
        <v>10</v>
      </c>
      <c r="J251" s="3" t="s">
        <v>20</v>
      </c>
      <c r="K251" s="3" t="s">
        <v>457</v>
      </c>
      <c r="L251" s="6">
        <v>47.3</v>
      </c>
      <c r="M251" s="3" t="s">
        <v>457</v>
      </c>
      <c r="N251" s="3" t="s">
        <v>457</v>
      </c>
      <c r="O251" s="3" t="s">
        <v>457</v>
      </c>
      <c r="P251" s="3" t="s">
        <v>457</v>
      </c>
      <c r="Q251" s="3" t="s">
        <v>2078</v>
      </c>
      <c r="R251" s="3" t="s">
        <v>457</v>
      </c>
      <c r="S251" s="3" t="s">
        <v>457</v>
      </c>
      <c r="T251" s="3" t="s">
        <v>481</v>
      </c>
      <c r="U251" t="str">
        <f t="shared" si="3"/>
        <v>10060918</v>
      </c>
    </row>
    <row r="252" spans="1:21" hidden="1">
      <c r="A252" s="3" t="s">
        <v>1625</v>
      </c>
      <c r="B252" s="3" t="s">
        <v>1686</v>
      </c>
      <c r="C252" s="3" t="s">
        <v>457</v>
      </c>
      <c r="D252" s="3" t="s">
        <v>1899</v>
      </c>
      <c r="E252" s="3" t="s">
        <v>457</v>
      </c>
      <c r="F252" s="3" t="s">
        <v>2079</v>
      </c>
      <c r="G252" s="3" t="s">
        <v>25</v>
      </c>
      <c r="H252" s="4">
        <v>45415</v>
      </c>
      <c r="I252" s="5">
        <v>2</v>
      </c>
      <c r="J252" s="3" t="s">
        <v>20</v>
      </c>
      <c r="K252" s="3" t="s">
        <v>457</v>
      </c>
      <c r="L252" s="6">
        <v>148.06</v>
      </c>
      <c r="M252" s="3" t="s">
        <v>457</v>
      </c>
      <c r="N252" s="3" t="s">
        <v>457</v>
      </c>
      <c r="O252" s="3" t="s">
        <v>457</v>
      </c>
      <c r="P252" s="3" t="s">
        <v>457</v>
      </c>
      <c r="Q252" s="3" t="s">
        <v>2080</v>
      </c>
      <c r="R252" s="3" t="s">
        <v>457</v>
      </c>
      <c r="S252" s="3" t="s">
        <v>457</v>
      </c>
      <c r="T252" s="3" t="s">
        <v>481</v>
      </c>
      <c r="U252" t="str">
        <f t="shared" si="3"/>
        <v>10062912</v>
      </c>
    </row>
    <row r="253" spans="1:21" hidden="1">
      <c r="A253" s="3" t="s">
        <v>1140</v>
      </c>
      <c r="B253" s="3" t="s">
        <v>1686</v>
      </c>
      <c r="C253" s="3" t="s">
        <v>457</v>
      </c>
      <c r="D253" s="3" t="s">
        <v>1899</v>
      </c>
      <c r="E253" s="3" t="s">
        <v>457</v>
      </c>
      <c r="F253" s="3" t="s">
        <v>2081</v>
      </c>
      <c r="G253" s="3" t="s">
        <v>25</v>
      </c>
      <c r="H253" s="4">
        <v>45415</v>
      </c>
      <c r="I253" s="5">
        <v>4</v>
      </c>
      <c r="J253" s="3" t="s">
        <v>20</v>
      </c>
      <c r="K253" s="3" t="s">
        <v>457</v>
      </c>
      <c r="L253" s="6">
        <v>20.16</v>
      </c>
      <c r="M253" s="3" t="s">
        <v>457</v>
      </c>
      <c r="N253" s="3" t="s">
        <v>457</v>
      </c>
      <c r="O253" s="3" t="s">
        <v>457</v>
      </c>
      <c r="P253" s="3" t="s">
        <v>457</v>
      </c>
      <c r="Q253" s="3" t="s">
        <v>1936</v>
      </c>
      <c r="R253" s="3" t="s">
        <v>457</v>
      </c>
      <c r="S253" s="3" t="s">
        <v>457</v>
      </c>
      <c r="T253" s="3" t="s">
        <v>481</v>
      </c>
      <c r="U253" t="str">
        <f t="shared" si="3"/>
        <v>10204117</v>
      </c>
    </row>
    <row r="254" spans="1:21" hidden="1">
      <c r="A254" s="3" t="s">
        <v>1351</v>
      </c>
      <c r="B254" s="3" t="s">
        <v>1686</v>
      </c>
      <c r="C254" s="3" t="s">
        <v>457</v>
      </c>
      <c r="D254" s="3" t="s">
        <v>1899</v>
      </c>
      <c r="E254" s="3" t="s">
        <v>457</v>
      </c>
      <c r="F254" s="3" t="s">
        <v>2082</v>
      </c>
      <c r="G254" s="3" t="s">
        <v>25</v>
      </c>
      <c r="H254" s="4">
        <v>45415</v>
      </c>
      <c r="I254" s="5">
        <v>2</v>
      </c>
      <c r="J254" s="3" t="s">
        <v>20</v>
      </c>
      <c r="K254" s="3" t="s">
        <v>457</v>
      </c>
      <c r="L254" s="6">
        <v>124.69</v>
      </c>
      <c r="M254" s="3" t="s">
        <v>457</v>
      </c>
      <c r="N254" s="3" t="s">
        <v>457</v>
      </c>
      <c r="O254" s="3" t="s">
        <v>457</v>
      </c>
      <c r="P254" s="3" t="s">
        <v>457</v>
      </c>
      <c r="Q254" s="3" t="s">
        <v>1907</v>
      </c>
      <c r="R254" s="3" t="s">
        <v>457</v>
      </c>
      <c r="S254" s="3" t="s">
        <v>457</v>
      </c>
      <c r="T254" s="3" t="s">
        <v>481</v>
      </c>
      <c r="U254" t="str">
        <f t="shared" si="3"/>
        <v>10205993</v>
      </c>
    </row>
    <row r="255" spans="1:21" hidden="1">
      <c r="A255" s="3" t="s">
        <v>1351</v>
      </c>
      <c r="B255" s="3" t="s">
        <v>1686</v>
      </c>
      <c r="C255" s="3" t="s">
        <v>457</v>
      </c>
      <c r="D255" s="3" t="s">
        <v>1899</v>
      </c>
      <c r="E255" s="3" t="s">
        <v>457</v>
      </c>
      <c r="F255" s="3" t="s">
        <v>2083</v>
      </c>
      <c r="G255" s="3" t="s">
        <v>25</v>
      </c>
      <c r="H255" s="4">
        <v>45415</v>
      </c>
      <c r="I255" s="5">
        <v>2</v>
      </c>
      <c r="J255" s="3" t="s">
        <v>20</v>
      </c>
      <c r="K255" s="3" t="s">
        <v>457</v>
      </c>
      <c r="L255" s="6">
        <v>124.69</v>
      </c>
      <c r="M255" s="3" t="s">
        <v>457</v>
      </c>
      <c r="N255" s="3" t="s">
        <v>457</v>
      </c>
      <c r="O255" s="3" t="s">
        <v>457</v>
      </c>
      <c r="P255" s="3" t="s">
        <v>457</v>
      </c>
      <c r="Q255" s="3" t="s">
        <v>2084</v>
      </c>
      <c r="R255" s="3" t="s">
        <v>457</v>
      </c>
      <c r="S255" s="3" t="s">
        <v>457</v>
      </c>
      <c r="T255" s="3" t="s">
        <v>481</v>
      </c>
      <c r="U255" t="str">
        <f t="shared" si="3"/>
        <v>10205993</v>
      </c>
    </row>
    <row r="256" spans="1:21" hidden="1">
      <c r="A256" s="3" t="s">
        <v>1162</v>
      </c>
      <c r="B256" s="3" t="s">
        <v>1686</v>
      </c>
      <c r="C256" s="3" t="s">
        <v>457</v>
      </c>
      <c r="D256" s="3" t="s">
        <v>1899</v>
      </c>
      <c r="E256" s="3" t="s">
        <v>457</v>
      </c>
      <c r="F256" s="3" t="s">
        <v>2085</v>
      </c>
      <c r="G256" s="3" t="s">
        <v>25</v>
      </c>
      <c r="H256" s="4">
        <v>45415</v>
      </c>
      <c r="I256" s="5">
        <v>2</v>
      </c>
      <c r="J256" s="3" t="s">
        <v>20</v>
      </c>
      <c r="K256" s="3" t="s">
        <v>457</v>
      </c>
      <c r="L256" s="6">
        <v>69.44</v>
      </c>
      <c r="M256" s="3" t="s">
        <v>457</v>
      </c>
      <c r="N256" s="3" t="s">
        <v>457</v>
      </c>
      <c r="O256" s="3" t="s">
        <v>457</v>
      </c>
      <c r="P256" s="3" t="s">
        <v>457</v>
      </c>
      <c r="Q256" s="3" t="s">
        <v>2086</v>
      </c>
      <c r="R256" s="3" t="s">
        <v>457</v>
      </c>
      <c r="S256" s="3" t="s">
        <v>457</v>
      </c>
      <c r="T256" s="3" t="s">
        <v>481</v>
      </c>
      <c r="U256" t="str">
        <f t="shared" si="3"/>
        <v>10206303</v>
      </c>
    </row>
    <row r="257" spans="1:21" hidden="1">
      <c r="A257" s="3" t="s">
        <v>1071</v>
      </c>
      <c r="B257" s="3" t="s">
        <v>1686</v>
      </c>
      <c r="C257" s="3" t="s">
        <v>457</v>
      </c>
      <c r="D257" s="3" t="s">
        <v>1899</v>
      </c>
      <c r="E257" s="3" t="s">
        <v>457</v>
      </c>
      <c r="F257" s="3" t="s">
        <v>2087</v>
      </c>
      <c r="G257" s="3" t="s">
        <v>25</v>
      </c>
      <c r="H257" s="4">
        <v>45415</v>
      </c>
      <c r="I257" s="5">
        <v>2</v>
      </c>
      <c r="J257" s="3" t="s">
        <v>20</v>
      </c>
      <c r="K257" s="3" t="s">
        <v>457</v>
      </c>
      <c r="L257" s="6">
        <v>308.10000000000002</v>
      </c>
      <c r="M257" s="3" t="s">
        <v>457</v>
      </c>
      <c r="N257" s="3" t="s">
        <v>457</v>
      </c>
      <c r="O257" s="3" t="s">
        <v>457</v>
      </c>
      <c r="P257" s="3" t="s">
        <v>457</v>
      </c>
      <c r="Q257" s="3" t="s">
        <v>2088</v>
      </c>
      <c r="R257" s="3" t="s">
        <v>457</v>
      </c>
      <c r="S257" s="3" t="s">
        <v>457</v>
      </c>
      <c r="T257" s="3" t="s">
        <v>481</v>
      </c>
      <c r="U257" t="str">
        <f t="shared" si="3"/>
        <v>10211842</v>
      </c>
    </row>
    <row r="258" spans="1:21" hidden="1">
      <c r="A258" s="3" t="s">
        <v>1071</v>
      </c>
      <c r="B258" s="3" t="s">
        <v>1686</v>
      </c>
      <c r="C258" s="3" t="s">
        <v>457</v>
      </c>
      <c r="D258" s="3" t="s">
        <v>1899</v>
      </c>
      <c r="E258" s="3" t="s">
        <v>457</v>
      </c>
      <c r="F258" s="3" t="s">
        <v>2089</v>
      </c>
      <c r="G258" s="3" t="s">
        <v>25</v>
      </c>
      <c r="H258" s="4">
        <v>45415</v>
      </c>
      <c r="I258" s="5">
        <v>2</v>
      </c>
      <c r="J258" s="3" t="s">
        <v>20</v>
      </c>
      <c r="K258" s="3" t="s">
        <v>457</v>
      </c>
      <c r="L258" s="6">
        <v>308.10000000000002</v>
      </c>
      <c r="M258" s="3" t="s">
        <v>457</v>
      </c>
      <c r="N258" s="3" t="s">
        <v>457</v>
      </c>
      <c r="O258" s="3" t="s">
        <v>457</v>
      </c>
      <c r="P258" s="3" t="s">
        <v>457</v>
      </c>
      <c r="Q258" s="3" t="s">
        <v>2090</v>
      </c>
      <c r="R258" s="3" t="s">
        <v>457</v>
      </c>
      <c r="S258" s="3" t="s">
        <v>457</v>
      </c>
      <c r="T258" s="3" t="s">
        <v>481</v>
      </c>
      <c r="U258" t="str">
        <f t="shared" si="3"/>
        <v>10211842</v>
      </c>
    </row>
    <row r="259" spans="1:21" hidden="1">
      <c r="A259" s="3" t="s">
        <v>1071</v>
      </c>
      <c r="B259" s="3" t="s">
        <v>1686</v>
      </c>
      <c r="C259" s="3" t="s">
        <v>457</v>
      </c>
      <c r="D259" s="3" t="s">
        <v>1899</v>
      </c>
      <c r="E259" s="3" t="s">
        <v>457</v>
      </c>
      <c r="F259" s="3" t="s">
        <v>2091</v>
      </c>
      <c r="G259" s="3" t="s">
        <v>25</v>
      </c>
      <c r="H259" s="4">
        <v>45415</v>
      </c>
      <c r="I259" s="5">
        <v>2</v>
      </c>
      <c r="J259" s="3" t="s">
        <v>20</v>
      </c>
      <c r="K259" s="3" t="s">
        <v>457</v>
      </c>
      <c r="L259" s="6">
        <v>308.10000000000002</v>
      </c>
      <c r="M259" s="3" t="s">
        <v>457</v>
      </c>
      <c r="N259" s="3" t="s">
        <v>457</v>
      </c>
      <c r="O259" s="3" t="s">
        <v>457</v>
      </c>
      <c r="P259" s="3" t="s">
        <v>457</v>
      </c>
      <c r="Q259" s="3" t="s">
        <v>2092</v>
      </c>
      <c r="R259" s="3" t="s">
        <v>457</v>
      </c>
      <c r="S259" s="3" t="s">
        <v>457</v>
      </c>
      <c r="T259" s="3" t="s">
        <v>481</v>
      </c>
      <c r="U259" t="str">
        <f t="shared" ref="U259:U322" si="4">_xlfn.CONCAT(A259,P259)</f>
        <v>10211842</v>
      </c>
    </row>
    <row r="260" spans="1:21" hidden="1">
      <c r="A260" s="3" t="s">
        <v>1071</v>
      </c>
      <c r="B260" s="3" t="s">
        <v>1686</v>
      </c>
      <c r="C260" s="3" t="s">
        <v>457</v>
      </c>
      <c r="D260" s="3" t="s">
        <v>1899</v>
      </c>
      <c r="E260" s="3" t="s">
        <v>457</v>
      </c>
      <c r="F260" s="3" t="s">
        <v>2093</v>
      </c>
      <c r="G260" s="3" t="s">
        <v>25</v>
      </c>
      <c r="H260" s="4">
        <v>45415</v>
      </c>
      <c r="I260" s="5">
        <v>2</v>
      </c>
      <c r="J260" s="3" t="s">
        <v>20</v>
      </c>
      <c r="K260" s="3" t="s">
        <v>457</v>
      </c>
      <c r="L260" s="6">
        <v>308.10000000000002</v>
      </c>
      <c r="M260" s="3" t="s">
        <v>457</v>
      </c>
      <c r="N260" s="3" t="s">
        <v>457</v>
      </c>
      <c r="O260" s="3" t="s">
        <v>457</v>
      </c>
      <c r="P260" s="3" t="s">
        <v>457</v>
      </c>
      <c r="Q260" s="3" t="s">
        <v>2094</v>
      </c>
      <c r="R260" s="3" t="s">
        <v>457</v>
      </c>
      <c r="S260" s="3" t="s">
        <v>457</v>
      </c>
      <c r="T260" s="3" t="s">
        <v>481</v>
      </c>
      <c r="U260" t="str">
        <f t="shared" si="4"/>
        <v>10211842</v>
      </c>
    </row>
    <row r="261" spans="1:21" hidden="1">
      <c r="A261" s="3" t="s">
        <v>1071</v>
      </c>
      <c r="B261" s="3" t="s">
        <v>1686</v>
      </c>
      <c r="C261" s="3" t="s">
        <v>457</v>
      </c>
      <c r="D261" s="3" t="s">
        <v>1899</v>
      </c>
      <c r="E261" s="3" t="s">
        <v>457</v>
      </c>
      <c r="F261" s="3" t="s">
        <v>2095</v>
      </c>
      <c r="G261" s="3" t="s">
        <v>25</v>
      </c>
      <c r="H261" s="4">
        <v>45415</v>
      </c>
      <c r="I261" s="5">
        <v>2</v>
      </c>
      <c r="J261" s="3" t="s">
        <v>20</v>
      </c>
      <c r="K261" s="3" t="s">
        <v>457</v>
      </c>
      <c r="L261" s="6">
        <v>308.10000000000002</v>
      </c>
      <c r="M261" s="3" t="s">
        <v>457</v>
      </c>
      <c r="N261" s="3" t="s">
        <v>457</v>
      </c>
      <c r="O261" s="3" t="s">
        <v>457</v>
      </c>
      <c r="P261" s="3" t="s">
        <v>457</v>
      </c>
      <c r="Q261" s="3" t="s">
        <v>2096</v>
      </c>
      <c r="R261" s="3" t="s">
        <v>457</v>
      </c>
      <c r="S261" s="3" t="s">
        <v>457</v>
      </c>
      <c r="T261" s="3" t="s">
        <v>481</v>
      </c>
      <c r="U261" t="str">
        <f t="shared" si="4"/>
        <v>10211842</v>
      </c>
    </row>
    <row r="262" spans="1:21" hidden="1">
      <c r="A262" s="3" t="s">
        <v>1071</v>
      </c>
      <c r="B262" s="3" t="s">
        <v>1686</v>
      </c>
      <c r="C262" s="3" t="s">
        <v>457</v>
      </c>
      <c r="D262" s="3" t="s">
        <v>1899</v>
      </c>
      <c r="E262" s="3" t="s">
        <v>457</v>
      </c>
      <c r="F262" s="3" t="s">
        <v>2097</v>
      </c>
      <c r="G262" s="3" t="s">
        <v>25</v>
      </c>
      <c r="H262" s="4">
        <v>45415</v>
      </c>
      <c r="I262" s="5">
        <v>2</v>
      </c>
      <c r="J262" s="3" t="s">
        <v>20</v>
      </c>
      <c r="K262" s="3" t="s">
        <v>457</v>
      </c>
      <c r="L262" s="6">
        <v>308.10000000000002</v>
      </c>
      <c r="M262" s="3" t="s">
        <v>457</v>
      </c>
      <c r="N262" s="3" t="s">
        <v>457</v>
      </c>
      <c r="O262" s="3" t="s">
        <v>457</v>
      </c>
      <c r="P262" s="3" t="s">
        <v>457</v>
      </c>
      <c r="Q262" s="3" t="s">
        <v>2098</v>
      </c>
      <c r="R262" s="3" t="s">
        <v>457</v>
      </c>
      <c r="S262" s="3" t="s">
        <v>457</v>
      </c>
      <c r="T262" s="3" t="s">
        <v>481</v>
      </c>
      <c r="U262" t="str">
        <f t="shared" si="4"/>
        <v>10211842</v>
      </c>
    </row>
    <row r="263" spans="1:21" hidden="1">
      <c r="A263" s="3" t="s">
        <v>1428</v>
      </c>
      <c r="B263" s="3" t="s">
        <v>1686</v>
      </c>
      <c r="C263" s="3" t="s">
        <v>457</v>
      </c>
      <c r="D263" s="3" t="s">
        <v>1899</v>
      </c>
      <c r="E263" s="3" t="s">
        <v>457</v>
      </c>
      <c r="F263" s="3" t="s">
        <v>2099</v>
      </c>
      <c r="G263" s="3" t="s">
        <v>25</v>
      </c>
      <c r="H263" s="4">
        <v>45415</v>
      </c>
      <c r="I263" s="5">
        <v>4</v>
      </c>
      <c r="J263" s="3" t="s">
        <v>20</v>
      </c>
      <c r="K263" s="3" t="s">
        <v>457</v>
      </c>
      <c r="L263" s="6">
        <v>116.12</v>
      </c>
      <c r="M263" s="3" t="s">
        <v>457</v>
      </c>
      <c r="N263" s="3" t="s">
        <v>457</v>
      </c>
      <c r="O263" s="3" t="s">
        <v>457</v>
      </c>
      <c r="P263" s="3" t="s">
        <v>457</v>
      </c>
      <c r="Q263" s="3" t="s">
        <v>2100</v>
      </c>
      <c r="R263" s="3" t="s">
        <v>457</v>
      </c>
      <c r="S263" s="3" t="s">
        <v>457</v>
      </c>
      <c r="T263" s="3" t="s">
        <v>481</v>
      </c>
      <c r="U263" t="str">
        <f t="shared" si="4"/>
        <v>10223075</v>
      </c>
    </row>
    <row r="264" spans="1:21" hidden="1">
      <c r="A264" s="3" t="s">
        <v>1586</v>
      </c>
      <c r="B264" s="3" t="s">
        <v>1686</v>
      </c>
      <c r="C264" s="3" t="s">
        <v>457</v>
      </c>
      <c r="D264" s="3" t="s">
        <v>1899</v>
      </c>
      <c r="E264" s="3" t="s">
        <v>457</v>
      </c>
      <c r="F264" s="3" t="s">
        <v>2101</v>
      </c>
      <c r="G264" s="3" t="s">
        <v>25</v>
      </c>
      <c r="H264" s="4">
        <v>45415</v>
      </c>
      <c r="I264" s="5">
        <v>1</v>
      </c>
      <c r="J264" s="3" t="s">
        <v>20</v>
      </c>
      <c r="K264" s="3" t="s">
        <v>457</v>
      </c>
      <c r="L264" s="6">
        <v>26</v>
      </c>
      <c r="M264" s="3" t="s">
        <v>457</v>
      </c>
      <c r="N264" s="3" t="s">
        <v>457</v>
      </c>
      <c r="O264" s="3" t="s">
        <v>457</v>
      </c>
      <c r="P264" s="3" t="s">
        <v>457</v>
      </c>
      <c r="Q264" s="3" t="s">
        <v>2102</v>
      </c>
      <c r="R264" s="3" t="s">
        <v>457</v>
      </c>
      <c r="S264" s="3" t="s">
        <v>457</v>
      </c>
      <c r="T264" s="3" t="s">
        <v>481</v>
      </c>
      <c r="U264" t="str">
        <f t="shared" si="4"/>
        <v>10596940</v>
      </c>
    </row>
    <row r="265" spans="1:21" hidden="1">
      <c r="A265" s="3" t="s">
        <v>1342</v>
      </c>
      <c r="B265" s="3" t="s">
        <v>1686</v>
      </c>
      <c r="C265" s="3" t="s">
        <v>27</v>
      </c>
      <c r="D265" s="3" t="s">
        <v>456</v>
      </c>
      <c r="E265" s="3" t="s">
        <v>457</v>
      </c>
      <c r="F265" s="3" t="s">
        <v>2103</v>
      </c>
      <c r="G265" s="3" t="s">
        <v>31</v>
      </c>
      <c r="H265" s="4">
        <v>45416</v>
      </c>
      <c r="I265" s="5">
        <v>-1</v>
      </c>
      <c r="J265" s="3" t="s">
        <v>20</v>
      </c>
      <c r="K265" s="3" t="s">
        <v>457</v>
      </c>
      <c r="L265" s="6">
        <v>-3.57</v>
      </c>
      <c r="M265" s="3" t="s">
        <v>457</v>
      </c>
      <c r="N265" s="3" t="s">
        <v>457</v>
      </c>
      <c r="O265" s="3" t="s">
        <v>457</v>
      </c>
      <c r="P265" s="3" t="s">
        <v>2104</v>
      </c>
      <c r="Q265" s="3" t="s">
        <v>457</v>
      </c>
      <c r="R265" s="3" t="s">
        <v>457</v>
      </c>
      <c r="S265" s="3" t="s">
        <v>457</v>
      </c>
      <c r="T265" s="3" t="s">
        <v>2105</v>
      </c>
      <c r="U265" t="str">
        <f t="shared" si="4"/>
        <v>10060884100043119</v>
      </c>
    </row>
    <row r="266" spans="1:21" hidden="1">
      <c r="A266" s="3" t="s">
        <v>1247</v>
      </c>
      <c r="B266" s="3" t="s">
        <v>1686</v>
      </c>
      <c r="C266" s="3" t="s">
        <v>27</v>
      </c>
      <c r="D266" s="3" t="s">
        <v>1929</v>
      </c>
      <c r="E266" s="3" t="s">
        <v>457</v>
      </c>
      <c r="F266" s="3" t="s">
        <v>2106</v>
      </c>
      <c r="G266" s="3" t="s">
        <v>461</v>
      </c>
      <c r="H266" s="4">
        <v>45418</v>
      </c>
      <c r="I266" s="5">
        <v>16</v>
      </c>
      <c r="J266" s="3" t="s">
        <v>20</v>
      </c>
      <c r="K266" s="3" t="s">
        <v>457</v>
      </c>
      <c r="L266" s="6">
        <v>0</v>
      </c>
      <c r="M266" s="3" t="s">
        <v>457</v>
      </c>
      <c r="N266" s="3" t="s">
        <v>457</v>
      </c>
      <c r="O266" s="3" t="s">
        <v>457</v>
      </c>
      <c r="P266" s="3" t="s">
        <v>457</v>
      </c>
      <c r="Q266" s="3" t="s">
        <v>457</v>
      </c>
      <c r="R266" s="3" t="s">
        <v>457</v>
      </c>
      <c r="S266" s="3" t="s">
        <v>457</v>
      </c>
      <c r="T266" s="3" t="s">
        <v>481</v>
      </c>
      <c r="U266" t="str">
        <f t="shared" si="4"/>
        <v>10058077</v>
      </c>
    </row>
    <row r="267" spans="1:21" hidden="1">
      <c r="A267" s="3" t="s">
        <v>1247</v>
      </c>
      <c r="B267" s="3" t="s">
        <v>1686</v>
      </c>
      <c r="C267" s="3" t="s">
        <v>30</v>
      </c>
      <c r="D267" s="3" t="s">
        <v>1929</v>
      </c>
      <c r="E267" s="3" t="s">
        <v>457</v>
      </c>
      <c r="F267" s="3" t="s">
        <v>2106</v>
      </c>
      <c r="G267" s="3" t="s">
        <v>32</v>
      </c>
      <c r="H267" s="4">
        <v>45418</v>
      </c>
      <c r="I267" s="5">
        <v>-16</v>
      </c>
      <c r="J267" s="3" t="s">
        <v>20</v>
      </c>
      <c r="K267" s="3" t="s">
        <v>457</v>
      </c>
      <c r="L267" s="6">
        <v>0</v>
      </c>
      <c r="M267" s="3" t="s">
        <v>457</v>
      </c>
      <c r="N267" s="3" t="s">
        <v>457</v>
      </c>
      <c r="O267" s="3" t="s">
        <v>457</v>
      </c>
      <c r="P267" s="3" t="s">
        <v>457</v>
      </c>
      <c r="Q267" s="3" t="s">
        <v>457</v>
      </c>
      <c r="R267" s="3" t="s">
        <v>457</v>
      </c>
      <c r="S267" s="3" t="s">
        <v>457</v>
      </c>
      <c r="T267" s="3" t="s">
        <v>481</v>
      </c>
      <c r="U267" t="str">
        <f t="shared" si="4"/>
        <v>10058077</v>
      </c>
    </row>
    <row r="268" spans="1:21" hidden="1">
      <c r="A268" s="3" t="s">
        <v>1247</v>
      </c>
      <c r="B268" s="3" t="s">
        <v>1686</v>
      </c>
      <c r="C268" s="3" t="s">
        <v>27</v>
      </c>
      <c r="D268" s="3" t="s">
        <v>1929</v>
      </c>
      <c r="E268" s="3" t="s">
        <v>457</v>
      </c>
      <c r="F268" s="3" t="s">
        <v>2106</v>
      </c>
      <c r="G268" s="3" t="s">
        <v>458</v>
      </c>
      <c r="H268" s="4">
        <v>45418</v>
      </c>
      <c r="I268" s="5">
        <v>16</v>
      </c>
      <c r="J268" s="3" t="s">
        <v>20</v>
      </c>
      <c r="K268" s="3" t="s">
        <v>457</v>
      </c>
      <c r="L268" s="6">
        <v>0</v>
      </c>
      <c r="M268" s="3" t="s">
        <v>457</v>
      </c>
      <c r="N268" s="3" t="s">
        <v>457</v>
      </c>
      <c r="O268" s="3" t="s">
        <v>457</v>
      </c>
      <c r="P268" s="3" t="s">
        <v>457</v>
      </c>
      <c r="Q268" s="3" t="s">
        <v>457</v>
      </c>
      <c r="R268" s="3" t="s">
        <v>457</v>
      </c>
      <c r="S268" s="3" t="s">
        <v>457</v>
      </c>
      <c r="T268" s="3" t="s">
        <v>481</v>
      </c>
      <c r="U268" t="str">
        <f t="shared" si="4"/>
        <v>10058077</v>
      </c>
    </row>
    <row r="269" spans="1:21" hidden="1">
      <c r="A269" s="3" t="s">
        <v>1247</v>
      </c>
      <c r="B269" s="3" t="s">
        <v>1686</v>
      </c>
      <c r="C269" s="3" t="s">
        <v>30</v>
      </c>
      <c r="D269" s="3" t="s">
        <v>1929</v>
      </c>
      <c r="E269" s="3" t="s">
        <v>457</v>
      </c>
      <c r="F269" s="3" t="s">
        <v>2106</v>
      </c>
      <c r="G269" s="3" t="s">
        <v>459</v>
      </c>
      <c r="H269" s="4">
        <v>45418</v>
      </c>
      <c r="I269" s="5">
        <v>-16</v>
      </c>
      <c r="J269" s="3" t="s">
        <v>20</v>
      </c>
      <c r="K269" s="3" t="s">
        <v>457</v>
      </c>
      <c r="L269" s="6">
        <v>0</v>
      </c>
      <c r="M269" s="3" t="s">
        <v>457</v>
      </c>
      <c r="N269" s="3" t="s">
        <v>457</v>
      </c>
      <c r="O269" s="3" t="s">
        <v>457</v>
      </c>
      <c r="P269" s="3" t="s">
        <v>457</v>
      </c>
      <c r="Q269" s="3" t="s">
        <v>457</v>
      </c>
      <c r="R269" s="3" t="s">
        <v>457</v>
      </c>
      <c r="S269" s="3" t="s">
        <v>457</v>
      </c>
      <c r="T269" s="3" t="s">
        <v>481</v>
      </c>
      <c r="U269" t="str">
        <f t="shared" si="4"/>
        <v>10058077</v>
      </c>
    </row>
    <row r="270" spans="1:21" hidden="1">
      <c r="A270" s="3" t="s">
        <v>1247</v>
      </c>
      <c r="B270" s="3" t="s">
        <v>1686</v>
      </c>
      <c r="C270" s="3" t="s">
        <v>30</v>
      </c>
      <c r="D270" s="3" t="s">
        <v>1891</v>
      </c>
      <c r="E270" s="3" t="s">
        <v>457</v>
      </c>
      <c r="F270" s="3" t="s">
        <v>2107</v>
      </c>
      <c r="G270" s="3" t="s">
        <v>31</v>
      </c>
      <c r="H270" s="4">
        <v>45418</v>
      </c>
      <c r="I270" s="5">
        <v>32</v>
      </c>
      <c r="J270" s="3" t="s">
        <v>20</v>
      </c>
      <c r="K270" s="3" t="s">
        <v>457</v>
      </c>
      <c r="L270" s="6">
        <v>0</v>
      </c>
      <c r="M270" s="3" t="s">
        <v>457</v>
      </c>
      <c r="N270" s="3" t="s">
        <v>457</v>
      </c>
      <c r="O270" s="3" t="s">
        <v>457</v>
      </c>
      <c r="P270" s="3" t="s">
        <v>457</v>
      </c>
      <c r="Q270" s="3" t="s">
        <v>1936</v>
      </c>
      <c r="R270" s="3" t="s">
        <v>457</v>
      </c>
      <c r="S270" s="3" t="s">
        <v>457</v>
      </c>
      <c r="T270" s="3" t="s">
        <v>481</v>
      </c>
      <c r="U270" t="str">
        <f t="shared" si="4"/>
        <v>10058077</v>
      </c>
    </row>
    <row r="271" spans="1:21" hidden="1">
      <c r="A271" s="3" t="s">
        <v>1339</v>
      </c>
      <c r="B271" s="3" t="s">
        <v>1686</v>
      </c>
      <c r="C271" s="3" t="s">
        <v>23</v>
      </c>
      <c r="D271" s="3" t="s">
        <v>1891</v>
      </c>
      <c r="E271" s="3" t="s">
        <v>457</v>
      </c>
      <c r="F271" s="3" t="s">
        <v>2108</v>
      </c>
      <c r="G271" s="3" t="s">
        <v>31</v>
      </c>
      <c r="H271" s="4">
        <v>45418</v>
      </c>
      <c r="I271" s="5">
        <v>10</v>
      </c>
      <c r="J271" s="3" t="s">
        <v>20</v>
      </c>
      <c r="K271" s="3" t="s">
        <v>457</v>
      </c>
      <c r="L271" s="6">
        <v>0</v>
      </c>
      <c r="M271" s="3" t="s">
        <v>457</v>
      </c>
      <c r="N271" s="3" t="s">
        <v>457</v>
      </c>
      <c r="O271" s="3" t="s">
        <v>457</v>
      </c>
      <c r="P271" s="3" t="s">
        <v>457</v>
      </c>
      <c r="Q271" s="3" t="s">
        <v>2078</v>
      </c>
      <c r="R271" s="3" t="s">
        <v>457</v>
      </c>
      <c r="S271" s="3" t="s">
        <v>457</v>
      </c>
      <c r="T271" s="3" t="s">
        <v>481</v>
      </c>
      <c r="U271" t="str">
        <f t="shared" si="4"/>
        <v>10060918</v>
      </c>
    </row>
    <row r="272" spans="1:21" hidden="1">
      <c r="A272" s="3" t="s">
        <v>1140</v>
      </c>
      <c r="B272" s="3" t="s">
        <v>1686</v>
      </c>
      <c r="C272" s="3" t="s">
        <v>30</v>
      </c>
      <c r="D272" s="3" t="s">
        <v>1891</v>
      </c>
      <c r="E272" s="3" t="s">
        <v>457</v>
      </c>
      <c r="F272" s="3" t="s">
        <v>2109</v>
      </c>
      <c r="G272" s="3" t="s">
        <v>31</v>
      </c>
      <c r="H272" s="4">
        <v>45418</v>
      </c>
      <c r="I272" s="5">
        <v>4</v>
      </c>
      <c r="J272" s="3" t="s">
        <v>20</v>
      </c>
      <c r="K272" s="3" t="s">
        <v>457</v>
      </c>
      <c r="L272" s="6">
        <v>0</v>
      </c>
      <c r="M272" s="3" t="s">
        <v>457</v>
      </c>
      <c r="N272" s="3" t="s">
        <v>457</v>
      </c>
      <c r="O272" s="3" t="s">
        <v>457</v>
      </c>
      <c r="P272" s="3" t="s">
        <v>457</v>
      </c>
      <c r="Q272" s="3" t="s">
        <v>1936</v>
      </c>
      <c r="R272" s="3" t="s">
        <v>457</v>
      </c>
      <c r="S272" s="3" t="s">
        <v>457</v>
      </c>
      <c r="T272" s="3" t="s">
        <v>481</v>
      </c>
      <c r="U272" t="str">
        <f t="shared" si="4"/>
        <v>10204117</v>
      </c>
    </row>
    <row r="273" spans="1:21" hidden="1">
      <c r="A273" s="3" t="s">
        <v>1140</v>
      </c>
      <c r="B273" s="3" t="s">
        <v>1686</v>
      </c>
      <c r="C273" s="3" t="s">
        <v>27</v>
      </c>
      <c r="D273" s="3" t="s">
        <v>1929</v>
      </c>
      <c r="E273" s="3" t="s">
        <v>457</v>
      </c>
      <c r="F273" s="3" t="s">
        <v>2106</v>
      </c>
      <c r="G273" s="3" t="s">
        <v>460</v>
      </c>
      <c r="H273" s="4">
        <v>45418</v>
      </c>
      <c r="I273" s="5">
        <v>4</v>
      </c>
      <c r="J273" s="3" t="s">
        <v>20</v>
      </c>
      <c r="K273" s="3" t="s">
        <v>457</v>
      </c>
      <c r="L273" s="6">
        <v>0</v>
      </c>
      <c r="M273" s="3" t="s">
        <v>457</v>
      </c>
      <c r="N273" s="3" t="s">
        <v>457</v>
      </c>
      <c r="O273" s="3" t="s">
        <v>457</v>
      </c>
      <c r="P273" s="3" t="s">
        <v>457</v>
      </c>
      <c r="Q273" s="3" t="s">
        <v>457</v>
      </c>
      <c r="R273" s="3" t="s">
        <v>457</v>
      </c>
      <c r="S273" s="3" t="s">
        <v>457</v>
      </c>
      <c r="T273" s="3" t="s">
        <v>481</v>
      </c>
      <c r="U273" t="str">
        <f t="shared" si="4"/>
        <v>10204117</v>
      </c>
    </row>
    <row r="274" spans="1:21" hidden="1">
      <c r="A274" s="3" t="s">
        <v>1140</v>
      </c>
      <c r="B274" s="3" t="s">
        <v>1686</v>
      </c>
      <c r="C274" s="3" t="s">
        <v>30</v>
      </c>
      <c r="D274" s="3" t="s">
        <v>1929</v>
      </c>
      <c r="E274" s="3" t="s">
        <v>457</v>
      </c>
      <c r="F274" s="3" t="s">
        <v>2106</v>
      </c>
      <c r="G274" s="3" t="s">
        <v>463</v>
      </c>
      <c r="H274" s="4">
        <v>45418</v>
      </c>
      <c r="I274" s="5">
        <v>-4</v>
      </c>
      <c r="J274" s="3" t="s">
        <v>20</v>
      </c>
      <c r="K274" s="3" t="s">
        <v>457</v>
      </c>
      <c r="L274" s="6">
        <v>0</v>
      </c>
      <c r="M274" s="3" t="s">
        <v>457</v>
      </c>
      <c r="N274" s="3" t="s">
        <v>457</v>
      </c>
      <c r="O274" s="3" t="s">
        <v>457</v>
      </c>
      <c r="P274" s="3" t="s">
        <v>457</v>
      </c>
      <c r="Q274" s="3" t="s">
        <v>457</v>
      </c>
      <c r="R274" s="3" t="s">
        <v>457</v>
      </c>
      <c r="S274" s="3" t="s">
        <v>457</v>
      </c>
      <c r="T274" s="3" t="s">
        <v>481</v>
      </c>
      <c r="U274" t="str">
        <f t="shared" si="4"/>
        <v>10204117</v>
      </c>
    </row>
    <row r="275" spans="1:21" hidden="1">
      <c r="A275" s="3" t="s">
        <v>1351</v>
      </c>
      <c r="B275" s="3" t="s">
        <v>1686</v>
      </c>
      <c r="C275" s="3" t="s">
        <v>23</v>
      </c>
      <c r="D275" s="3" t="s">
        <v>1891</v>
      </c>
      <c r="E275" s="3" t="s">
        <v>457</v>
      </c>
      <c r="F275" s="3" t="s">
        <v>2110</v>
      </c>
      <c r="G275" s="3" t="s">
        <v>31</v>
      </c>
      <c r="H275" s="4">
        <v>45418</v>
      </c>
      <c r="I275" s="5">
        <v>2</v>
      </c>
      <c r="J275" s="3" t="s">
        <v>20</v>
      </c>
      <c r="K275" s="3" t="s">
        <v>457</v>
      </c>
      <c r="L275" s="6">
        <v>0</v>
      </c>
      <c r="M275" s="3" t="s">
        <v>457</v>
      </c>
      <c r="N275" s="3" t="s">
        <v>457</v>
      </c>
      <c r="O275" s="3" t="s">
        <v>457</v>
      </c>
      <c r="P275" s="3" t="s">
        <v>457</v>
      </c>
      <c r="Q275" s="3" t="s">
        <v>1907</v>
      </c>
      <c r="R275" s="3" t="s">
        <v>457</v>
      </c>
      <c r="S275" s="3" t="s">
        <v>457</v>
      </c>
      <c r="T275" s="3" t="s">
        <v>481</v>
      </c>
      <c r="U275" t="str">
        <f t="shared" si="4"/>
        <v>10205993</v>
      </c>
    </row>
    <row r="276" spans="1:21" hidden="1">
      <c r="A276" s="3" t="s">
        <v>1351</v>
      </c>
      <c r="B276" s="3" t="s">
        <v>1686</v>
      </c>
      <c r="C276" s="3" t="s">
        <v>23</v>
      </c>
      <c r="D276" s="3" t="s">
        <v>1891</v>
      </c>
      <c r="E276" s="3" t="s">
        <v>457</v>
      </c>
      <c r="F276" s="3" t="s">
        <v>2111</v>
      </c>
      <c r="G276" s="3" t="s">
        <v>31</v>
      </c>
      <c r="H276" s="4">
        <v>45418</v>
      </c>
      <c r="I276" s="5">
        <v>2</v>
      </c>
      <c r="J276" s="3" t="s">
        <v>20</v>
      </c>
      <c r="K276" s="3" t="s">
        <v>457</v>
      </c>
      <c r="L276" s="6">
        <v>0</v>
      </c>
      <c r="M276" s="3" t="s">
        <v>457</v>
      </c>
      <c r="N276" s="3" t="s">
        <v>457</v>
      </c>
      <c r="O276" s="3" t="s">
        <v>457</v>
      </c>
      <c r="P276" s="3" t="s">
        <v>457</v>
      </c>
      <c r="Q276" s="3" t="s">
        <v>2084</v>
      </c>
      <c r="R276" s="3" t="s">
        <v>457</v>
      </c>
      <c r="S276" s="3" t="s">
        <v>457</v>
      </c>
      <c r="T276" s="3" t="s">
        <v>481</v>
      </c>
      <c r="U276" t="str">
        <f t="shared" si="4"/>
        <v>10205993</v>
      </c>
    </row>
    <row r="277" spans="1:21" hidden="1">
      <c r="A277" s="3" t="s">
        <v>1247</v>
      </c>
      <c r="B277" s="3" t="s">
        <v>1686</v>
      </c>
      <c r="C277" s="3" t="s">
        <v>27</v>
      </c>
      <c r="D277" s="3" t="s">
        <v>456</v>
      </c>
      <c r="E277" s="3" t="s">
        <v>457</v>
      </c>
      <c r="F277" s="3" t="s">
        <v>2112</v>
      </c>
      <c r="G277" s="3" t="s">
        <v>31</v>
      </c>
      <c r="H277" s="4">
        <v>45419</v>
      </c>
      <c r="I277" s="5">
        <v>-32</v>
      </c>
      <c r="J277" s="3" t="s">
        <v>20</v>
      </c>
      <c r="K277" s="3" t="s">
        <v>457</v>
      </c>
      <c r="L277" s="6">
        <v>-5315.2</v>
      </c>
      <c r="M277" s="3" t="s">
        <v>457</v>
      </c>
      <c r="N277" s="3" t="s">
        <v>457</v>
      </c>
      <c r="O277" s="3" t="s">
        <v>457</v>
      </c>
      <c r="P277" s="3" t="s">
        <v>2113</v>
      </c>
      <c r="Q277" s="3" t="s">
        <v>457</v>
      </c>
      <c r="R277" s="3" t="s">
        <v>457</v>
      </c>
      <c r="S277" s="3" t="s">
        <v>457</v>
      </c>
      <c r="T277" s="3" t="s">
        <v>2114</v>
      </c>
      <c r="U277" t="str">
        <f t="shared" si="4"/>
        <v>10058077100072584</v>
      </c>
    </row>
    <row r="278" spans="1:21" hidden="1">
      <c r="A278" s="3" t="s">
        <v>1342</v>
      </c>
      <c r="B278" s="3" t="s">
        <v>1686</v>
      </c>
      <c r="C278" s="3" t="s">
        <v>27</v>
      </c>
      <c r="D278" s="3" t="s">
        <v>1929</v>
      </c>
      <c r="E278" s="3" t="s">
        <v>457</v>
      </c>
      <c r="F278" s="3" t="s">
        <v>2115</v>
      </c>
      <c r="G278" s="3" t="s">
        <v>25</v>
      </c>
      <c r="H278" s="4">
        <v>45419</v>
      </c>
      <c r="I278" s="5">
        <v>1</v>
      </c>
      <c r="J278" s="3" t="s">
        <v>20</v>
      </c>
      <c r="K278" s="3" t="s">
        <v>457</v>
      </c>
      <c r="L278" s="6">
        <v>0</v>
      </c>
      <c r="M278" s="3" t="s">
        <v>457</v>
      </c>
      <c r="N278" s="3" t="s">
        <v>457</v>
      </c>
      <c r="O278" s="3" t="s">
        <v>457</v>
      </c>
      <c r="P278" s="3" t="s">
        <v>457</v>
      </c>
      <c r="Q278" s="3" t="s">
        <v>457</v>
      </c>
      <c r="R278" s="3" t="s">
        <v>457</v>
      </c>
      <c r="S278" s="3" t="s">
        <v>457</v>
      </c>
      <c r="T278" s="3" t="s">
        <v>481</v>
      </c>
      <c r="U278" t="str">
        <f t="shared" si="4"/>
        <v>10060884</v>
      </c>
    </row>
    <row r="279" spans="1:21" hidden="1">
      <c r="A279" s="3" t="s">
        <v>1342</v>
      </c>
      <c r="B279" s="3" t="s">
        <v>1686</v>
      </c>
      <c r="C279" s="3" t="s">
        <v>23</v>
      </c>
      <c r="D279" s="3" t="s">
        <v>1929</v>
      </c>
      <c r="E279" s="3" t="s">
        <v>457</v>
      </c>
      <c r="F279" s="3" t="s">
        <v>2115</v>
      </c>
      <c r="G279" s="3" t="s">
        <v>31</v>
      </c>
      <c r="H279" s="4">
        <v>45419</v>
      </c>
      <c r="I279" s="5">
        <v>-1</v>
      </c>
      <c r="J279" s="3" t="s">
        <v>20</v>
      </c>
      <c r="K279" s="3" t="s">
        <v>457</v>
      </c>
      <c r="L279" s="6">
        <v>0</v>
      </c>
      <c r="M279" s="3" t="s">
        <v>457</v>
      </c>
      <c r="N279" s="3" t="s">
        <v>457</v>
      </c>
      <c r="O279" s="3" t="s">
        <v>457</v>
      </c>
      <c r="P279" s="3" t="s">
        <v>457</v>
      </c>
      <c r="Q279" s="3" t="s">
        <v>457</v>
      </c>
      <c r="R279" s="3" t="s">
        <v>457</v>
      </c>
      <c r="S279" s="3" t="s">
        <v>457</v>
      </c>
      <c r="T279" s="3" t="s">
        <v>481</v>
      </c>
      <c r="U279" t="str">
        <f t="shared" si="4"/>
        <v>10060884</v>
      </c>
    </row>
    <row r="280" spans="1:21" hidden="1">
      <c r="A280" s="3" t="s">
        <v>1305</v>
      </c>
      <c r="B280" s="3" t="s">
        <v>1686</v>
      </c>
      <c r="C280" s="3" t="s">
        <v>27</v>
      </c>
      <c r="D280" s="3" t="s">
        <v>456</v>
      </c>
      <c r="E280" s="3" t="s">
        <v>457</v>
      </c>
      <c r="F280" s="3" t="s">
        <v>2116</v>
      </c>
      <c r="G280" s="3" t="s">
        <v>31</v>
      </c>
      <c r="H280" s="4">
        <v>45419</v>
      </c>
      <c r="I280" s="5">
        <v>-4</v>
      </c>
      <c r="J280" s="3" t="s">
        <v>20</v>
      </c>
      <c r="K280" s="3" t="s">
        <v>457</v>
      </c>
      <c r="L280" s="6">
        <v>-73.72</v>
      </c>
      <c r="M280" s="3" t="s">
        <v>457</v>
      </c>
      <c r="N280" s="3" t="s">
        <v>457</v>
      </c>
      <c r="O280" s="3" t="s">
        <v>457</v>
      </c>
      <c r="P280" s="3" t="s">
        <v>2113</v>
      </c>
      <c r="Q280" s="3" t="s">
        <v>457</v>
      </c>
      <c r="R280" s="3" t="s">
        <v>457</v>
      </c>
      <c r="S280" s="3" t="s">
        <v>457</v>
      </c>
      <c r="T280" s="3" t="s">
        <v>2114</v>
      </c>
      <c r="U280" t="str">
        <f t="shared" si="4"/>
        <v>10060890100072584</v>
      </c>
    </row>
    <row r="281" spans="1:21" hidden="1">
      <c r="A281" s="3" t="s">
        <v>1305</v>
      </c>
      <c r="B281" s="3" t="s">
        <v>1686</v>
      </c>
      <c r="C281" s="3" t="s">
        <v>23</v>
      </c>
      <c r="D281" s="3" t="s">
        <v>1929</v>
      </c>
      <c r="E281" s="3" t="s">
        <v>457</v>
      </c>
      <c r="F281" s="3" t="s">
        <v>2117</v>
      </c>
      <c r="G281" s="3" t="s">
        <v>31</v>
      </c>
      <c r="H281" s="4">
        <v>45419</v>
      </c>
      <c r="I281" s="5">
        <v>-4</v>
      </c>
      <c r="J281" s="3" t="s">
        <v>20</v>
      </c>
      <c r="K281" s="3" t="s">
        <v>457</v>
      </c>
      <c r="L281" s="6">
        <v>0</v>
      </c>
      <c r="M281" s="3" t="s">
        <v>457</v>
      </c>
      <c r="N281" s="3" t="s">
        <v>457</v>
      </c>
      <c r="O281" s="3" t="s">
        <v>457</v>
      </c>
      <c r="P281" s="3" t="s">
        <v>457</v>
      </c>
      <c r="Q281" s="3" t="s">
        <v>457</v>
      </c>
      <c r="R281" s="3" t="s">
        <v>457</v>
      </c>
      <c r="S281" s="3" t="s">
        <v>457</v>
      </c>
      <c r="T281" s="3" t="s">
        <v>481</v>
      </c>
      <c r="U281" t="str">
        <f t="shared" si="4"/>
        <v>10060890</v>
      </c>
    </row>
    <row r="282" spans="1:21" hidden="1">
      <c r="A282" s="3" t="s">
        <v>1305</v>
      </c>
      <c r="B282" s="3" t="s">
        <v>1686</v>
      </c>
      <c r="C282" s="3" t="s">
        <v>27</v>
      </c>
      <c r="D282" s="3" t="s">
        <v>1929</v>
      </c>
      <c r="E282" s="3" t="s">
        <v>457</v>
      </c>
      <c r="F282" s="3" t="s">
        <v>2117</v>
      </c>
      <c r="G282" s="3" t="s">
        <v>25</v>
      </c>
      <c r="H282" s="4">
        <v>45419</v>
      </c>
      <c r="I282" s="5">
        <v>4</v>
      </c>
      <c r="J282" s="3" t="s">
        <v>20</v>
      </c>
      <c r="K282" s="3" t="s">
        <v>457</v>
      </c>
      <c r="L282" s="6">
        <v>0</v>
      </c>
      <c r="M282" s="3" t="s">
        <v>457</v>
      </c>
      <c r="N282" s="3" t="s">
        <v>457</v>
      </c>
      <c r="O282" s="3" t="s">
        <v>457</v>
      </c>
      <c r="P282" s="3" t="s">
        <v>457</v>
      </c>
      <c r="Q282" s="3" t="s">
        <v>457</v>
      </c>
      <c r="R282" s="3" t="s">
        <v>457</v>
      </c>
      <c r="S282" s="3" t="s">
        <v>457</v>
      </c>
      <c r="T282" s="3" t="s">
        <v>481</v>
      </c>
      <c r="U282" t="str">
        <f t="shared" si="4"/>
        <v>10060890</v>
      </c>
    </row>
    <row r="283" spans="1:21" hidden="1">
      <c r="A283" s="3" t="s">
        <v>1156</v>
      </c>
      <c r="B283" s="3" t="s">
        <v>1686</v>
      </c>
      <c r="C283" s="3" t="s">
        <v>27</v>
      </c>
      <c r="D283" s="3" t="s">
        <v>456</v>
      </c>
      <c r="E283" s="3" t="s">
        <v>457</v>
      </c>
      <c r="F283" s="3" t="s">
        <v>2118</v>
      </c>
      <c r="G283" s="3" t="s">
        <v>31</v>
      </c>
      <c r="H283" s="4">
        <v>45419</v>
      </c>
      <c r="I283" s="5">
        <v>-4</v>
      </c>
      <c r="J283" s="3" t="s">
        <v>20</v>
      </c>
      <c r="K283" s="3" t="s">
        <v>457</v>
      </c>
      <c r="L283" s="6">
        <v>-86.76</v>
      </c>
      <c r="M283" s="3" t="s">
        <v>457</v>
      </c>
      <c r="N283" s="3" t="s">
        <v>457</v>
      </c>
      <c r="O283" s="3" t="s">
        <v>457</v>
      </c>
      <c r="P283" s="3" t="s">
        <v>2113</v>
      </c>
      <c r="Q283" s="3" t="s">
        <v>457</v>
      </c>
      <c r="R283" s="3" t="s">
        <v>457</v>
      </c>
      <c r="S283" s="3" t="s">
        <v>457</v>
      </c>
      <c r="T283" s="3" t="s">
        <v>2114</v>
      </c>
      <c r="U283" t="str">
        <f t="shared" si="4"/>
        <v>10060891100072584</v>
      </c>
    </row>
    <row r="284" spans="1:21" hidden="1">
      <c r="A284" s="3" t="s">
        <v>1156</v>
      </c>
      <c r="B284" s="3" t="s">
        <v>1686</v>
      </c>
      <c r="C284" s="3" t="s">
        <v>27</v>
      </c>
      <c r="D284" s="3" t="s">
        <v>1929</v>
      </c>
      <c r="E284" s="3" t="s">
        <v>457</v>
      </c>
      <c r="F284" s="3" t="s">
        <v>2119</v>
      </c>
      <c r="G284" s="3" t="s">
        <v>25</v>
      </c>
      <c r="H284" s="4">
        <v>45419</v>
      </c>
      <c r="I284" s="5">
        <v>4</v>
      </c>
      <c r="J284" s="3" t="s">
        <v>20</v>
      </c>
      <c r="K284" s="3" t="s">
        <v>457</v>
      </c>
      <c r="L284" s="6">
        <v>0</v>
      </c>
      <c r="M284" s="3" t="s">
        <v>457</v>
      </c>
      <c r="N284" s="3" t="s">
        <v>457</v>
      </c>
      <c r="O284" s="3" t="s">
        <v>457</v>
      </c>
      <c r="P284" s="3" t="s">
        <v>457</v>
      </c>
      <c r="Q284" s="3" t="s">
        <v>457</v>
      </c>
      <c r="R284" s="3" t="s">
        <v>457</v>
      </c>
      <c r="S284" s="3" t="s">
        <v>457</v>
      </c>
      <c r="T284" s="3" t="s">
        <v>481</v>
      </c>
      <c r="U284" t="str">
        <f t="shared" si="4"/>
        <v>10060891</v>
      </c>
    </row>
    <row r="285" spans="1:21" hidden="1">
      <c r="A285" s="3" t="s">
        <v>1156</v>
      </c>
      <c r="B285" s="3" t="s">
        <v>1686</v>
      </c>
      <c r="C285" s="3" t="s">
        <v>23</v>
      </c>
      <c r="D285" s="3" t="s">
        <v>1929</v>
      </c>
      <c r="E285" s="3" t="s">
        <v>457</v>
      </c>
      <c r="F285" s="3" t="s">
        <v>2119</v>
      </c>
      <c r="G285" s="3" t="s">
        <v>31</v>
      </c>
      <c r="H285" s="4">
        <v>45419</v>
      </c>
      <c r="I285" s="5">
        <v>-4</v>
      </c>
      <c r="J285" s="3" t="s">
        <v>20</v>
      </c>
      <c r="K285" s="3" t="s">
        <v>457</v>
      </c>
      <c r="L285" s="6">
        <v>0</v>
      </c>
      <c r="M285" s="3" t="s">
        <v>457</v>
      </c>
      <c r="N285" s="3" t="s">
        <v>457</v>
      </c>
      <c r="O285" s="3" t="s">
        <v>457</v>
      </c>
      <c r="P285" s="3" t="s">
        <v>457</v>
      </c>
      <c r="Q285" s="3" t="s">
        <v>457</v>
      </c>
      <c r="R285" s="3" t="s">
        <v>457</v>
      </c>
      <c r="S285" s="3" t="s">
        <v>457</v>
      </c>
      <c r="T285" s="3" t="s">
        <v>481</v>
      </c>
      <c r="U285" t="str">
        <f t="shared" si="4"/>
        <v>10060891</v>
      </c>
    </row>
    <row r="286" spans="1:21" hidden="1">
      <c r="A286" s="3" t="s">
        <v>1140</v>
      </c>
      <c r="B286" s="3" t="s">
        <v>1686</v>
      </c>
      <c r="C286" s="3" t="s">
        <v>27</v>
      </c>
      <c r="D286" s="3" t="s">
        <v>456</v>
      </c>
      <c r="E286" s="3" t="s">
        <v>457</v>
      </c>
      <c r="F286" s="3" t="s">
        <v>2120</v>
      </c>
      <c r="G286" s="3" t="s">
        <v>31</v>
      </c>
      <c r="H286" s="4">
        <v>45419</v>
      </c>
      <c r="I286" s="5">
        <v>-4</v>
      </c>
      <c r="J286" s="3" t="s">
        <v>20</v>
      </c>
      <c r="K286" s="3" t="s">
        <v>457</v>
      </c>
      <c r="L286" s="6">
        <v>-20.16</v>
      </c>
      <c r="M286" s="3" t="s">
        <v>457</v>
      </c>
      <c r="N286" s="3" t="s">
        <v>457</v>
      </c>
      <c r="O286" s="3" t="s">
        <v>457</v>
      </c>
      <c r="P286" s="3" t="s">
        <v>2113</v>
      </c>
      <c r="Q286" s="3" t="s">
        <v>457</v>
      </c>
      <c r="R286" s="3" t="s">
        <v>457</v>
      </c>
      <c r="S286" s="3" t="s">
        <v>457</v>
      </c>
      <c r="T286" s="3" t="s">
        <v>2114</v>
      </c>
      <c r="U286" t="str">
        <f t="shared" si="4"/>
        <v>10204117100072584</v>
      </c>
    </row>
    <row r="287" spans="1:21" hidden="1">
      <c r="A287" s="3" t="s">
        <v>1149</v>
      </c>
      <c r="B287" s="3" t="s">
        <v>1686</v>
      </c>
      <c r="C287" s="3" t="s">
        <v>27</v>
      </c>
      <c r="D287" s="3" t="s">
        <v>456</v>
      </c>
      <c r="E287" s="3" t="s">
        <v>457</v>
      </c>
      <c r="F287" s="3" t="s">
        <v>2121</v>
      </c>
      <c r="G287" s="3" t="s">
        <v>31</v>
      </c>
      <c r="H287" s="4">
        <v>45419</v>
      </c>
      <c r="I287" s="5">
        <v>-4</v>
      </c>
      <c r="J287" s="3" t="s">
        <v>20</v>
      </c>
      <c r="K287" s="3" t="s">
        <v>457</v>
      </c>
      <c r="L287" s="6">
        <v>-66.599999999999994</v>
      </c>
      <c r="M287" s="3" t="s">
        <v>457</v>
      </c>
      <c r="N287" s="3" t="s">
        <v>457</v>
      </c>
      <c r="O287" s="3" t="s">
        <v>457</v>
      </c>
      <c r="P287" s="3" t="s">
        <v>2113</v>
      </c>
      <c r="Q287" s="3" t="s">
        <v>457</v>
      </c>
      <c r="R287" s="3" t="s">
        <v>457</v>
      </c>
      <c r="S287" s="3" t="s">
        <v>457</v>
      </c>
      <c r="T287" s="3" t="s">
        <v>2114</v>
      </c>
      <c r="U287" t="str">
        <f t="shared" si="4"/>
        <v>10204124100072584</v>
      </c>
    </row>
    <row r="288" spans="1:21" hidden="1">
      <c r="A288" s="3" t="s">
        <v>1149</v>
      </c>
      <c r="B288" s="3" t="s">
        <v>1686</v>
      </c>
      <c r="C288" s="3" t="s">
        <v>23</v>
      </c>
      <c r="D288" s="3" t="s">
        <v>1929</v>
      </c>
      <c r="E288" s="3" t="s">
        <v>457</v>
      </c>
      <c r="F288" s="3" t="s">
        <v>2122</v>
      </c>
      <c r="G288" s="3" t="s">
        <v>31</v>
      </c>
      <c r="H288" s="4">
        <v>45419</v>
      </c>
      <c r="I288" s="5">
        <v>-8</v>
      </c>
      <c r="J288" s="3" t="s">
        <v>20</v>
      </c>
      <c r="K288" s="3" t="s">
        <v>457</v>
      </c>
      <c r="L288" s="6">
        <v>0</v>
      </c>
      <c r="M288" s="3" t="s">
        <v>457</v>
      </c>
      <c r="N288" s="3" t="s">
        <v>457</v>
      </c>
      <c r="O288" s="3" t="s">
        <v>457</v>
      </c>
      <c r="P288" s="3" t="s">
        <v>457</v>
      </c>
      <c r="Q288" s="3" t="s">
        <v>457</v>
      </c>
      <c r="R288" s="3" t="s">
        <v>457</v>
      </c>
      <c r="S288" s="3" t="s">
        <v>457</v>
      </c>
      <c r="T288" s="3" t="s">
        <v>481</v>
      </c>
      <c r="U288" t="str">
        <f t="shared" si="4"/>
        <v>10204124</v>
      </c>
    </row>
    <row r="289" spans="1:21" hidden="1">
      <c r="A289" s="3" t="s">
        <v>1149</v>
      </c>
      <c r="B289" s="3" t="s">
        <v>1686</v>
      </c>
      <c r="C289" s="3" t="s">
        <v>27</v>
      </c>
      <c r="D289" s="3" t="s">
        <v>456</v>
      </c>
      <c r="E289" s="3" t="s">
        <v>457</v>
      </c>
      <c r="F289" s="3" t="s">
        <v>2123</v>
      </c>
      <c r="G289" s="3" t="s">
        <v>31</v>
      </c>
      <c r="H289" s="4">
        <v>45419</v>
      </c>
      <c r="I289" s="5">
        <v>-4</v>
      </c>
      <c r="J289" s="3" t="s">
        <v>20</v>
      </c>
      <c r="K289" s="3" t="s">
        <v>457</v>
      </c>
      <c r="L289" s="6">
        <v>-66.599999999999994</v>
      </c>
      <c r="M289" s="3" t="s">
        <v>457</v>
      </c>
      <c r="N289" s="3" t="s">
        <v>457</v>
      </c>
      <c r="O289" s="3" t="s">
        <v>457</v>
      </c>
      <c r="P289" s="3" t="s">
        <v>2113</v>
      </c>
      <c r="Q289" s="3" t="s">
        <v>457</v>
      </c>
      <c r="R289" s="3" t="s">
        <v>457</v>
      </c>
      <c r="S289" s="3" t="s">
        <v>457</v>
      </c>
      <c r="T289" s="3" t="s">
        <v>2114</v>
      </c>
      <c r="U289" t="str">
        <f t="shared" si="4"/>
        <v>10204124100072584</v>
      </c>
    </row>
    <row r="290" spans="1:21" hidden="1">
      <c r="A290" s="3" t="s">
        <v>1149</v>
      </c>
      <c r="B290" s="3" t="s">
        <v>1686</v>
      </c>
      <c r="C290" s="3" t="s">
        <v>27</v>
      </c>
      <c r="D290" s="3" t="s">
        <v>1929</v>
      </c>
      <c r="E290" s="3" t="s">
        <v>457</v>
      </c>
      <c r="F290" s="3" t="s">
        <v>2122</v>
      </c>
      <c r="G290" s="3" t="s">
        <v>25</v>
      </c>
      <c r="H290" s="4">
        <v>45419</v>
      </c>
      <c r="I290" s="5">
        <v>8</v>
      </c>
      <c r="J290" s="3" t="s">
        <v>20</v>
      </c>
      <c r="K290" s="3" t="s">
        <v>457</v>
      </c>
      <c r="L290" s="6">
        <v>0</v>
      </c>
      <c r="M290" s="3" t="s">
        <v>457</v>
      </c>
      <c r="N290" s="3" t="s">
        <v>457</v>
      </c>
      <c r="O290" s="3" t="s">
        <v>457</v>
      </c>
      <c r="P290" s="3" t="s">
        <v>457</v>
      </c>
      <c r="Q290" s="3" t="s">
        <v>457</v>
      </c>
      <c r="R290" s="3" t="s">
        <v>457</v>
      </c>
      <c r="S290" s="3" t="s">
        <v>457</v>
      </c>
      <c r="T290" s="3" t="s">
        <v>481</v>
      </c>
      <c r="U290" t="str">
        <f t="shared" si="4"/>
        <v>10204124</v>
      </c>
    </row>
    <row r="291" spans="1:21" hidden="1">
      <c r="A291" s="3" t="s">
        <v>1282</v>
      </c>
      <c r="B291" s="3" t="s">
        <v>1686</v>
      </c>
      <c r="C291" s="3" t="s">
        <v>30</v>
      </c>
      <c r="D291" s="3" t="s">
        <v>1891</v>
      </c>
      <c r="E291" s="3" t="s">
        <v>457</v>
      </c>
      <c r="F291" s="3" t="s">
        <v>2124</v>
      </c>
      <c r="G291" s="3" t="s">
        <v>31</v>
      </c>
      <c r="H291" s="4">
        <v>45419</v>
      </c>
      <c r="I291" s="5">
        <v>5</v>
      </c>
      <c r="J291" s="3" t="s">
        <v>20</v>
      </c>
      <c r="K291" s="3" t="s">
        <v>457</v>
      </c>
      <c r="L291" s="6">
        <v>0</v>
      </c>
      <c r="M291" s="3" t="s">
        <v>457</v>
      </c>
      <c r="N291" s="3" t="s">
        <v>457</v>
      </c>
      <c r="O291" s="3" t="s">
        <v>457</v>
      </c>
      <c r="P291" s="3" t="s">
        <v>457</v>
      </c>
      <c r="Q291" s="3" t="s">
        <v>1941</v>
      </c>
      <c r="R291" s="3" t="s">
        <v>457</v>
      </c>
      <c r="S291" s="3" t="s">
        <v>457</v>
      </c>
      <c r="T291" s="3" t="s">
        <v>481</v>
      </c>
      <c r="U291" t="str">
        <f t="shared" si="4"/>
        <v>10205671</v>
      </c>
    </row>
    <row r="292" spans="1:21" hidden="1">
      <c r="A292" s="3" t="s">
        <v>1349</v>
      </c>
      <c r="B292" s="3" t="s">
        <v>1686</v>
      </c>
      <c r="C292" s="3" t="s">
        <v>23</v>
      </c>
      <c r="D292" s="3" t="s">
        <v>1929</v>
      </c>
      <c r="E292" s="3" t="s">
        <v>457</v>
      </c>
      <c r="F292" s="3" t="s">
        <v>2125</v>
      </c>
      <c r="G292" s="3" t="s">
        <v>31</v>
      </c>
      <c r="H292" s="4">
        <v>45419</v>
      </c>
      <c r="I292" s="5">
        <v>-10</v>
      </c>
      <c r="J292" s="3" t="s">
        <v>20</v>
      </c>
      <c r="K292" s="3" t="s">
        <v>457</v>
      </c>
      <c r="L292" s="6">
        <v>0</v>
      </c>
      <c r="M292" s="3" t="s">
        <v>457</v>
      </c>
      <c r="N292" s="3" t="s">
        <v>457</v>
      </c>
      <c r="O292" s="3" t="s">
        <v>457</v>
      </c>
      <c r="P292" s="3" t="s">
        <v>457</v>
      </c>
      <c r="Q292" s="3" t="s">
        <v>457</v>
      </c>
      <c r="R292" s="3" t="s">
        <v>457</v>
      </c>
      <c r="S292" s="3" t="s">
        <v>457</v>
      </c>
      <c r="T292" s="3" t="s">
        <v>481</v>
      </c>
      <c r="U292" t="str">
        <f t="shared" si="4"/>
        <v>10205990</v>
      </c>
    </row>
    <row r="293" spans="1:21" hidden="1">
      <c r="A293" s="3" t="s">
        <v>1349</v>
      </c>
      <c r="B293" s="3" t="s">
        <v>1686</v>
      </c>
      <c r="C293" s="3" t="s">
        <v>27</v>
      </c>
      <c r="D293" s="3" t="s">
        <v>1929</v>
      </c>
      <c r="E293" s="3" t="s">
        <v>457</v>
      </c>
      <c r="F293" s="3" t="s">
        <v>2125</v>
      </c>
      <c r="G293" s="3" t="s">
        <v>25</v>
      </c>
      <c r="H293" s="4">
        <v>45419</v>
      </c>
      <c r="I293" s="5">
        <v>10</v>
      </c>
      <c r="J293" s="3" t="s">
        <v>20</v>
      </c>
      <c r="K293" s="3" t="s">
        <v>457</v>
      </c>
      <c r="L293" s="6">
        <v>0</v>
      </c>
      <c r="M293" s="3" t="s">
        <v>457</v>
      </c>
      <c r="N293" s="3" t="s">
        <v>457</v>
      </c>
      <c r="O293" s="3" t="s">
        <v>457</v>
      </c>
      <c r="P293" s="3" t="s">
        <v>457</v>
      </c>
      <c r="Q293" s="3" t="s">
        <v>457</v>
      </c>
      <c r="R293" s="3" t="s">
        <v>457</v>
      </c>
      <c r="S293" s="3" t="s">
        <v>457</v>
      </c>
      <c r="T293" s="3" t="s">
        <v>481</v>
      </c>
      <c r="U293" t="str">
        <f t="shared" si="4"/>
        <v>10205990</v>
      </c>
    </row>
    <row r="294" spans="1:21" hidden="1">
      <c r="A294" s="3" t="s">
        <v>1349</v>
      </c>
      <c r="B294" s="3" t="s">
        <v>1686</v>
      </c>
      <c r="C294" s="3" t="s">
        <v>27</v>
      </c>
      <c r="D294" s="3" t="s">
        <v>456</v>
      </c>
      <c r="E294" s="3" t="s">
        <v>457</v>
      </c>
      <c r="F294" s="3" t="s">
        <v>2126</v>
      </c>
      <c r="G294" s="3" t="s">
        <v>31</v>
      </c>
      <c r="H294" s="4">
        <v>45419</v>
      </c>
      <c r="I294" s="5">
        <v>-6</v>
      </c>
      <c r="J294" s="3" t="s">
        <v>20</v>
      </c>
      <c r="K294" s="3" t="s">
        <v>457</v>
      </c>
      <c r="L294" s="6">
        <v>-140.94</v>
      </c>
      <c r="M294" s="3" t="s">
        <v>457</v>
      </c>
      <c r="N294" s="3" t="s">
        <v>457</v>
      </c>
      <c r="O294" s="3" t="s">
        <v>457</v>
      </c>
      <c r="P294" s="3" t="s">
        <v>2113</v>
      </c>
      <c r="Q294" s="3" t="s">
        <v>457</v>
      </c>
      <c r="R294" s="3" t="s">
        <v>457</v>
      </c>
      <c r="S294" s="3" t="s">
        <v>457</v>
      </c>
      <c r="T294" s="3" t="s">
        <v>2114</v>
      </c>
      <c r="U294" t="str">
        <f t="shared" si="4"/>
        <v>10205990100072584</v>
      </c>
    </row>
    <row r="295" spans="1:21" hidden="1">
      <c r="A295" s="3" t="s">
        <v>1349</v>
      </c>
      <c r="B295" s="3" t="s">
        <v>1686</v>
      </c>
      <c r="C295" s="3" t="s">
        <v>27</v>
      </c>
      <c r="D295" s="3" t="s">
        <v>456</v>
      </c>
      <c r="E295" s="3" t="s">
        <v>457</v>
      </c>
      <c r="F295" s="3" t="s">
        <v>2127</v>
      </c>
      <c r="G295" s="3" t="s">
        <v>31</v>
      </c>
      <c r="H295" s="4">
        <v>45419</v>
      </c>
      <c r="I295" s="5">
        <v>-4</v>
      </c>
      <c r="J295" s="3" t="s">
        <v>20</v>
      </c>
      <c r="K295" s="3" t="s">
        <v>457</v>
      </c>
      <c r="L295" s="6">
        <v>-93.96</v>
      </c>
      <c r="M295" s="3" t="s">
        <v>457</v>
      </c>
      <c r="N295" s="3" t="s">
        <v>457</v>
      </c>
      <c r="O295" s="3" t="s">
        <v>457</v>
      </c>
      <c r="P295" s="3" t="s">
        <v>2113</v>
      </c>
      <c r="Q295" s="3" t="s">
        <v>457</v>
      </c>
      <c r="R295" s="3" t="s">
        <v>457</v>
      </c>
      <c r="S295" s="3" t="s">
        <v>457</v>
      </c>
      <c r="T295" s="3" t="s">
        <v>2114</v>
      </c>
      <c r="U295" t="str">
        <f t="shared" si="4"/>
        <v>10205990100072584</v>
      </c>
    </row>
    <row r="296" spans="1:21" hidden="1">
      <c r="A296" s="3" t="s">
        <v>1351</v>
      </c>
      <c r="B296" s="3" t="s">
        <v>1686</v>
      </c>
      <c r="C296" s="3" t="s">
        <v>27</v>
      </c>
      <c r="D296" s="3" t="s">
        <v>1929</v>
      </c>
      <c r="E296" s="3" t="s">
        <v>457</v>
      </c>
      <c r="F296" s="3" t="s">
        <v>2128</v>
      </c>
      <c r="G296" s="3" t="s">
        <v>25</v>
      </c>
      <c r="H296" s="4">
        <v>45419</v>
      </c>
      <c r="I296" s="5">
        <v>8</v>
      </c>
      <c r="J296" s="3" t="s">
        <v>20</v>
      </c>
      <c r="K296" s="3" t="s">
        <v>457</v>
      </c>
      <c r="L296" s="6">
        <v>0</v>
      </c>
      <c r="M296" s="3" t="s">
        <v>457</v>
      </c>
      <c r="N296" s="3" t="s">
        <v>457</v>
      </c>
      <c r="O296" s="3" t="s">
        <v>457</v>
      </c>
      <c r="P296" s="3" t="s">
        <v>457</v>
      </c>
      <c r="Q296" s="3" t="s">
        <v>457</v>
      </c>
      <c r="R296" s="3" t="s">
        <v>457</v>
      </c>
      <c r="S296" s="3" t="s">
        <v>457</v>
      </c>
      <c r="T296" s="3" t="s">
        <v>481</v>
      </c>
      <c r="U296" t="str">
        <f t="shared" si="4"/>
        <v>10205993</v>
      </c>
    </row>
    <row r="297" spans="1:21" hidden="1">
      <c r="A297" s="3" t="s">
        <v>1351</v>
      </c>
      <c r="B297" s="3" t="s">
        <v>1686</v>
      </c>
      <c r="C297" s="3" t="s">
        <v>23</v>
      </c>
      <c r="D297" s="3" t="s">
        <v>1929</v>
      </c>
      <c r="E297" s="3" t="s">
        <v>457</v>
      </c>
      <c r="F297" s="3" t="s">
        <v>2128</v>
      </c>
      <c r="G297" s="3" t="s">
        <v>31</v>
      </c>
      <c r="H297" s="4">
        <v>45419</v>
      </c>
      <c r="I297" s="5">
        <v>-8</v>
      </c>
      <c r="J297" s="3" t="s">
        <v>20</v>
      </c>
      <c r="K297" s="3" t="s">
        <v>457</v>
      </c>
      <c r="L297" s="6">
        <v>0</v>
      </c>
      <c r="M297" s="3" t="s">
        <v>457</v>
      </c>
      <c r="N297" s="3" t="s">
        <v>457</v>
      </c>
      <c r="O297" s="3" t="s">
        <v>457</v>
      </c>
      <c r="P297" s="3" t="s">
        <v>457</v>
      </c>
      <c r="Q297" s="3" t="s">
        <v>457</v>
      </c>
      <c r="R297" s="3" t="s">
        <v>457</v>
      </c>
      <c r="S297" s="3" t="s">
        <v>457</v>
      </c>
      <c r="T297" s="3" t="s">
        <v>481</v>
      </c>
      <c r="U297" t="str">
        <f t="shared" si="4"/>
        <v>10205993</v>
      </c>
    </row>
    <row r="298" spans="1:21" hidden="1">
      <c r="A298" s="3" t="s">
        <v>1351</v>
      </c>
      <c r="B298" s="3" t="s">
        <v>1686</v>
      </c>
      <c r="C298" s="3" t="s">
        <v>27</v>
      </c>
      <c r="D298" s="3" t="s">
        <v>456</v>
      </c>
      <c r="E298" s="3" t="s">
        <v>457</v>
      </c>
      <c r="F298" s="3" t="s">
        <v>2129</v>
      </c>
      <c r="G298" s="3" t="s">
        <v>31</v>
      </c>
      <c r="H298" s="4">
        <v>45419</v>
      </c>
      <c r="I298" s="5">
        <v>-4</v>
      </c>
      <c r="J298" s="3" t="s">
        <v>20</v>
      </c>
      <c r="K298" s="3" t="s">
        <v>457</v>
      </c>
      <c r="L298" s="6">
        <v>-212.88</v>
      </c>
      <c r="M298" s="3" t="s">
        <v>457</v>
      </c>
      <c r="N298" s="3" t="s">
        <v>457</v>
      </c>
      <c r="O298" s="3" t="s">
        <v>457</v>
      </c>
      <c r="P298" s="3" t="s">
        <v>2113</v>
      </c>
      <c r="Q298" s="3" t="s">
        <v>457</v>
      </c>
      <c r="R298" s="3" t="s">
        <v>457</v>
      </c>
      <c r="S298" s="3" t="s">
        <v>457</v>
      </c>
      <c r="T298" s="3" t="s">
        <v>2114</v>
      </c>
      <c r="U298" t="str">
        <f t="shared" si="4"/>
        <v>10205993100072584</v>
      </c>
    </row>
    <row r="299" spans="1:21" hidden="1">
      <c r="A299" s="3" t="s">
        <v>1351</v>
      </c>
      <c r="B299" s="3" t="s">
        <v>1686</v>
      </c>
      <c r="C299" s="3" t="s">
        <v>27</v>
      </c>
      <c r="D299" s="3" t="s">
        <v>456</v>
      </c>
      <c r="E299" s="3" t="s">
        <v>457</v>
      </c>
      <c r="F299" s="3" t="s">
        <v>2130</v>
      </c>
      <c r="G299" s="3" t="s">
        <v>31</v>
      </c>
      <c r="H299" s="4">
        <v>45419</v>
      </c>
      <c r="I299" s="5">
        <v>-4</v>
      </c>
      <c r="J299" s="3" t="s">
        <v>20</v>
      </c>
      <c r="K299" s="3" t="s">
        <v>457</v>
      </c>
      <c r="L299" s="6">
        <v>-212.88</v>
      </c>
      <c r="M299" s="3" t="s">
        <v>457</v>
      </c>
      <c r="N299" s="3" t="s">
        <v>457</v>
      </c>
      <c r="O299" s="3" t="s">
        <v>457</v>
      </c>
      <c r="P299" s="3" t="s">
        <v>2113</v>
      </c>
      <c r="Q299" s="3" t="s">
        <v>457</v>
      </c>
      <c r="R299" s="3" t="s">
        <v>457</v>
      </c>
      <c r="S299" s="3" t="s">
        <v>457</v>
      </c>
      <c r="T299" s="3" t="s">
        <v>2114</v>
      </c>
      <c r="U299" t="str">
        <f t="shared" si="4"/>
        <v>10205993100072584</v>
      </c>
    </row>
    <row r="300" spans="1:21" hidden="1">
      <c r="A300" s="3" t="s">
        <v>1258</v>
      </c>
      <c r="B300" s="3" t="s">
        <v>1686</v>
      </c>
      <c r="C300" s="3" t="s">
        <v>27</v>
      </c>
      <c r="D300" s="3" t="s">
        <v>1929</v>
      </c>
      <c r="E300" s="3" t="s">
        <v>457</v>
      </c>
      <c r="F300" s="3" t="s">
        <v>2131</v>
      </c>
      <c r="G300" s="3" t="s">
        <v>25</v>
      </c>
      <c r="H300" s="4">
        <v>45419</v>
      </c>
      <c r="I300" s="5">
        <v>24</v>
      </c>
      <c r="J300" s="3" t="s">
        <v>20</v>
      </c>
      <c r="K300" s="3" t="s">
        <v>457</v>
      </c>
      <c r="L300" s="6">
        <v>0</v>
      </c>
      <c r="M300" s="3" t="s">
        <v>457</v>
      </c>
      <c r="N300" s="3" t="s">
        <v>457</v>
      </c>
      <c r="O300" s="3" t="s">
        <v>457</v>
      </c>
      <c r="P300" s="3" t="s">
        <v>457</v>
      </c>
      <c r="Q300" s="3" t="s">
        <v>457</v>
      </c>
      <c r="R300" s="3" t="s">
        <v>457</v>
      </c>
      <c r="S300" s="3" t="s">
        <v>457</v>
      </c>
      <c r="T300" s="3" t="s">
        <v>481</v>
      </c>
      <c r="U300" t="str">
        <f t="shared" si="4"/>
        <v>10208071</v>
      </c>
    </row>
    <row r="301" spans="1:21" hidden="1">
      <c r="A301" s="3" t="s">
        <v>1258</v>
      </c>
      <c r="B301" s="3" t="s">
        <v>1686</v>
      </c>
      <c r="C301" s="3" t="s">
        <v>30</v>
      </c>
      <c r="D301" s="3" t="s">
        <v>1929</v>
      </c>
      <c r="E301" s="3" t="s">
        <v>457</v>
      </c>
      <c r="F301" s="3" t="s">
        <v>2131</v>
      </c>
      <c r="G301" s="3" t="s">
        <v>31</v>
      </c>
      <c r="H301" s="4">
        <v>45419</v>
      </c>
      <c r="I301" s="5">
        <v>-24</v>
      </c>
      <c r="J301" s="3" t="s">
        <v>20</v>
      </c>
      <c r="K301" s="3" t="s">
        <v>457</v>
      </c>
      <c r="L301" s="6">
        <v>0</v>
      </c>
      <c r="M301" s="3" t="s">
        <v>457</v>
      </c>
      <c r="N301" s="3" t="s">
        <v>457</v>
      </c>
      <c r="O301" s="3" t="s">
        <v>457</v>
      </c>
      <c r="P301" s="3" t="s">
        <v>457</v>
      </c>
      <c r="Q301" s="3" t="s">
        <v>457</v>
      </c>
      <c r="R301" s="3" t="s">
        <v>457</v>
      </c>
      <c r="S301" s="3" t="s">
        <v>457</v>
      </c>
      <c r="T301" s="3" t="s">
        <v>481</v>
      </c>
      <c r="U301" t="str">
        <f t="shared" si="4"/>
        <v>10208071</v>
      </c>
    </row>
    <row r="302" spans="1:21" hidden="1">
      <c r="A302" s="3" t="s">
        <v>925</v>
      </c>
      <c r="B302" s="3" t="s">
        <v>1686</v>
      </c>
      <c r="C302" s="3" t="s">
        <v>27</v>
      </c>
      <c r="D302" s="3" t="s">
        <v>456</v>
      </c>
      <c r="E302" s="3" t="s">
        <v>457</v>
      </c>
      <c r="F302" s="3" t="s">
        <v>2132</v>
      </c>
      <c r="G302" s="3" t="s">
        <v>31</v>
      </c>
      <c r="H302" s="4">
        <v>45419</v>
      </c>
      <c r="I302" s="5">
        <v>-24</v>
      </c>
      <c r="J302" s="3" t="s">
        <v>20</v>
      </c>
      <c r="K302" s="3" t="s">
        <v>457</v>
      </c>
      <c r="L302" s="6">
        <v>-456</v>
      </c>
      <c r="M302" s="3" t="s">
        <v>457</v>
      </c>
      <c r="N302" s="3" t="s">
        <v>457</v>
      </c>
      <c r="O302" s="3" t="s">
        <v>457</v>
      </c>
      <c r="P302" s="3" t="s">
        <v>2113</v>
      </c>
      <c r="Q302" s="3" t="s">
        <v>457</v>
      </c>
      <c r="R302" s="3" t="s">
        <v>457</v>
      </c>
      <c r="S302" s="3" t="s">
        <v>457</v>
      </c>
      <c r="T302" s="3" t="s">
        <v>2114</v>
      </c>
      <c r="U302" t="str">
        <f t="shared" si="4"/>
        <v>10503901100072584</v>
      </c>
    </row>
    <row r="303" spans="1:21" hidden="1">
      <c r="A303" s="3" t="s">
        <v>889</v>
      </c>
      <c r="B303" s="3" t="s">
        <v>1686</v>
      </c>
      <c r="C303" s="3" t="s">
        <v>30</v>
      </c>
      <c r="D303" s="3" t="s">
        <v>1891</v>
      </c>
      <c r="E303" s="3" t="s">
        <v>457</v>
      </c>
      <c r="F303" s="3" t="s">
        <v>2133</v>
      </c>
      <c r="G303" s="3" t="s">
        <v>31</v>
      </c>
      <c r="H303" s="4">
        <v>45419</v>
      </c>
      <c r="I303" s="5">
        <v>16</v>
      </c>
      <c r="J303" s="3" t="s">
        <v>20</v>
      </c>
      <c r="K303" s="3" t="s">
        <v>457</v>
      </c>
      <c r="L303" s="6">
        <v>0</v>
      </c>
      <c r="M303" s="3" t="s">
        <v>457</v>
      </c>
      <c r="N303" s="3" t="s">
        <v>457</v>
      </c>
      <c r="O303" s="3" t="s">
        <v>457</v>
      </c>
      <c r="P303" s="3" t="s">
        <v>457</v>
      </c>
      <c r="Q303" s="3" t="s">
        <v>1925</v>
      </c>
      <c r="R303" s="3" t="s">
        <v>457</v>
      </c>
      <c r="S303" s="3" t="s">
        <v>457</v>
      </c>
      <c r="T303" s="3" t="s">
        <v>481</v>
      </c>
      <c r="U303" t="str">
        <f t="shared" si="4"/>
        <v>10606651</v>
      </c>
    </row>
    <row r="304" spans="1:21" hidden="1">
      <c r="A304" s="3" t="s">
        <v>920</v>
      </c>
      <c r="B304" s="3" t="s">
        <v>1686</v>
      </c>
      <c r="C304" s="3" t="s">
        <v>457</v>
      </c>
      <c r="D304" s="3" t="s">
        <v>1899</v>
      </c>
      <c r="E304" s="3" t="s">
        <v>457</v>
      </c>
      <c r="F304" s="3" t="s">
        <v>2134</v>
      </c>
      <c r="G304" s="3" t="s">
        <v>25</v>
      </c>
      <c r="H304" s="4">
        <v>45420</v>
      </c>
      <c r="I304" s="5">
        <v>18</v>
      </c>
      <c r="J304" s="3" t="s">
        <v>20</v>
      </c>
      <c r="K304" s="3" t="s">
        <v>457</v>
      </c>
      <c r="L304" s="6">
        <v>19.98</v>
      </c>
      <c r="M304" s="3" t="s">
        <v>457</v>
      </c>
      <c r="N304" s="3" t="s">
        <v>457</v>
      </c>
      <c r="O304" s="3" t="s">
        <v>457</v>
      </c>
      <c r="P304" s="3" t="s">
        <v>457</v>
      </c>
      <c r="Q304" s="3" t="s">
        <v>2135</v>
      </c>
      <c r="R304" s="3" t="s">
        <v>457</v>
      </c>
      <c r="S304" s="3" t="s">
        <v>457</v>
      </c>
      <c r="T304" s="3" t="s">
        <v>481</v>
      </c>
      <c r="U304" t="str">
        <f t="shared" si="4"/>
        <v>10058873</v>
      </c>
    </row>
    <row r="305" spans="1:21" hidden="1">
      <c r="A305" s="3" t="s">
        <v>1140</v>
      </c>
      <c r="B305" s="3" t="s">
        <v>1686</v>
      </c>
      <c r="C305" s="3" t="s">
        <v>457</v>
      </c>
      <c r="D305" s="3" t="s">
        <v>1899</v>
      </c>
      <c r="E305" s="3" t="s">
        <v>457</v>
      </c>
      <c r="F305" s="3" t="s">
        <v>2136</v>
      </c>
      <c r="G305" s="3" t="s">
        <v>25</v>
      </c>
      <c r="H305" s="4">
        <v>45420</v>
      </c>
      <c r="I305" s="5">
        <v>4</v>
      </c>
      <c r="J305" s="3" t="s">
        <v>20</v>
      </c>
      <c r="K305" s="3" t="s">
        <v>457</v>
      </c>
      <c r="L305" s="6">
        <v>20.16</v>
      </c>
      <c r="M305" s="3" t="s">
        <v>457</v>
      </c>
      <c r="N305" s="3" t="s">
        <v>457</v>
      </c>
      <c r="O305" s="3" t="s">
        <v>457</v>
      </c>
      <c r="P305" s="3" t="s">
        <v>457</v>
      </c>
      <c r="Q305" s="3" t="s">
        <v>1936</v>
      </c>
      <c r="R305" s="3" t="s">
        <v>457</v>
      </c>
      <c r="S305" s="3" t="s">
        <v>457</v>
      </c>
      <c r="T305" s="3" t="s">
        <v>481</v>
      </c>
      <c r="U305" t="str">
        <f t="shared" si="4"/>
        <v>10204117</v>
      </c>
    </row>
    <row r="306" spans="1:21" hidden="1">
      <c r="A306" s="3" t="s">
        <v>1140</v>
      </c>
      <c r="B306" s="3" t="s">
        <v>1686</v>
      </c>
      <c r="C306" s="3" t="s">
        <v>27</v>
      </c>
      <c r="D306" s="3" t="s">
        <v>456</v>
      </c>
      <c r="E306" s="3" t="s">
        <v>457</v>
      </c>
      <c r="F306" s="3" t="s">
        <v>2137</v>
      </c>
      <c r="G306" s="3" t="s">
        <v>31</v>
      </c>
      <c r="H306" s="4">
        <v>45420</v>
      </c>
      <c r="I306" s="5">
        <v>-4</v>
      </c>
      <c r="J306" s="3" t="s">
        <v>20</v>
      </c>
      <c r="K306" s="3" t="s">
        <v>457</v>
      </c>
      <c r="L306" s="6">
        <v>-20.16</v>
      </c>
      <c r="M306" s="3" t="s">
        <v>457</v>
      </c>
      <c r="N306" s="3" t="s">
        <v>457</v>
      </c>
      <c r="O306" s="3" t="s">
        <v>457</v>
      </c>
      <c r="P306" s="3" t="s">
        <v>2113</v>
      </c>
      <c r="Q306" s="3" t="s">
        <v>457</v>
      </c>
      <c r="R306" s="3" t="s">
        <v>457</v>
      </c>
      <c r="S306" s="3" t="s">
        <v>457</v>
      </c>
      <c r="T306" s="3" t="s">
        <v>2114</v>
      </c>
      <c r="U306" t="str">
        <f t="shared" si="4"/>
        <v>10204117100072584</v>
      </c>
    </row>
    <row r="307" spans="1:21" hidden="1">
      <c r="A307" s="3" t="s">
        <v>1140</v>
      </c>
      <c r="B307" s="3" t="s">
        <v>1686</v>
      </c>
      <c r="C307" s="3" t="s">
        <v>30</v>
      </c>
      <c r="D307" s="3" t="s">
        <v>1929</v>
      </c>
      <c r="E307" s="3" t="s">
        <v>457</v>
      </c>
      <c r="F307" s="3" t="s">
        <v>2138</v>
      </c>
      <c r="G307" s="3" t="s">
        <v>31</v>
      </c>
      <c r="H307" s="4">
        <v>45420</v>
      </c>
      <c r="I307" s="5">
        <v>-4</v>
      </c>
      <c r="J307" s="3" t="s">
        <v>20</v>
      </c>
      <c r="K307" s="3" t="s">
        <v>457</v>
      </c>
      <c r="L307" s="6">
        <v>0</v>
      </c>
      <c r="M307" s="3" t="s">
        <v>457</v>
      </c>
      <c r="N307" s="3" t="s">
        <v>457</v>
      </c>
      <c r="O307" s="3" t="s">
        <v>457</v>
      </c>
      <c r="P307" s="3" t="s">
        <v>457</v>
      </c>
      <c r="Q307" s="3" t="s">
        <v>457</v>
      </c>
      <c r="R307" s="3" t="s">
        <v>457</v>
      </c>
      <c r="S307" s="3" t="s">
        <v>457</v>
      </c>
      <c r="T307" s="3" t="s">
        <v>481</v>
      </c>
      <c r="U307" t="str">
        <f t="shared" si="4"/>
        <v>10204117</v>
      </c>
    </row>
    <row r="308" spans="1:21" hidden="1">
      <c r="A308" s="3" t="s">
        <v>1140</v>
      </c>
      <c r="B308" s="3" t="s">
        <v>1686</v>
      </c>
      <c r="C308" s="3" t="s">
        <v>30</v>
      </c>
      <c r="D308" s="3" t="s">
        <v>1891</v>
      </c>
      <c r="E308" s="3" t="s">
        <v>457</v>
      </c>
      <c r="F308" s="3" t="s">
        <v>2139</v>
      </c>
      <c r="G308" s="3" t="s">
        <v>31</v>
      </c>
      <c r="H308" s="4">
        <v>45420</v>
      </c>
      <c r="I308" s="5">
        <v>4</v>
      </c>
      <c r="J308" s="3" t="s">
        <v>20</v>
      </c>
      <c r="K308" s="3" t="s">
        <v>457</v>
      </c>
      <c r="L308" s="6">
        <v>0</v>
      </c>
      <c r="M308" s="3" t="s">
        <v>457</v>
      </c>
      <c r="N308" s="3" t="s">
        <v>457</v>
      </c>
      <c r="O308" s="3" t="s">
        <v>457</v>
      </c>
      <c r="P308" s="3" t="s">
        <v>457</v>
      </c>
      <c r="Q308" s="3" t="s">
        <v>1936</v>
      </c>
      <c r="R308" s="3" t="s">
        <v>457</v>
      </c>
      <c r="S308" s="3" t="s">
        <v>457</v>
      </c>
      <c r="T308" s="3" t="s">
        <v>481</v>
      </c>
      <c r="U308" t="str">
        <f t="shared" si="4"/>
        <v>10204117</v>
      </c>
    </row>
    <row r="309" spans="1:21" hidden="1">
      <c r="A309" s="3" t="s">
        <v>1140</v>
      </c>
      <c r="B309" s="3" t="s">
        <v>1686</v>
      </c>
      <c r="C309" s="3" t="s">
        <v>27</v>
      </c>
      <c r="D309" s="3" t="s">
        <v>1929</v>
      </c>
      <c r="E309" s="3" t="s">
        <v>457</v>
      </c>
      <c r="F309" s="3" t="s">
        <v>2138</v>
      </c>
      <c r="G309" s="3" t="s">
        <v>25</v>
      </c>
      <c r="H309" s="4">
        <v>45420</v>
      </c>
      <c r="I309" s="5">
        <v>4</v>
      </c>
      <c r="J309" s="3" t="s">
        <v>20</v>
      </c>
      <c r="K309" s="3" t="s">
        <v>457</v>
      </c>
      <c r="L309" s="6">
        <v>0</v>
      </c>
      <c r="M309" s="3" t="s">
        <v>457</v>
      </c>
      <c r="N309" s="3" t="s">
        <v>457</v>
      </c>
      <c r="O309" s="3" t="s">
        <v>457</v>
      </c>
      <c r="P309" s="3" t="s">
        <v>457</v>
      </c>
      <c r="Q309" s="3" t="s">
        <v>457</v>
      </c>
      <c r="R309" s="3" t="s">
        <v>457</v>
      </c>
      <c r="S309" s="3" t="s">
        <v>457</v>
      </c>
      <c r="T309" s="3" t="s">
        <v>481</v>
      </c>
      <c r="U309" t="str">
        <f t="shared" si="4"/>
        <v>10204117</v>
      </c>
    </row>
    <row r="310" spans="1:21" hidden="1">
      <c r="A310" s="3" t="s">
        <v>1591</v>
      </c>
      <c r="B310" s="3" t="s">
        <v>1686</v>
      </c>
      <c r="C310" s="3" t="s">
        <v>457</v>
      </c>
      <c r="D310" s="3" t="s">
        <v>1899</v>
      </c>
      <c r="E310" s="3" t="s">
        <v>457</v>
      </c>
      <c r="F310" s="3" t="s">
        <v>2140</v>
      </c>
      <c r="G310" s="3" t="s">
        <v>25</v>
      </c>
      <c r="H310" s="4">
        <v>45420</v>
      </c>
      <c r="I310" s="5">
        <v>4</v>
      </c>
      <c r="J310" s="3" t="s">
        <v>20</v>
      </c>
      <c r="K310" s="3" t="s">
        <v>457</v>
      </c>
      <c r="L310" s="6">
        <v>18.440000000000001</v>
      </c>
      <c r="M310" s="3" t="s">
        <v>457</v>
      </c>
      <c r="N310" s="3" t="s">
        <v>457</v>
      </c>
      <c r="O310" s="3" t="s">
        <v>457</v>
      </c>
      <c r="P310" s="3" t="s">
        <v>457</v>
      </c>
      <c r="Q310" s="3" t="s">
        <v>2141</v>
      </c>
      <c r="R310" s="3" t="s">
        <v>457</v>
      </c>
      <c r="S310" s="3" t="s">
        <v>457</v>
      </c>
      <c r="T310" s="3" t="s">
        <v>481</v>
      </c>
      <c r="U310" t="str">
        <f t="shared" si="4"/>
        <v>10206314</v>
      </c>
    </row>
    <row r="311" spans="1:21" hidden="1">
      <c r="A311" s="3" t="s">
        <v>1584</v>
      </c>
      <c r="B311" s="3" t="s">
        <v>1686</v>
      </c>
      <c r="C311" s="3" t="s">
        <v>457</v>
      </c>
      <c r="D311" s="3" t="s">
        <v>1899</v>
      </c>
      <c r="E311" s="3" t="s">
        <v>457</v>
      </c>
      <c r="F311" s="3" t="s">
        <v>2142</v>
      </c>
      <c r="G311" s="3" t="s">
        <v>25</v>
      </c>
      <c r="H311" s="4">
        <v>45420</v>
      </c>
      <c r="I311" s="5">
        <v>1</v>
      </c>
      <c r="J311" s="3" t="s">
        <v>20</v>
      </c>
      <c r="K311" s="3" t="s">
        <v>457</v>
      </c>
      <c r="L311" s="6">
        <v>221.6</v>
      </c>
      <c r="M311" s="3" t="s">
        <v>457</v>
      </c>
      <c r="N311" s="3" t="s">
        <v>457</v>
      </c>
      <c r="O311" s="3" t="s">
        <v>457</v>
      </c>
      <c r="P311" s="3" t="s">
        <v>457</v>
      </c>
      <c r="Q311" s="3" t="s">
        <v>2143</v>
      </c>
      <c r="R311" s="3" t="s">
        <v>457</v>
      </c>
      <c r="S311" s="3" t="s">
        <v>457</v>
      </c>
      <c r="T311" s="3" t="s">
        <v>481</v>
      </c>
      <c r="U311" t="str">
        <f t="shared" si="4"/>
        <v>10215571</v>
      </c>
    </row>
    <row r="312" spans="1:21" hidden="1">
      <c r="A312" s="3" t="s">
        <v>251</v>
      </c>
      <c r="B312" s="3" t="s">
        <v>1686</v>
      </c>
      <c r="C312" s="3" t="s">
        <v>457</v>
      </c>
      <c r="D312" s="3" t="s">
        <v>1899</v>
      </c>
      <c r="E312" s="3" t="s">
        <v>457</v>
      </c>
      <c r="F312" s="3" t="s">
        <v>2144</v>
      </c>
      <c r="G312" s="3" t="s">
        <v>25</v>
      </c>
      <c r="H312" s="4">
        <v>45420</v>
      </c>
      <c r="I312" s="5">
        <v>16</v>
      </c>
      <c r="J312" s="3" t="s">
        <v>20</v>
      </c>
      <c r="K312" s="3" t="s">
        <v>457</v>
      </c>
      <c r="L312" s="6">
        <v>95.04</v>
      </c>
      <c r="M312" s="3" t="s">
        <v>457</v>
      </c>
      <c r="N312" s="3" t="s">
        <v>457</v>
      </c>
      <c r="O312" s="3" t="s">
        <v>457</v>
      </c>
      <c r="P312" s="3" t="s">
        <v>457</v>
      </c>
      <c r="Q312" s="3" t="s">
        <v>2145</v>
      </c>
      <c r="R312" s="3" t="s">
        <v>457</v>
      </c>
      <c r="S312" s="3" t="s">
        <v>457</v>
      </c>
      <c r="T312" s="3" t="s">
        <v>481</v>
      </c>
      <c r="U312" t="str">
        <f t="shared" si="4"/>
        <v>10218617</v>
      </c>
    </row>
    <row r="313" spans="1:21" hidden="1">
      <c r="A313" s="3" t="s">
        <v>1627</v>
      </c>
      <c r="B313" s="3" t="s">
        <v>1686</v>
      </c>
      <c r="C313" s="3" t="s">
        <v>457</v>
      </c>
      <c r="D313" s="3" t="s">
        <v>1899</v>
      </c>
      <c r="E313" s="3" t="s">
        <v>457</v>
      </c>
      <c r="F313" s="3" t="s">
        <v>2146</v>
      </c>
      <c r="G313" s="3" t="s">
        <v>25</v>
      </c>
      <c r="H313" s="4">
        <v>45420</v>
      </c>
      <c r="I313" s="5">
        <v>1</v>
      </c>
      <c r="J313" s="3" t="s">
        <v>20</v>
      </c>
      <c r="K313" s="3" t="s">
        <v>457</v>
      </c>
      <c r="L313" s="6">
        <v>2018.5</v>
      </c>
      <c r="M313" s="3" t="s">
        <v>457</v>
      </c>
      <c r="N313" s="3" t="s">
        <v>457</v>
      </c>
      <c r="O313" s="3" t="s">
        <v>457</v>
      </c>
      <c r="P313" s="3" t="s">
        <v>457</v>
      </c>
      <c r="Q313" s="3" t="s">
        <v>2080</v>
      </c>
      <c r="R313" s="3" t="s">
        <v>457</v>
      </c>
      <c r="S313" s="3" t="s">
        <v>457</v>
      </c>
      <c r="T313" s="3" t="s">
        <v>481</v>
      </c>
      <c r="U313" t="str">
        <f t="shared" si="4"/>
        <v>10445904</v>
      </c>
    </row>
    <row r="314" spans="1:21" hidden="1">
      <c r="A314" s="3" t="s">
        <v>918</v>
      </c>
      <c r="B314" s="3" t="s">
        <v>1686</v>
      </c>
      <c r="C314" s="3" t="s">
        <v>457</v>
      </c>
      <c r="D314" s="3" t="s">
        <v>1899</v>
      </c>
      <c r="E314" s="3" t="s">
        <v>457</v>
      </c>
      <c r="F314" s="3" t="s">
        <v>2147</v>
      </c>
      <c r="G314" s="3" t="s">
        <v>25</v>
      </c>
      <c r="H314" s="4">
        <v>45421</v>
      </c>
      <c r="I314" s="5">
        <v>1</v>
      </c>
      <c r="J314" s="3" t="s">
        <v>20</v>
      </c>
      <c r="K314" s="3" t="s">
        <v>457</v>
      </c>
      <c r="L314" s="6">
        <v>1</v>
      </c>
      <c r="M314" s="3" t="s">
        <v>457</v>
      </c>
      <c r="N314" s="3" t="s">
        <v>457</v>
      </c>
      <c r="O314" s="3" t="s">
        <v>457</v>
      </c>
      <c r="P314" s="3" t="s">
        <v>457</v>
      </c>
      <c r="Q314" s="3" t="s">
        <v>2148</v>
      </c>
      <c r="R314" s="3" t="s">
        <v>457</v>
      </c>
      <c r="S314" s="3" t="s">
        <v>457</v>
      </c>
      <c r="T314" s="3" t="s">
        <v>481</v>
      </c>
      <c r="U314" t="str">
        <f t="shared" si="4"/>
        <v>10225310</v>
      </c>
    </row>
    <row r="315" spans="1:21" hidden="1">
      <c r="A315" s="3" t="s">
        <v>916</v>
      </c>
      <c r="B315" s="3" t="s">
        <v>1686</v>
      </c>
      <c r="C315" s="3" t="s">
        <v>457</v>
      </c>
      <c r="D315" s="3" t="s">
        <v>1899</v>
      </c>
      <c r="E315" s="3" t="s">
        <v>457</v>
      </c>
      <c r="F315" s="3" t="s">
        <v>2149</v>
      </c>
      <c r="G315" s="3" t="s">
        <v>25</v>
      </c>
      <c r="H315" s="4">
        <v>45421</v>
      </c>
      <c r="I315" s="5">
        <v>1</v>
      </c>
      <c r="J315" s="3" t="s">
        <v>20</v>
      </c>
      <c r="K315" s="3" t="s">
        <v>457</v>
      </c>
      <c r="L315" s="6">
        <v>0.01</v>
      </c>
      <c r="M315" s="3" t="s">
        <v>457</v>
      </c>
      <c r="N315" s="3" t="s">
        <v>457</v>
      </c>
      <c r="O315" s="3" t="s">
        <v>457</v>
      </c>
      <c r="P315" s="3" t="s">
        <v>457</v>
      </c>
      <c r="Q315" s="3" t="s">
        <v>2145</v>
      </c>
      <c r="R315" s="3" t="s">
        <v>457</v>
      </c>
      <c r="S315" s="3" t="s">
        <v>457</v>
      </c>
      <c r="T315" s="3" t="s">
        <v>481</v>
      </c>
      <c r="U315" t="str">
        <f t="shared" si="4"/>
        <v>10580213</v>
      </c>
    </row>
    <row r="316" spans="1:21" hidden="1">
      <c r="A316" s="3" t="s">
        <v>898</v>
      </c>
      <c r="B316" s="3" t="s">
        <v>1686</v>
      </c>
      <c r="C316" s="3" t="s">
        <v>457</v>
      </c>
      <c r="D316" s="3" t="s">
        <v>1899</v>
      </c>
      <c r="E316" s="3" t="s">
        <v>457</v>
      </c>
      <c r="F316" s="3" t="s">
        <v>2150</v>
      </c>
      <c r="G316" s="3" t="s">
        <v>25</v>
      </c>
      <c r="H316" s="4">
        <v>45421</v>
      </c>
      <c r="I316" s="5">
        <v>1</v>
      </c>
      <c r="J316" s="3" t="s">
        <v>20</v>
      </c>
      <c r="K316" s="3" t="s">
        <v>457</v>
      </c>
      <c r="L316" s="6">
        <v>0.01</v>
      </c>
      <c r="M316" s="3" t="s">
        <v>457</v>
      </c>
      <c r="N316" s="3" t="s">
        <v>457</v>
      </c>
      <c r="O316" s="3" t="s">
        <v>457</v>
      </c>
      <c r="P316" s="3" t="s">
        <v>457</v>
      </c>
      <c r="Q316" s="3" t="s">
        <v>2143</v>
      </c>
      <c r="R316" s="3" t="s">
        <v>457</v>
      </c>
      <c r="S316" s="3" t="s">
        <v>457</v>
      </c>
      <c r="T316" s="3" t="s">
        <v>481</v>
      </c>
      <c r="U316" t="str">
        <f t="shared" si="4"/>
        <v>10581067</v>
      </c>
    </row>
    <row r="317" spans="1:21" hidden="1">
      <c r="A317" s="3" t="s">
        <v>197</v>
      </c>
      <c r="B317" s="3" t="s">
        <v>1686</v>
      </c>
      <c r="C317" s="3" t="s">
        <v>23</v>
      </c>
      <c r="D317" s="3" t="s">
        <v>1917</v>
      </c>
      <c r="E317" s="3" t="s">
        <v>457</v>
      </c>
      <c r="F317" s="3" t="s">
        <v>2151</v>
      </c>
      <c r="G317" s="3" t="s">
        <v>458</v>
      </c>
      <c r="H317" s="4">
        <v>45422</v>
      </c>
      <c r="I317" s="5">
        <v>4</v>
      </c>
      <c r="J317" s="3" t="s">
        <v>20</v>
      </c>
      <c r="K317" s="3" t="s">
        <v>457</v>
      </c>
      <c r="L317" s="6">
        <v>22.08</v>
      </c>
      <c r="M317" s="3" t="s">
        <v>457</v>
      </c>
      <c r="N317" s="3" t="s">
        <v>457</v>
      </c>
      <c r="O317" s="3" t="s">
        <v>457</v>
      </c>
      <c r="P317" s="3" t="s">
        <v>457</v>
      </c>
      <c r="Q317" s="3" t="s">
        <v>457</v>
      </c>
      <c r="R317" s="3" t="s">
        <v>457</v>
      </c>
      <c r="S317" s="3" t="s">
        <v>457</v>
      </c>
      <c r="T317" s="3" t="s">
        <v>481</v>
      </c>
      <c r="U317" t="str">
        <f t="shared" si="4"/>
        <v>10060919</v>
      </c>
    </row>
    <row r="318" spans="1:21" hidden="1">
      <c r="A318" s="3" t="s">
        <v>1625</v>
      </c>
      <c r="B318" s="3" t="s">
        <v>1686</v>
      </c>
      <c r="C318" s="3" t="s">
        <v>30</v>
      </c>
      <c r="D318" s="3" t="s">
        <v>1891</v>
      </c>
      <c r="E318" s="3" t="s">
        <v>457</v>
      </c>
      <c r="F318" s="3" t="s">
        <v>2152</v>
      </c>
      <c r="G318" s="3" t="s">
        <v>31</v>
      </c>
      <c r="H318" s="4">
        <v>45423</v>
      </c>
      <c r="I318" s="5">
        <v>2</v>
      </c>
      <c r="J318" s="3" t="s">
        <v>20</v>
      </c>
      <c r="K318" s="3" t="s">
        <v>457</v>
      </c>
      <c r="L318" s="6">
        <v>0</v>
      </c>
      <c r="M318" s="3" t="s">
        <v>2153</v>
      </c>
      <c r="N318" s="3" t="s">
        <v>457</v>
      </c>
      <c r="O318" s="3" t="s">
        <v>457</v>
      </c>
      <c r="P318" s="3" t="s">
        <v>457</v>
      </c>
      <c r="Q318" s="3" t="s">
        <v>2080</v>
      </c>
      <c r="R318" s="3" t="s">
        <v>457</v>
      </c>
      <c r="S318" s="3" t="s">
        <v>457</v>
      </c>
      <c r="T318" s="3" t="s">
        <v>481</v>
      </c>
      <c r="U318" t="str">
        <f t="shared" si="4"/>
        <v>10062912</v>
      </c>
    </row>
    <row r="319" spans="1:21" hidden="1">
      <c r="A319" s="3" t="s">
        <v>1162</v>
      </c>
      <c r="B319" s="3" t="s">
        <v>1686</v>
      </c>
      <c r="C319" s="3" t="s">
        <v>30</v>
      </c>
      <c r="D319" s="3" t="s">
        <v>1891</v>
      </c>
      <c r="E319" s="3" t="s">
        <v>457</v>
      </c>
      <c r="F319" s="3" t="s">
        <v>2154</v>
      </c>
      <c r="G319" s="3" t="s">
        <v>31</v>
      </c>
      <c r="H319" s="4">
        <v>45423</v>
      </c>
      <c r="I319" s="5">
        <v>2</v>
      </c>
      <c r="J319" s="3" t="s">
        <v>20</v>
      </c>
      <c r="K319" s="3" t="s">
        <v>457</v>
      </c>
      <c r="L319" s="6">
        <v>0</v>
      </c>
      <c r="M319" s="3" t="s">
        <v>457</v>
      </c>
      <c r="N319" s="3" t="s">
        <v>457</v>
      </c>
      <c r="O319" s="3" t="s">
        <v>457</v>
      </c>
      <c r="P319" s="3" t="s">
        <v>457</v>
      </c>
      <c r="Q319" s="3" t="s">
        <v>2086</v>
      </c>
      <c r="R319" s="3" t="s">
        <v>457</v>
      </c>
      <c r="S319" s="3" t="s">
        <v>457</v>
      </c>
      <c r="T319" s="3" t="s">
        <v>481</v>
      </c>
      <c r="U319" t="str">
        <f t="shared" si="4"/>
        <v>10206303</v>
      </c>
    </row>
    <row r="320" spans="1:21" hidden="1">
      <c r="A320" s="3" t="s">
        <v>1071</v>
      </c>
      <c r="B320" s="3" t="s">
        <v>1686</v>
      </c>
      <c r="C320" s="3" t="s">
        <v>30</v>
      </c>
      <c r="D320" s="3" t="s">
        <v>1891</v>
      </c>
      <c r="E320" s="3" t="s">
        <v>457</v>
      </c>
      <c r="F320" s="3" t="s">
        <v>2155</v>
      </c>
      <c r="G320" s="3" t="s">
        <v>31</v>
      </c>
      <c r="H320" s="4">
        <v>45423</v>
      </c>
      <c r="I320" s="5">
        <v>2</v>
      </c>
      <c r="J320" s="3" t="s">
        <v>20</v>
      </c>
      <c r="K320" s="3" t="s">
        <v>457</v>
      </c>
      <c r="L320" s="6">
        <v>0</v>
      </c>
      <c r="M320" s="3" t="s">
        <v>457</v>
      </c>
      <c r="N320" s="3" t="s">
        <v>457</v>
      </c>
      <c r="O320" s="3" t="s">
        <v>457</v>
      </c>
      <c r="P320" s="3" t="s">
        <v>457</v>
      </c>
      <c r="Q320" s="3" t="s">
        <v>2090</v>
      </c>
      <c r="R320" s="3" t="s">
        <v>457</v>
      </c>
      <c r="S320" s="3" t="s">
        <v>457</v>
      </c>
      <c r="T320" s="3" t="s">
        <v>481</v>
      </c>
      <c r="U320" t="str">
        <f t="shared" si="4"/>
        <v>10211842</v>
      </c>
    </row>
    <row r="321" spans="1:21" hidden="1">
      <c r="A321" s="3" t="s">
        <v>1071</v>
      </c>
      <c r="B321" s="3" t="s">
        <v>1686</v>
      </c>
      <c r="C321" s="3" t="s">
        <v>30</v>
      </c>
      <c r="D321" s="3" t="s">
        <v>1891</v>
      </c>
      <c r="E321" s="3" t="s">
        <v>457</v>
      </c>
      <c r="F321" s="3" t="s">
        <v>2156</v>
      </c>
      <c r="G321" s="3" t="s">
        <v>31</v>
      </c>
      <c r="H321" s="4">
        <v>45423</v>
      </c>
      <c r="I321" s="5">
        <v>2</v>
      </c>
      <c r="J321" s="3" t="s">
        <v>20</v>
      </c>
      <c r="K321" s="3" t="s">
        <v>457</v>
      </c>
      <c r="L321" s="6">
        <v>0</v>
      </c>
      <c r="M321" s="3" t="s">
        <v>457</v>
      </c>
      <c r="N321" s="3" t="s">
        <v>457</v>
      </c>
      <c r="O321" s="3" t="s">
        <v>457</v>
      </c>
      <c r="P321" s="3" t="s">
        <v>457</v>
      </c>
      <c r="Q321" s="3" t="s">
        <v>2088</v>
      </c>
      <c r="R321" s="3" t="s">
        <v>457</v>
      </c>
      <c r="S321" s="3" t="s">
        <v>457</v>
      </c>
      <c r="T321" s="3" t="s">
        <v>481</v>
      </c>
      <c r="U321" t="str">
        <f t="shared" si="4"/>
        <v>10211842</v>
      </c>
    </row>
    <row r="322" spans="1:21" hidden="1">
      <c r="A322" s="3" t="s">
        <v>1071</v>
      </c>
      <c r="B322" s="3" t="s">
        <v>1686</v>
      </c>
      <c r="C322" s="3" t="s">
        <v>30</v>
      </c>
      <c r="D322" s="3" t="s">
        <v>1891</v>
      </c>
      <c r="E322" s="3" t="s">
        <v>457</v>
      </c>
      <c r="F322" s="3" t="s">
        <v>2157</v>
      </c>
      <c r="G322" s="3" t="s">
        <v>31</v>
      </c>
      <c r="H322" s="4">
        <v>45423</v>
      </c>
      <c r="I322" s="5">
        <v>2</v>
      </c>
      <c r="J322" s="3" t="s">
        <v>20</v>
      </c>
      <c r="K322" s="3" t="s">
        <v>457</v>
      </c>
      <c r="L322" s="6">
        <v>0</v>
      </c>
      <c r="M322" s="3" t="s">
        <v>457</v>
      </c>
      <c r="N322" s="3" t="s">
        <v>457</v>
      </c>
      <c r="O322" s="3" t="s">
        <v>457</v>
      </c>
      <c r="P322" s="3" t="s">
        <v>457</v>
      </c>
      <c r="Q322" s="3" t="s">
        <v>2092</v>
      </c>
      <c r="R322" s="3" t="s">
        <v>457</v>
      </c>
      <c r="S322" s="3" t="s">
        <v>457</v>
      </c>
      <c r="T322" s="3" t="s">
        <v>481</v>
      </c>
      <c r="U322" t="str">
        <f t="shared" si="4"/>
        <v>10211842</v>
      </c>
    </row>
    <row r="323" spans="1:21" hidden="1">
      <c r="A323" s="3" t="s">
        <v>1071</v>
      </c>
      <c r="B323" s="3" t="s">
        <v>1686</v>
      </c>
      <c r="C323" s="3" t="s">
        <v>30</v>
      </c>
      <c r="D323" s="3" t="s">
        <v>1891</v>
      </c>
      <c r="E323" s="3" t="s">
        <v>457</v>
      </c>
      <c r="F323" s="3" t="s">
        <v>2158</v>
      </c>
      <c r="G323" s="3" t="s">
        <v>31</v>
      </c>
      <c r="H323" s="4">
        <v>45423</v>
      </c>
      <c r="I323" s="5">
        <v>2</v>
      </c>
      <c r="J323" s="3" t="s">
        <v>20</v>
      </c>
      <c r="K323" s="3" t="s">
        <v>457</v>
      </c>
      <c r="L323" s="6">
        <v>0</v>
      </c>
      <c r="M323" s="3" t="s">
        <v>457</v>
      </c>
      <c r="N323" s="3" t="s">
        <v>457</v>
      </c>
      <c r="O323" s="3" t="s">
        <v>457</v>
      </c>
      <c r="P323" s="3" t="s">
        <v>457</v>
      </c>
      <c r="Q323" s="3" t="s">
        <v>2094</v>
      </c>
      <c r="R323" s="3" t="s">
        <v>457</v>
      </c>
      <c r="S323" s="3" t="s">
        <v>457</v>
      </c>
      <c r="T323" s="3" t="s">
        <v>481</v>
      </c>
      <c r="U323" t="str">
        <f t="shared" ref="U323:U386" si="5">_xlfn.CONCAT(A323,P323)</f>
        <v>10211842</v>
      </c>
    </row>
    <row r="324" spans="1:21" hidden="1">
      <c r="A324" s="3" t="s">
        <v>1071</v>
      </c>
      <c r="B324" s="3" t="s">
        <v>1686</v>
      </c>
      <c r="C324" s="3" t="s">
        <v>30</v>
      </c>
      <c r="D324" s="3" t="s">
        <v>1891</v>
      </c>
      <c r="E324" s="3" t="s">
        <v>457</v>
      </c>
      <c r="F324" s="3" t="s">
        <v>2159</v>
      </c>
      <c r="G324" s="3" t="s">
        <v>31</v>
      </c>
      <c r="H324" s="4">
        <v>45423</v>
      </c>
      <c r="I324" s="5">
        <v>2</v>
      </c>
      <c r="J324" s="3" t="s">
        <v>20</v>
      </c>
      <c r="K324" s="3" t="s">
        <v>457</v>
      </c>
      <c r="L324" s="6">
        <v>0</v>
      </c>
      <c r="M324" s="3" t="s">
        <v>457</v>
      </c>
      <c r="N324" s="3" t="s">
        <v>457</v>
      </c>
      <c r="O324" s="3" t="s">
        <v>457</v>
      </c>
      <c r="P324" s="3" t="s">
        <v>457</v>
      </c>
      <c r="Q324" s="3" t="s">
        <v>2098</v>
      </c>
      <c r="R324" s="3" t="s">
        <v>457</v>
      </c>
      <c r="S324" s="3" t="s">
        <v>457</v>
      </c>
      <c r="T324" s="3" t="s">
        <v>481</v>
      </c>
      <c r="U324" t="str">
        <f t="shared" si="5"/>
        <v>10211842</v>
      </c>
    </row>
    <row r="325" spans="1:21" hidden="1">
      <c r="A325" s="3" t="s">
        <v>1071</v>
      </c>
      <c r="B325" s="3" t="s">
        <v>1686</v>
      </c>
      <c r="C325" s="3" t="s">
        <v>30</v>
      </c>
      <c r="D325" s="3" t="s">
        <v>1891</v>
      </c>
      <c r="E325" s="3" t="s">
        <v>457</v>
      </c>
      <c r="F325" s="3" t="s">
        <v>2160</v>
      </c>
      <c r="G325" s="3" t="s">
        <v>31</v>
      </c>
      <c r="H325" s="4">
        <v>45423</v>
      </c>
      <c r="I325" s="5">
        <v>2</v>
      </c>
      <c r="J325" s="3" t="s">
        <v>20</v>
      </c>
      <c r="K325" s="3" t="s">
        <v>457</v>
      </c>
      <c r="L325" s="6">
        <v>0</v>
      </c>
      <c r="M325" s="3" t="s">
        <v>457</v>
      </c>
      <c r="N325" s="3" t="s">
        <v>457</v>
      </c>
      <c r="O325" s="3" t="s">
        <v>457</v>
      </c>
      <c r="P325" s="3" t="s">
        <v>457</v>
      </c>
      <c r="Q325" s="3" t="s">
        <v>2096</v>
      </c>
      <c r="R325" s="3" t="s">
        <v>457</v>
      </c>
      <c r="S325" s="3" t="s">
        <v>457</v>
      </c>
      <c r="T325" s="3" t="s">
        <v>481</v>
      </c>
      <c r="U325" t="str">
        <f t="shared" si="5"/>
        <v>10211842</v>
      </c>
    </row>
    <row r="326" spans="1:21" hidden="1">
      <c r="A326" s="3" t="s">
        <v>1428</v>
      </c>
      <c r="B326" s="3" t="s">
        <v>1686</v>
      </c>
      <c r="C326" s="3" t="s">
        <v>30</v>
      </c>
      <c r="D326" s="3" t="s">
        <v>1891</v>
      </c>
      <c r="E326" s="3" t="s">
        <v>457</v>
      </c>
      <c r="F326" s="3" t="s">
        <v>2161</v>
      </c>
      <c r="G326" s="3" t="s">
        <v>31</v>
      </c>
      <c r="H326" s="4">
        <v>45423</v>
      </c>
      <c r="I326" s="5">
        <v>4</v>
      </c>
      <c r="J326" s="3" t="s">
        <v>20</v>
      </c>
      <c r="K326" s="3" t="s">
        <v>457</v>
      </c>
      <c r="L326" s="6">
        <v>0</v>
      </c>
      <c r="M326" s="3" t="s">
        <v>457</v>
      </c>
      <c r="N326" s="3" t="s">
        <v>457</v>
      </c>
      <c r="O326" s="3" t="s">
        <v>457</v>
      </c>
      <c r="P326" s="3" t="s">
        <v>457</v>
      </c>
      <c r="Q326" s="3" t="s">
        <v>2100</v>
      </c>
      <c r="R326" s="3" t="s">
        <v>457</v>
      </c>
      <c r="S326" s="3" t="s">
        <v>457</v>
      </c>
      <c r="T326" s="3" t="s">
        <v>481</v>
      </c>
      <c r="U326" t="str">
        <f t="shared" si="5"/>
        <v>10223075</v>
      </c>
    </row>
    <row r="327" spans="1:21" hidden="1">
      <c r="A327" s="3" t="s">
        <v>1586</v>
      </c>
      <c r="B327" s="3" t="s">
        <v>1686</v>
      </c>
      <c r="C327" s="3" t="s">
        <v>30</v>
      </c>
      <c r="D327" s="3" t="s">
        <v>1891</v>
      </c>
      <c r="E327" s="3" t="s">
        <v>457</v>
      </c>
      <c r="F327" s="3" t="s">
        <v>2162</v>
      </c>
      <c r="G327" s="3" t="s">
        <v>31</v>
      </c>
      <c r="H327" s="4">
        <v>45423</v>
      </c>
      <c r="I327" s="5">
        <v>1</v>
      </c>
      <c r="J327" s="3" t="s">
        <v>20</v>
      </c>
      <c r="K327" s="3" t="s">
        <v>457</v>
      </c>
      <c r="L327" s="6">
        <v>0</v>
      </c>
      <c r="M327" s="3" t="s">
        <v>457</v>
      </c>
      <c r="N327" s="3" t="s">
        <v>457</v>
      </c>
      <c r="O327" s="3" t="s">
        <v>457</v>
      </c>
      <c r="P327" s="3" t="s">
        <v>457</v>
      </c>
      <c r="Q327" s="3" t="s">
        <v>2102</v>
      </c>
      <c r="R327" s="3" t="s">
        <v>457</v>
      </c>
      <c r="S327" s="3" t="s">
        <v>457</v>
      </c>
      <c r="T327" s="3" t="s">
        <v>481</v>
      </c>
      <c r="U327" t="str">
        <f t="shared" si="5"/>
        <v>10596940</v>
      </c>
    </row>
    <row r="328" spans="1:21" hidden="1">
      <c r="A328" s="3" t="s">
        <v>160</v>
      </c>
      <c r="B328" s="3" t="s">
        <v>1686</v>
      </c>
      <c r="C328" s="3" t="s">
        <v>23</v>
      </c>
      <c r="D328" s="3" t="s">
        <v>1896</v>
      </c>
      <c r="E328" s="3" t="s">
        <v>457</v>
      </c>
      <c r="F328" s="3" t="s">
        <v>2163</v>
      </c>
      <c r="G328" s="3" t="s">
        <v>31</v>
      </c>
      <c r="H328" s="4">
        <v>45424</v>
      </c>
      <c r="I328" s="5">
        <v>-2</v>
      </c>
      <c r="J328" s="3" t="s">
        <v>20</v>
      </c>
      <c r="K328" s="3" t="s">
        <v>457</v>
      </c>
      <c r="L328" s="6">
        <v>-20.62</v>
      </c>
      <c r="M328" s="3" t="s">
        <v>457</v>
      </c>
      <c r="N328" s="3" t="s">
        <v>457</v>
      </c>
      <c r="O328" s="3" t="s">
        <v>457</v>
      </c>
      <c r="P328" s="3" t="s">
        <v>457</v>
      </c>
      <c r="Q328" s="3" t="s">
        <v>457</v>
      </c>
      <c r="R328" s="3" t="s">
        <v>457</v>
      </c>
      <c r="S328" s="3" t="s">
        <v>457</v>
      </c>
      <c r="T328" s="3" t="s">
        <v>481</v>
      </c>
      <c r="U328" t="str">
        <f t="shared" si="5"/>
        <v>10060887</v>
      </c>
    </row>
    <row r="329" spans="1:21" hidden="1">
      <c r="A329" s="3" t="s">
        <v>1138</v>
      </c>
      <c r="B329" s="3" t="s">
        <v>1686</v>
      </c>
      <c r="C329" s="3" t="s">
        <v>27</v>
      </c>
      <c r="D329" s="3" t="s">
        <v>456</v>
      </c>
      <c r="E329" s="3" t="s">
        <v>457</v>
      </c>
      <c r="F329" s="3" t="s">
        <v>2164</v>
      </c>
      <c r="G329" s="3" t="s">
        <v>31</v>
      </c>
      <c r="H329" s="4">
        <v>45427</v>
      </c>
      <c r="I329" s="5">
        <v>-8</v>
      </c>
      <c r="J329" s="3" t="s">
        <v>20</v>
      </c>
      <c r="K329" s="3" t="s">
        <v>457</v>
      </c>
      <c r="L329" s="6">
        <v>-16.64</v>
      </c>
      <c r="M329" s="3" t="s">
        <v>457</v>
      </c>
      <c r="N329" s="3" t="s">
        <v>457</v>
      </c>
      <c r="O329" s="3" t="s">
        <v>457</v>
      </c>
      <c r="P329" s="3" t="s">
        <v>2165</v>
      </c>
      <c r="Q329" s="3" t="s">
        <v>457</v>
      </c>
      <c r="R329" s="3" t="s">
        <v>457</v>
      </c>
      <c r="S329" s="3" t="s">
        <v>457</v>
      </c>
      <c r="T329" s="3" t="s">
        <v>2166</v>
      </c>
      <c r="U329" t="str">
        <f t="shared" si="5"/>
        <v>10058877100036830</v>
      </c>
    </row>
    <row r="330" spans="1:21" hidden="1">
      <c r="A330" s="3" t="s">
        <v>1138</v>
      </c>
      <c r="B330" s="3" t="s">
        <v>1686</v>
      </c>
      <c r="C330" s="3" t="s">
        <v>23</v>
      </c>
      <c r="D330" s="3" t="s">
        <v>1929</v>
      </c>
      <c r="E330" s="3" t="s">
        <v>457</v>
      </c>
      <c r="F330" s="3" t="s">
        <v>2167</v>
      </c>
      <c r="G330" s="3" t="s">
        <v>31</v>
      </c>
      <c r="H330" s="4">
        <v>45427</v>
      </c>
      <c r="I330" s="5">
        <v>-8</v>
      </c>
      <c r="J330" s="3" t="s">
        <v>20</v>
      </c>
      <c r="K330" s="3" t="s">
        <v>457</v>
      </c>
      <c r="L330" s="6">
        <v>0</v>
      </c>
      <c r="M330" s="3" t="s">
        <v>457</v>
      </c>
      <c r="N330" s="3" t="s">
        <v>457</v>
      </c>
      <c r="O330" s="3" t="s">
        <v>457</v>
      </c>
      <c r="P330" s="3" t="s">
        <v>457</v>
      </c>
      <c r="Q330" s="3" t="s">
        <v>457</v>
      </c>
      <c r="R330" s="3" t="s">
        <v>457</v>
      </c>
      <c r="S330" s="3" t="s">
        <v>457</v>
      </c>
      <c r="T330" s="3" t="s">
        <v>481</v>
      </c>
      <c r="U330" t="str">
        <f t="shared" si="5"/>
        <v>10058877</v>
      </c>
    </row>
    <row r="331" spans="1:21" hidden="1">
      <c r="A331" s="3" t="s">
        <v>1138</v>
      </c>
      <c r="B331" s="3" t="s">
        <v>1686</v>
      </c>
      <c r="C331" s="3" t="s">
        <v>27</v>
      </c>
      <c r="D331" s="3" t="s">
        <v>1929</v>
      </c>
      <c r="E331" s="3" t="s">
        <v>457</v>
      </c>
      <c r="F331" s="3" t="s">
        <v>2167</v>
      </c>
      <c r="G331" s="3" t="s">
        <v>25</v>
      </c>
      <c r="H331" s="4">
        <v>45427</v>
      </c>
      <c r="I331" s="5">
        <v>8</v>
      </c>
      <c r="J331" s="3" t="s">
        <v>20</v>
      </c>
      <c r="K331" s="3" t="s">
        <v>457</v>
      </c>
      <c r="L331" s="6">
        <v>0</v>
      </c>
      <c r="M331" s="3" t="s">
        <v>457</v>
      </c>
      <c r="N331" s="3" t="s">
        <v>457</v>
      </c>
      <c r="O331" s="3" t="s">
        <v>457</v>
      </c>
      <c r="P331" s="3" t="s">
        <v>457</v>
      </c>
      <c r="Q331" s="3" t="s">
        <v>457</v>
      </c>
      <c r="R331" s="3" t="s">
        <v>457</v>
      </c>
      <c r="S331" s="3" t="s">
        <v>457</v>
      </c>
      <c r="T331" s="3" t="s">
        <v>481</v>
      </c>
      <c r="U331" t="str">
        <f t="shared" si="5"/>
        <v>10058877</v>
      </c>
    </row>
    <row r="332" spans="1:21" hidden="1">
      <c r="A332" s="3" t="s">
        <v>158</v>
      </c>
      <c r="B332" s="3" t="s">
        <v>1686</v>
      </c>
      <c r="C332" s="3" t="s">
        <v>27</v>
      </c>
      <c r="D332" s="3" t="s">
        <v>456</v>
      </c>
      <c r="E332" s="3" t="s">
        <v>457</v>
      </c>
      <c r="F332" s="3" t="s">
        <v>2168</v>
      </c>
      <c r="G332" s="3" t="s">
        <v>31</v>
      </c>
      <c r="H332" s="4">
        <v>45427</v>
      </c>
      <c r="I332" s="5">
        <v>-2</v>
      </c>
      <c r="J332" s="3" t="s">
        <v>20</v>
      </c>
      <c r="K332" s="3" t="s">
        <v>457</v>
      </c>
      <c r="L332" s="6">
        <v>-14.06</v>
      </c>
      <c r="M332" s="3" t="s">
        <v>457</v>
      </c>
      <c r="N332" s="3" t="s">
        <v>457</v>
      </c>
      <c r="O332" s="3" t="s">
        <v>457</v>
      </c>
      <c r="P332" s="3" t="s">
        <v>2165</v>
      </c>
      <c r="Q332" s="3" t="s">
        <v>457</v>
      </c>
      <c r="R332" s="3" t="s">
        <v>457</v>
      </c>
      <c r="S332" s="3" t="s">
        <v>457</v>
      </c>
      <c r="T332" s="3" t="s">
        <v>2166</v>
      </c>
      <c r="U332" t="str">
        <f t="shared" si="5"/>
        <v>10060886100036830</v>
      </c>
    </row>
    <row r="333" spans="1:21" hidden="1">
      <c r="A333" s="3" t="s">
        <v>158</v>
      </c>
      <c r="B333" s="3" t="s">
        <v>1686</v>
      </c>
      <c r="C333" s="3" t="s">
        <v>27</v>
      </c>
      <c r="D333" s="3" t="s">
        <v>2169</v>
      </c>
      <c r="E333" s="3" t="s">
        <v>457</v>
      </c>
      <c r="F333" s="3" t="s">
        <v>2170</v>
      </c>
      <c r="G333" s="3" t="s">
        <v>31</v>
      </c>
      <c r="H333" s="4">
        <v>45427</v>
      </c>
      <c r="I333" s="5">
        <v>1</v>
      </c>
      <c r="J333" s="3" t="s">
        <v>20</v>
      </c>
      <c r="K333" s="3" t="s">
        <v>457</v>
      </c>
      <c r="L333" s="6">
        <v>7.03</v>
      </c>
      <c r="M333" s="3" t="s">
        <v>457</v>
      </c>
      <c r="N333" s="3" t="s">
        <v>457</v>
      </c>
      <c r="O333" s="3" t="s">
        <v>457</v>
      </c>
      <c r="P333" s="3" t="s">
        <v>2165</v>
      </c>
      <c r="Q333" s="3" t="s">
        <v>457</v>
      </c>
      <c r="R333" s="3" t="s">
        <v>457</v>
      </c>
      <c r="S333" s="3" t="s">
        <v>457</v>
      </c>
      <c r="T333" s="3" t="s">
        <v>2166</v>
      </c>
      <c r="U333" t="str">
        <f t="shared" si="5"/>
        <v>10060886100036830</v>
      </c>
    </row>
    <row r="334" spans="1:21" hidden="1">
      <c r="A334" s="3" t="s">
        <v>197</v>
      </c>
      <c r="B334" s="3" t="s">
        <v>1686</v>
      </c>
      <c r="C334" s="3" t="s">
        <v>457</v>
      </c>
      <c r="D334" s="3" t="s">
        <v>1899</v>
      </c>
      <c r="E334" s="3" t="s">
        <v>457</v>
      </c>
      <c r="F334" s="3" t="s">
        <v>2171</v>
      </c>
      <c r="G334" s="3" t="s">
        <v>25</v>
      </c>
      <c r="H334" s="4">
        <v>45427</v>
      </c>
      <c r="I334" s="5">
        <v>5</v>
      </c>
      <c r="J334" s="3" t="s">
        <v>20</v>
      </c>
      <c r="K334" s="3" t="s">
        <v>457</v>
      </c>
      <c r="L334" s="6">
        <v>27.6</v>
      </c>
      <c r="M334" s="3" t="s">
        <v>457</v>
      </c>
      <c r="N334" s="3" t="s">
        <v>457</v>
      </c>
      <c r="O334" s="3" t="s">
        <v>457</v>
      </c>
      <c r="P334" s="3" t="s">
        <v>457</v>
      </c>
      <c r="Q334" s="3" t="s">
        <v>1979</v>
      </c>
      <c r="R334" s="3" t="s">
        <v>457</v>
      </c>
      <c r="S334" s="3" t="s">
        <v>457</v>
      </c>
      <c r="T334" s="3" t="s">
        <v>481</v>
      </c>
      <c r="U334" t="str">
        <f t="shared" si="5"/>
        <v>10060919</v>
      </c>
    </row>
    <row r="335" spans="1:21" hidden="1">
      <c r="A335" s="3" t="s">
        <v>197</v>
      </c>
      <c r="B335" s="3" t="s">
        <v>1686</v>
      </c>
      <c r="C335" s="3" t="s">
        <v>457</v>
      </c>
      <c r="D335" s="3" t="s">
        <v>1899</v>
      </c>
      <c r="E335" s="3" t="s">
        <v>457</v>
      </c>
      <c r="F335" s="3" t="s">
        <v>2172</v>
      </c>
      <c r="G335" s="3" t="s">
        <v>25</v>
      </c>
      <c r="H335" s="4">
        <v>45427</v>
      </c>
      <c r="I335" s="5">
        <v>13</v>
      </c>
      <c r="J335" s="3" t="s">
        <v>20</v>
      </c>
      <c r="K335" s="3" t="s">
        <v>457</v>
      </c>
      <c r="L335" s="6">
        <v>71.760000000000005</v>
      </c>
      <c r="M335" s="3" t="s">
        <v>457</v>
      </c>
      <c r="N335" s="3" t="s">
        <v>457</v>
      </c>
      <c r="O335" s="3" t="s">
        <v>457</v>
      </c>
      <c r="P335" s="3" t="s">
        <v>457</v>
      </c>
      <c r="Q335" s="3" t="s">
        <v>2173</v>
      </c>
      <c r="R335" s="3" t="s">
        <v>457</v>
      </c>
      <c r="S335" s="3" t="s">
        <v>457</v>
      </c>
      <c r="T335" s="3" t="s">
        <v>481</v>
      </c>
      <c r="U335" t="str">
        <f t="shared" si="5"/>
        <v>10060919</v>
      </c>
    </row>
    <row r="336" spans="1:21" hidden="1">
      <c r="A336" s="3" t="s">
        <v>1071</v>
      </c>
      <c r="B336" s="3" t="s">
        <v>1686</v>
      </c>
      <c r="C336" s="3" t="s">
        <v>30</v>
      </c>
      <c r="D336" s="3" t="s">
        <v>1891</v>
      </c>
      <c r="E336" s="3" t="s">
        <v>457</v>
      </c>
      <c r="F336" s="3" t="s">
        <v>2174</v>
      </c>
      <c r="G336" s="3" t="s">
        <v>31</v>
      </c>
      <c r="H336" s="4">
        <v>45427</v>
      </c>
      <c r="I336" s="5">
        <v>2</v>
      </c>
      <c r="J336" s="3" t="s">
        <v>20</v>
      </c>
      <c r="K336" s="3" t="s">
        <v>457</v>
      </c>
      <c r="L336" s="6">
        <v>0</v>
      </c>
      <c r="M336" s="3" t="s">
        <v>457</v>
      </c>
      <c r="N336" s="3" t="s">
        <v>457</v>
      </c>
      <c r="O336" s="3" t="s">
        <v>457</v>
      </c>
      <c r="P336" s="3" t="s">
        <v>457</v>
      </c>
      <c r="Q336" s="3" t="s">
        <v>1921</v>
      </c>
      <c r="R336" s="3" t="s">
        <v>457</v>
      </c>
      <c r="S336" s="3" t="s">
        <v>457</v>
      </c>
      <c r="T336" s="3" t="s">
        <v>481</v>
      </c>
      <c r="U336" t="str">
        <f t="shared" si="5"/>
        <v>10211842</v>
      </c>
    </row>
    <row r="337" spans="1:21" hidden="1">
      <c r="A337" s="3" t="s">
        <v>1591</v>
      </c>
      <c r="B337" s="3" t="s">
        <v>1686</v>
      </c>
      <c r="C337" s="3" t="s">
        <v>30</v>
      </c>
      <c r="D337" s="3" t="s">
        <v>1891</v>
      </c>
      <c r="E337" s="3" t="s">
        <v>457</v>
      </c>
      <c r="F337" s="3" t="s">
        <v>2175</v>
      </c>
      <c r="G337" s="3" t="s">
        <v>31</v>
      </c>
      <c r="H337" s="4">
        <v>45432</v>
      </c>
      <c r="I337" s="5">
        <v>4</v>
      </c>
      <c r="J337" s="3" t="s">
        <v>20</v>
      </c>
      <c r="K337" s="3" t="s">
        <v>457</v>
      </c>
      <c r="L337" s="6">
        <v>0</v>
      </c>
      <c r="M337" s="3" t="s">
        <v>457</v>
      </c>
      <c r="N337" s="3" t="s">
        <v>457</v>
      </c>
      <c r="O337" s="3" t="s">
        <v>457</v>
      </c>
      <c r="P337" s="3" t="s">
        <v>457</v>
      </c>
      <c r="Q337" s="3" t="s">
        <v>2141</v>
      </c>
      <c r="R337" s="3" t="s">
        <v>457</v>
      </c>
      <c r="S337" s="3" t="s">
        <v>457</v>
      </c>
      <c r="T337" s="3" t="s">
        <v>481</v>
      </c>
      <c r="U337" t="str">
        <f t="shared" si="5"/>
        <v>10206314</v>
      </c>
    </row>
    <row r="338" spans="1:21" hidden="1">
      <c r="A338" s="3" t="s">
        <v>1584</v>
      </c>
      <c r="B338" s="3" t="s">
        <v>1686</v>
      </c>
      <c r="C338" s="3" t="s">
        <v>30</v>
      </c>
      <c r="D338" s="3" t="s">
        <v>1891</v>
      </c>
      <c r="E338" s="3" t="s">
        <v>457</v>
      </c>
      <c r="F338" s="3" t="s">
        <v>2176</v>
      </c>
      <c r="G338" s="3" t="s">
        <v>31</v>
      </c>
      <c r="H338" s="4">
        <v>45432</v>
      </c>
      <c r="I338" s="5">
        <v>1</v>
      </c>
      <c r="J338" s="3" t="s">
        <v>20</v>
      </c>
      <c r="K338" s="3" t="s">
        <v>457</v>
      </c>
      <c r="L338" s="6">
        <v>0</v>
      </c>
      <c r="M338" s="3" t="s">
        <v>457</v>
      </c>
      <c r="N338" s="3" t="s">
        <v>457</v>
      </c>
      <c r="O338" s="3" t="s">
        <v>457</v>
      </c>
      <c r="P338" s="3" t="s">
        <v>457</v>
      </c>
      <c r="Q338" s="3" t="s">
        <v>2143</v>
      </c>
      <c r="R338" s="3" t="s">
        <v>457</v>
      </c>
      <c r="S338" s="3" t="s">
        <v>457</v>
      </c>
      <c r="T338" s="3" t="s">
        <v>481</v>
      </c>
      <c r="U338" t="str">
        <f t="shared" si="5"/>
        <v>10215571</v>
      </c>
    </row>
    <row r="339" spans="1:21" hidden="1">
      <c r="A339" s="3" t="s">
        <v>251</v>
      </c>
      <c r="B339" s="3" t="s">
        <v>1686</v>
      </c>
      <c r="C339" s="3" t="s">
        <v>30</v>
      </c>
      <c r="D339" s="3" t="s">
        <v>1891</v>
      </c>
      <c r="E339" s="3" t="s">
        <v>457</v>
      </c>
      <c r="F339" s="3" t="s">
        <v>2177</v>
      </c>
      <c r="G339" s="3" t="s">
        <v>31</v>
      </c>
      <c r="H339" s="4">
        <v>45432</v>
      </c>
      <c r="I339" s="5">
        <v>16</v>
      </c>
      <c r="J339" s="3" t="s">
        <v>20</v>
      </c>
      <c r="K339" s="3" t="s">
        <v>457</v>
      </c>
      <c r="L339" s="6">
        <v>0</v>
      </c>
      <c r="M339" s="3" t="s">
        <v>457</v>
      </c>
      <c r="N339" s="3" t="s">
        <v>457</v>
      </c>
      <c r="O339" s="3" t="s">
        <v>457</v>
      </c>
      <c r="P339" s="3" t="s">
        <v>457</v>
      </c>
      <c r="Q339" s="3" t="s">
        <v>2145</v>
      </c>
      <c r="R339" s="3" t="s">
        <v>457</v>
      </c>
      <c r="S339" s="3" t="s">
        <v>457</v>
      </c>
      <c r="T339" s="3" t="s">
        <v>481</v>
      </c>
      <c r="U339" t="str">
        <f t="shared" si="5"/>
        <v>10218617</v>
      </c>
    </row>
    <row r="340" spans="1:21" hidden="1">
      <c r="A340" s="3" t="s">
        <v>918</v>
      </c>
      <c r="B340" s="3" t="s">
        <v>1686</v>
      </c>
      <c r="C340" s="3" t="s">
        <v>30</v>
      </c>
      <c r="D340" s="3" t="s">
        <v>1891</v>
      </c>
      <c r="E340" s="3" t="s">
        <v>457</v>
      </c>
      <c r="F340" s="3" t="s">
        <v>2178</v>
      </c>
      <c r="G340" s="3" t="s">
        <v>31</v>
      </c>
      <c r="H340" s="4">
        <v>45432</v>
      </c>
      <c r="I340" s="5">
        <v>1</v>
      </c>
      <c r="J340" s="3" t="s">
        <v>20</v>
      </c>
      <c r="K340" s="3" t="s">
        <v>457</v>
      </c>
      <c r="L340" s="6">
        <v>0</v>
      </c>
      <c r="M340" s="3" t="s">
        <v>457</v>
      </c>
      <c r="N340" s="3" t="s">
        <v>457</v>
      </c>
      <c r="O340" s="3" t="s">
        <v>457</v>
      </c>
      <c r="P340" s="3" t="s">
        <v>457</v>
      </c>
      <c r="Q340" s="3" t="s">
        <v>2148</v>
      </c>
      <c r="R340" s="3" t="s">
        <v>457</v>
      </c>
      <c r="S340" s="3" t="s">
        <v>457</v>
      </c>
      <c r="T340" s="3" t="s">
        <v>481</v>
      </c>
      <c r="U340" t="str">
        <f t="shared" si="5"/>
        <v>10225310</v>
      </c>
    </row>
    <row r="341" spans="1:21" hidden="1">
      <c r="A341" s="3" t="s">
        <v>1627</v>
      </c>
      <c r="B341" s="3" t="s">
        <v>1686</v>
      </c>
      <c r="C341" s="3" t="s">
        <v>30</v>
      </c>
      <c r="D341" s="3" t="s">
        <v>1891</v>
      </c>
      <c r="E341" s="3" t="s">
        <v>457</v>
      </c>
      <c r="F341" s="3" t="s">
        <v>2179</v>
      </c>
      <c r="G341" s="3" t="s">
        <v>31</v>
      </c>
      <c r="H341" s="4">
        <v>45432</v>
      </c>
      <c r="I341" s="5">
        <v>1</v>
      </c>
      <c r="J341" s="3" t="s">
        <v>20</v>
      </c>
      <c r="K341" s="3" t="s">
        <v>457</v>
      </c>
      <c r="L341" s="6">
        <v>0</v>
      </c>
      <c r="M341" s="3" t="s">
        <v>457</v>
      </c>
      <c r="N341" s="3" t="s">
        <v>457</v>
      </c>
      <c r="O341" s="3" t="s">
        <v>457</v>
      </c>
      <c r="P341" s="3" t="s">
        <v>457</v>
      </c>
      <c r="Q341" s="3" t="s">
        <v>2080</v>
      </c>
      <c r="R341" s="3" t="s">
        <v>457</v>
      </c>
      <c r="S341" s="3" t="s">
        <v>457</v>
      </c>
      <c r="T341" s="3" t="s">
        <v>481</v>
      </c>
      <c r="U341" t="str">
        <f t="shared" si="5"/>
        <v>10445904</v>
      </c>
    </row>
    <row r="342" spans="1:21" hidden="1">
      <c r="A342" s="3" t="s">
        <v>916</v>
      </c>
      <c r="B342" s="3" t="s">
        <v>1686</v>
      </c>
      <c r="C342" s="3" t="s">
        <v>30</v>
      </c>
      <c r="D342" s="3" t="s">
        <v>1891</v>
      </c>
      <c r="E342" s="3" t="s">
        <v>457</v>
      </c>
      <c r="F342" s="3" t="s">
        <v>2180</v>
      </c>
      <c r="G342" s="3" t="s">
        <v>31</v>
      </c>
      <c r="H342" s="4">
        <v>45432</v>
      </c>
      <c r="I342" s="5">
        <v>1</v>
      </c>
      <c r="J342" s="3" t="s">
        <v>20</v>
      </c>
      <c r="K342" s="3" t="s">
        <v>457</v>
      </c>
      <c r="L342" s="6">
        <v>0</v>
      </c>
      <c r="M342" s="3" t="s">
        <v>457</v>
      </c>
      <c r="N342" s="3" t="s">
        <v>457</v>
      </c>
      <c r="O342" s="3" t="s">
        <v>457</v>
      </c>
      <c r="P342" s="3" t="s">
        <v>457</v>
      </c>
      <c r="Q342" s="3" t="s">
        <v>2145</v>
      </c>
      <c r="R342" s="3" t="s">
        <v>457</v>
      </c>
      <c r="S342" s="3" t="s">
        <v>457</v>
      </c>
      <c r="T342" s="3" t="s">
        <v>481</v>
      </c>
      <c r="U342" t="str">
        <f t="shared" si="5"/>
        <v>10580213</v>
      </c>
    </row>
    <row r="343" spans="1:21" hidden="1">
      <c r="A343" s="3" t="s">
        <v>898</v>
      </c>
      <c r="B343" s="3" t="s">
        <v>1686</v>
      </c>
      <c r="C343" s="3" t="s">
        <v>30</v>
      </c>
      <c r="D343" s="3" t="s">
        <v>1891</v>
      </c>
      <c r="E343" s="3" t="s">
        <v>457</v>
      </c>
      <c r="F343" s="3" t="s">
        <v>2181</v>
      </c>
      <c r="G343" s="3" t="s">
        <v>31</v>
      </c>
      <c r="H343" s="4">
        <v>45432</v>
      </c>
      <c r="I343" s="5">
        <v>1</v>
      </c>
      <c r="J343" s="3" t="s">
        <v>20</v>
      </c>
      <c r="K343" s="3" t="s">
        <v>457</v>
      </c>
      <c r="L343" s="6">
        <v>0</v>
      </c>
      <c r="M343" s="3" t="s">
        <v>457</v>
      </c>
      <c r="N343" s="3" t="s">
        <v>457</v>
      </c>
      <c r="O343" s="3" t="s">
        <v>457</v>
      </c>
      <c r="P343" s="3" t="s">
        <v>457</v>
      </c>
      <c r="Q343" s="3" t="s">
        <v>2143</v>
      </c>
      <c r="R343" s="3" t="s">
        <v>457</v>
      </c>
      <c r="S343" s="3" t="s">
        <v>457</v>
      </c>
      <c r="T343" s="3" t="s">
        <v>481</v>
      </c>
      <c r="U343" t="str">
        <f t="shared" si="5"/>
        <v>10581067</v>
      </c>
    </row>
    <row r="344" spans="1:21" hidden="1">
      <c r="A344" s="3" t="s">
        <v>920</v>
      </c>
      <c r="B344" s="3" t="s">
        <v>1686</v>
      </c>
      <c r="C344" s="3" t="s">
        <v>30</v>
      </c>
      <c r="D344" s="3" t="s">
        <v>1891</v>
      </c>
      <c r="E344" s="3" t="s">
        <v>457</v>
      </c>
      <c r="F344" s="3" t="s">
        <v>2182</v>
      </c>
      <c r="G344" s="3" t="s">
        <v>31</v>
      </c>
      <c r="H344" s="4">
        <v>45433</v>
      </c>
      <c r="I344" s="5">
        <v>18</v>
      </c>
      <c r="J344" s="3" t="s">
        <v>20</v>
      </c>
      <c r="K344" s="3" t="s">
        <v>457</v>
      </c>
      <c r="L344" s="6">
        <v>0</v>
      </c>
      <c r="M344" s="3" t="s">
        <v>457</v>
      </c>
      <c r="N344" s="3" t="s">
        <v>457</v>
      </c>
      <c r="O344" s="3" t="s">
        <v>457</v>
      </c>
      <c r="P344" s="3" t="s">
        <v>457</v>
      </c>
      <c r="Q344" s="3" t="s">
        <v>2135</v>
      </c>
      <c r="R344" s="3" t="s">
        <v>457</v>
      </c>
      <c r="S344" s="3" t="s">
        <v>457</v>
      </c>
      <c r="T344" s="3" t="s">
        <v>481</v>
      </c>
      <c r="U344" t="str">
        <f t="shared" si="5"/>
        <v>10058873</v>
      </c>
    </row>
    <row r="345" spans="1:21" hidden="1">
      <c r="A345" s="3" t="s">
        <v>1192</v>
      </c>
      <c r="B345" s="3" t="s">
        <v>1686</v>
      </c>
      <c r="C345" s="3" t="s">
        <v>23</v>
      </c>
      <c r="D345" s="3" t="s">
        <v>1891</v>
      </c>
      <c r="E345" s="3" t="s">
        <v>457</v>
      </c>
      <c r="F345" s="3" t="s">
        <v>2183</v>
      </c>
      <c r="G345" s="3" t="s">
        <v>31</v>
      </c>
      <c r="H345" s="4">
        <v>45433</v>
      </c>
      <c r="I345" s="5">
        <v>15</v>
      </c>
      <c r="J345" s="3" t="s">
        <v>20</v>
      </c>
      <c r="K345" s="3" t="s">
        <v>457</v>
      </c>
      <c r="L345" s="6">
        <v>0</v>
      </c>
      <c r="M345" s="3" t="s">
        <v>457</v>
      </c>
      <c r="N345" s="3" t="s">
        <v>457</v>
      </c>
      <c r="O345" s="3" t="s">
        <v>457</v>
      </c>
      <c r="P345" s="3" t="s">
        <v>457</v>
      </c>
      <c r="Q345" s="3" t="s">
        <v>2184</v>
      </c>
      <c r="R345" s="3" t="s">
        <v>457</v>
      </c>
      <c r="S345" s="3" t="s">
        <v>457</v>
      </c>
      <c r="T345" s="3" t="s">
        <v>481</v>
      </c>
      <c r="U345" t="str">
        <f t="shared" si="5"/>
        <v>10058879</v>
      </c>
    </row>
    <row r="346" spans="1:21" hidden="1">
      <c r="A346" s="3" t="s">
        <v>1192</v>
      </c>
      <c r="B346" s="3" t="s">
        <v>1686</v>
      </c>
      <c r="C346" s="3" t="s">
        <v>457</v>
      </c>
      <c r="D346" s="3" t="s">
        <v>1899</v>
      </c>
      <c r="E346" s="3" t="s">
        <v>457</v>
      </c>
      <c r="F346" s="3" t="s">
        <v>2185</v>
      </c>
      <c r="G346" s="3" t="s">
        <v>25</v>
      </c>
      <c r="H346" s="4">
        <v>45433</v>
      </c>
      <c r="I346" s="5">
        <v>15</v>
      </c>
      <c r="J346" s="3" t="s">
        <v>20</v>
      </c>
      <c r="K346" s="3" t="s">
        <v>457</v>
      </c>
      <c r="L346" s="6">
        <v>32.549999999999997</v>
      </c>
      <c r="M346" s="3" t="s">
        <v>457</v>
      </c>
      <c r="N346" s="3" t="s">
        <v>457</v>
      </c>
      <c r="O346" s="3" t="s">
        <v>457</v>
      </c>
      <c r="P346" s="3" t="s">
        <v>457</v>
      </c>
      <c r="Q346" s="3" t="s">
        <v>2184</v>
      </c>
      <c r="R346" s="3" t="s">
        <v>457</v>
      </c>
      <c r="S346" s="3" t="s">
        <v>457</v>
      </c>
      <c r="T346" s="3" t="s">
        <v>481</v>
      </c>
      <c r="U346" t="str">
        <f t="shared" si="5"/>
        <v>10058879</v>
      </c>
    </row>
    <row r="347" spans="1:21" hidden="1">
      <c r="A347" s="3" t="s">
        <v>1332</v>
      </c>
      <c r="B347" s="3" t="s">
        <v>1686</v>
      </c>
      <c r="C347" s="3" t="s">
        <v>457</v>
      </c>
      <c r="D347" s="3" t="s">
        <v>1899</v>
      </c>
      <c r="E347" s="3" t="s">
        <v>457</v>
      </c>
      <c r="F347" s="3" t="s">
        <v>2186</v>
      </c>
      <c r="G347" s="3" t="s">
        <v>25</v>
      </c>
      <c r="H347" s="4">
        <v>45433</v>
      </c>
      <c r="I347" s="5">
        <v>11</v>
      </c>
      <c r="J347" s="3" t="s">
        <v>20</v>
      </c>
      <c r="K347" s="3" t="s">
        <v>457</v>
      </c>
      <c r="L347" s="6">
        <v>75.02</v>
      </c>
      <c r="M347" s="3" t="s">
        <v>457</v>
      </c>
      <c r="N347" s="3" t="s">
        <v>457</v>
      </c>
      <c r="O347" s="3" t="s">
        <v>457</v>
      </c>
      <c r="P347" s="3" t="s">
        <v>457</v>
      </c>
      <c r="Q347" s="3" t="s">
        <v>1962</v>
      </c>
      <c r="R347" s="3" t="s">
        <v>457</v>
      </c>
      <c r="S347" s="3" t="s">
        <v>457</v>
      </c>
      <c r="T347" s="3" t="s">
        <v>481</v>
      </c>
      <c r="U347" t="str">
        <f t="shared" si="5"/>
        <v>10058907</v>
      </c>
    </row>
    <row r="348" spans="1:21" hidden="1">
      <c r="A348" s="3" t="s">
        <v>1332</v>
      </c>
      <c r="B348" s="3" t="s">
        <v>1686</v>
      </c>
      <c r="C348" s="3" t="s">
        <v>457</v>
      </c>
      <c r="D348" s="3" t="s">
        <v>1899</v>
      </c>
      <c r="E348" s="3" t="s">
        <v>457</v>
      </c>
      <c r="F348" s="3" t="s">
        <v>2187</v>
      </c>
      <c r="G348" s="3" t="s">
        <v>25</v>
      </c>
      <c r="H348" s="4">
        <v>45433</v>
      </c>
      <c r="I348" s="5">
        <v>24</v>
      </c>
      <c r="J348" s="3" t="s">
        <v>20</v>
      </c>
      <c r="K348" s="3" t="s">
        <v>457</v>
      </c>
      <c r="L348" s="6">
        <v>163.68</v>
      </c>
      <c r="M348" s="3" t="s">
        <v>457</v>
      </c>
      <c r="N348" s="3" t="s">
        <v>457</v>
      </c>
      <c r="O348" s="3" t="s">
        <v>457</v>
      </c>
      <c r="P348" s="3" t="s">
        <v>457</v>
      </c>
      <c r="Q348" s="3" t="s">
        <v>2188</v>
      </c>
      <c r="R348" s="3" t="s">
        <v>457</v>
      </c>
      <c r="S348" s="3" t="s">
        <v>457</v>
      </c>
      <c r="T348" s="3" t="s">
        <v>481</v>
      </c>
      <c r="U348" t="str">
        <f t="shared" si="5"/>
        <v>10058907</v>
      </c>
    </row>
    <row r="349" spans="1:21" hidden="1">
      <c r="A349" s="3" t="s">
        <v>1171</v>
      </c>
      <c r="B349" s="3" t="s">
        <v>1686</v>
      </c>
      <c r="C349" s="3" t="s">
        <v>457</v>
      </c>
      <c r="D349" s="3" t="s">
        <v>1899</v>
      </c>
      <c r="E349" s="3" t="s">
        <v>457</v>
      </c>
      <c r="F349" s="3" t="s">
        <v>2189</v>
      </c>
      <c r="G349" s="3" t="s">
        <v>25</v>
      </c>
      <c r="H349" s="4">
        <v>45433</v>
      </c>
      <c r="I349" s="5">
        <v>16</v>
      </c>
      <c r="J349" s="3" t="s">
        <v>20</v>
      </c>
      <c r="K349" s="3" t="s">
        <v>457</v>
      </c>
      <c r="L349" s="6">
        <v>5.92</v>
      </c>
      <c r="M349" s="3" t="s">
        <v>457</v>
      </c>
      <c r="N349" s="3" t="s">
        <v>457</v>
      </c>
      <c r="O349" s="3" t="s">
        <v>457</v>
      </c>
      <c r="P349" s="3" t="s">
        <v>457</v>
      </c>
      <c r="Q349" s="3" t="s">
        <v>2190</v>
      </c>
      <c r="R349" s="3" t="s">
        <v>457</v>
      </c>
      <c r="S349" s="3" t="s">
        <v>457</v>
      </c>
      <c r="T349" s="3" t="s">
        <v>481</v>
      </c>
      <c r="U349" t="str">
        <f t="shared" si="5"/>
        <v>10059406</v>
      </c>
    </row>
    <row r="350" spans="1:21" hidden="1">
      <c r="A350" s="3" t="s">
        <v>197</v>
      </c>
      <c r="B350" s="3" t="s">
        <v>1686</v>
      </c>
      <c r="C350" s="3" t="s">
        <v>23</v>
      </c>
      <c r="D350" s="3" t="s">
        <v>1891</v>
      </c>
      <c r="E350" s="3" t="s">
        <v>457</v>
      </c>
      <c r="F350" s="3" t="s">
        <v>2191</v>
      </c>
      <c r="G350" s="3" t="s">
        <v>31</v>
      </c>
      <c r="H350" s="4">
        <v>45433</v>
      </c>
      <c r="I350" s="5">
        <v>13</v>
      </c>
      <c r="J350" s="3" t="s">
        <v>20</v>
      </c>
      <c r="K350" s="3" t="s">
        <v>457</v>
      </c>
      <c r="L350" s="6">
        <v>0</v>
      </c>
      <c r="M350" s="3" t="s">
        <v>457</v>
      </c>
      <c r="N350" s="3" t="s">
        <v>457</v>
      </c>
      <c r="O350" s="3" t="s">
        <v>457</v>
      </c>
      <c r="P350" s="3" t="s">
        <v>457</v>
      </c>
      <c r="Q350" s="3" t="s">
        <v>2173</v>
      </c>
      <c r="R350" s="3" t="s">
        <v>457</v>
      </c>
      <c r="S350" s="3" t="s">
        <v>457</v>
      </c>
      <c r="T350" s="3" t="s">
        <v>481</v>
      </c>
      <c r="U350" t="str">
        <f t="shared" si="5"/>
        <v>10060919</v>
      </c>
    </row>
    <row r="351" spans="1:21" hidden="1">
      <c r="A351" s="3" t="s">
        <v>197</v>
      </c>
      <c r="B351" s="3" t="s">
        <v>1686</v>
      </c>
      <c r="C351" s="3" t="s">
        <v>23</v>
      </c>
      <c r="D351" s="3" t="s">
        <v>1891</v>
      </c>
      <c r="E351" s="3" t="s">
        <v>457</v>
      </c>
      <c r="F351" s="3" t="s">
        <v>2192</v>
      </c>
      <c r="G351" s="3" t="s">
        <v>31</v>
      </c>
      <c r="H351" s="4">
        <v>45433</v>
      </c>
      <c r="I351" s="5">
        <v>5</v>
      </c>
      <c r="J351" s="3" t="s">
        <v>20</v>
      </c>
      <c r="K351" s="3" t="s">
        <v>457</v>
      </c>
      <c r="L351" s="6">
        <v>0</v>
      </c>
      <c r="M351" s="3" t="s">
        <v>457</v>
      </c>
      <c r="N351" s="3" t="s">
        <v>457</v>
      </c>
      <c r="O351" s="3" t="s">
        <v>457</v>
      </c>
      <c r="P351" s="3" t="s">
        <v>457</v>
      </c>
      <c r="Q351" s="3" t="s">
        <v>1979</v>
      </c>
      <c r="R351" s="3" t="s">
        <v>457</v>
      </c>
      <c r="S351" s="3" t="s">
        <v>457</v>
      </c>
      <c r="T351" s="3" t="s">
        <v>481</v>
      </c>
      <c r="U351" t="str">
        <f t="shared" si="5"/>
        <v>10060919</v>
      </c>
    </row>
    <row r="352" spans="1:21" hidden="1">
      <c r="A352" s="3" t="s">
        <v>1351</v>
      </c>
      <c r="B352" s="3" t="s">
        <v>1686</v>
      </c>
      <c r="C352" s="3" t="s">
        <v>457</v>
      </c>
      <c r="D352" s="3" t="s">
        <v>1899</v>
      </c>
      <c r="E352" s="3" t="s">
        <v>457</v>
      </c>
      <c r="F352" s="3" t="s">
        <v>2193</v>
      </c>
      <c r="G352" s="3" t="s">
        <v>25</v>
      </c>
      <c r="H352" s="4">
        <v>45433</v>
      </c>
      <c r="I352" s="5">
        <v>5</v>
      </c>
      <c r="J352" s="3" t="s">
        <v>20</v>
      </c>
      <c r="K352" s="3" t="s">
        <v>457</v>
      </c>
      <c r="L352" s="6">
        <v>311.73</v>
      </c>
      <c r="M352" s="3" t="s">
        <v>457</v>
      </c>
      <c r="N352" s="3" t="s">
        <v>457</v>
      </c>
      <c r="O352" s="3" t="s">
        <v>457</v>
      </c>
      <c r="P352" s="3" t="s">
        <v>457</v>
      </c>
      <c r="Q352" s="3" t="s">
        <v>1907</v>
      </c>
      <c r="R352" s="3" t="s">
        <v>457</v>
      </c>
      <c r="S352" s="3" t="s">
        <v>457</v>
      </c>
      <c r="T352" s="3" t="s">
        <v>481</v>
      </c>
      <c r="U352" t="str">
        <f t="shared" si="5"/>
        <v>10205993</v>
      </c>
    </row>
    <row r="353" spans="1:21" hidden="1">
      <c r="A353" s="3" t="s">
        <v>1337</v>
      </c>
      <c r="B353" s="3" t="s">
        <v>1686</v>
      </c>
      <c r="C353" s="3" t="s">
        <v>23</v>
      </c>
      <c r="D353" s="3" t="s">
        <v>1896</v>
      </c>
      <c r="E353" s="3" t="s">
        <v>457</v>
      </c>
      <c r="F353" s="3" t="s">
        <v>2194</v>
      </c>
      <c r="G353" s="3" t="s">
        <v>466</v>
      </c>
      <c r="H353" s="4">
        <v>45434</v>
      </c>
      <c r="I353" s="5">
        <v>-6</v>
      </c>
      <c r="J353" s="3" t="s">
        <v>20</v>
      </c>
      <c r="K353" s="3" t="s">
        <v>457</v>
      </c>
      <c r="L353" s="6">
        <v>-38.46</v>
      </c>
      <c r="M353" s="3" t="s">
        <v>457</v>
      </c>
      <c r="N353" s="3" t="s">
        <v>457</v>
      </c>
      <c r="O353" s="3" t="s">
        <v>457</v>
      </c>
      <c r="P353" s="3" t="s">
        <v>457</v>
      </c>
      <c r="Q353" s="3" t="s">
        <v>457</v>
      </c>
      <c r="R353" s="3" t="s">
        <v>457</v>
      </c>
      <c r="S353" s="3" t="s">
        <v>457</v>
      </c>
      <c r="T353" s="3" t="s">
        <v>481</v>
      </c>
      <c r="U353" t="str">
        <f t="shared" si="5"/>
        <v>10060208</v>
      </c>
    </row>
    <row r="354" spans="1:21" hidden="1">
      <c r="A354" s="3" t="s">
        <v>1337</v>
      </c>
      <c r="B354" s="3" t="s">
        <v>1686</v>
      </c>
      <c r="C354" s="3" t="s">
        <v>23</v>
      </c>
      <c r="D354" s="3" t="s">
        <v>1917</v>
      </c>
      <c r="E354" s="3" t="s">
        <v>457</v>
      </c>
      <c r="F354" s="3" t="s">
        <v>2195</v>
      </c>
      <c r="G354" s="3" t="s">
        <v>25</v>
      </c>
      <c r="H354" s="4">
        <v>45434</v>
      </c>
      <c r="I354" s="5">
        <v>6</v>
      </c>
      <c r="J354" s="3" t="s">
        <v>20</v>
      </c>
      <c r="K354" s="3" t="s">
        <v>457</v>
      </c>
      <c r="L354" s="6">
        <v>38.46</v>
      </c>
      <c r="M354" s="3" t="s">
        <v>457</v>
      </c>
      <c r="N354" s="3" t="s">
        <v>457</v>
      </c>
      <c r="O354" s="3" t="s">
        <v>457</v>
      </c>
      <c r="P354" s="3" t="s">
        <v>457</v>
      </c>
      <c r="Q354" s="3" t="s">
        <v>457</v>
      </c>
      <c r="R354" s="3" t="s">
        <v>457</v>
      </c>
      <c r="S354" s="3" t="s">
        <v>457</v>
      </c>
      <c r="T354" s="3" t="s">
        <v>481</v>
      </c>
      <c r="U354" t="str">
        <f t="shared" si="5"/>
        <v>10060208</v>
      </c>
    </row>
    <row r="355" spans="1:21" hidden="1">
      <c r="A355" s="3" t="s">
        <v>1339</v>
      </c>
      <c r="B355" s="3" t="s">
        <v>1686</v>
      </c>
      <c r="C355" s="3" t="s">
        <v>23</v>
      </c>
      <c r="D355" s="3" t="s">
        <v>1896</v>
      </c>
      <c r="E355" s="3" t="s">
        <v>457</v>
      </c>
      <c r="F355" s="3" t="s">
        <v>2194</v>
      </c>
      <c r="G355" s="3" t="s">
        <v>31</v>
      </c>
      <c r="H355" s="4">
        <v>45434</v>
      </c>
      <c r="I355" s="5">
        <v>-2</v>
      </c>
      <c r="J355" s="3" t="s">
        <v>20</v>
      </c>
      <c r="K355" s="3" t="s">
        <v>457</v>
      </c>
      <c r="L355" s="6">
        <v>-9.4600000000000009</v>
      </c>
      <c r="M355" s="3" t="s">
        <v>457</v>
      </c>
      <c r="N355" s="3" t="s">
        <v>457</v>
      </c>
      <c r="O355" s="3" t="s">
        <v>457</v>
      </c>
      <c r="P355" s="3" t="s">
        <v>457</v>
      </c>
      <c r="Q355" s="3" t="s">
        <v>457</v>
      </c>
      <c r="R355" s="3" t="s">
        <v>457</v>
      </c>
      <c r="S355" s="3" t="s">
        <v>457</v>
      </c>
      <c r="T355" s="3" t="s">
        <v>481</v>
      </c>
      <c r="U355" t="str">
        <f t="shared" si="5"/>
        <v>10060918</v>
      </c>
    </row>
    <row r="356" spans="1:21" hidden="1">
      <c r="A356" s="3" t="s">
        <v>1610</v>
      </c>
      <c r="B356" s="3" t="s">
        <v>1686</v>
      </c>
      <c r="C356" s="3" t="s">
        <v>457</v>
      </c>
      <c r="D356" s="3" t="s">
        <v>1899</v>
      </c>
      <c r="E356" s="3" t="s">
        <v>457</v>
      </c>
      <c r="F356" s="3" t="s">
        <v>2196</v>
      </c>
      <c r="G356" s="3" t="s">
        <v>25</v>
      </c>
      <c r="H356" s="4">
        <v>45435</v>
      </c>
      <c r="I356" s="5">
        <v>16</v>
      </c>
      <c r="J356" s="3" t="s">
        <v>20</v>
      </c>
      <c r="K356" s="3" t="s">
        <v>457</v>
      </c>
      <c r="L356" s="6">
        <v>166.88</v>
      </c>
      <c r="M356" s="3" t="s">
        <v>457</v>
      </c>
      <c r="N356" s="3" t="s">
        <v>457</v>
      </c>
      <c r="O356" s="3" t="s">
        <v>457</v>
      </c>
      <c r="P356" s="3" t="s">
        <v>457</v>
      </c>
      <c r="Q356" s="3" t="s">
        <v>2197</v>
      </c>
      <c r="R356" s="3" t="s">
        <v>457</v>
      </c>
      <c r="S356" s="3" t="s">
        <v>457</v>
      </c>
      <c r="T356" s="3" t="s">
        <v>481</v>
      </c>
      <c r="U356" t="str">
        <f t="shared" si="5"/>
        <v>10058217</v>
      </c>
    </row>
    <row r="357" spans="1:21" hidden="1">
      <c r="A357" s="3" t="s">
        <v>1337</v>
      </c>
      <c r="B357" s="3" t="s">
        <v>1686</v>
      </c>
      <c r="C357" s="3" t="s">
        <v>27</v>
      </c>
      <c r="D357" s="3" t="s">
        <v>1929</v>
      </c>
      <c r="E357" s="3" t="s">
        <v>457</v>
      </c>
      <c r="F357" s="3" t="s">
        <v>2198</v>
      </c>
      <c r="G357" s="3" t="s">
        <v>25</v>
      </c>
      <c r="H357" s="4">
        <v>45437</v>
      </c>
      <c r="I357" s="5">
        <v>6</v>
      </c>
      <c r="J357" s="3" t="s">
        <v>20</v>
      </c>
      <c r="K357" s="3" t="s">
        <v>457</v>
      </c>
      <c r="L357" s="6">
        <v>0</v>
      </c>
      <c r="M357" s="3" t="s">
        <v>457</v>
      </c>
      <c r="N357" s="3" t="s">
        <v>457</v>
      </c>
      <c r="O357" s="3" t="s">
        <v>457</v>
      </c>
      <c r="P357" s="3" t="s">
        <v>457</v>
      </c>
      <c r="Q357" s="3" t="s">
        <v>457</v>
      </c>
      <c r="R357" s="3" t="s">
        <v>457</v>
      </c>
      <c r="S357" s="3" t="s">
        <v>457</v>
      </c>
      <c r="T357" s="3" t="s">
        <v>481</v>
      </c>
      <c r="U357" t="str">
        <f t="shared" si="5"/>
        <v>10060208</v>
      </c>
    </row>
    <row r="358" spans="1:21" hidden="1">
      <c r="A358" s="3" t="s">
        <v>1337</v>
      </c>
      <c r="B358" s="3" t="s">
        <v>1686</v>
      </c>
      <c r="C358" s="3" t="s">
        <v>23</v>
      </c>
      <c r="D358" s="3" t="s">
        <v>1929</v>
      </c>
      <c r="E358" s="3" t="s">
        <v>457</v>
      </c>
      <c r="F358" s="3" t="s">
        <v>2198</v>
      </c>
      <c r="G358" s="3" t="s">
        <v>31</v>
      </c>
      <c r="H358" s="4">
        <v>45437</v>
      </c>
      <c r="I358" s="5">
        <v>-6</v>
      </c>
      <c r="J358" s="3" t="s">
        <v>20</v>
      </c>
      <c r="K358" s="3" t="s">
        <v>457</v>
      </c>
      <c r="L358" s="6">
        <v>0</v>
      </c>
      <c r="M358" s="3" t="s">
        <v>457</v>
      </c>
      <c r="N358" s="3" t="s">
        <v>457</v>
      </c>
      <c r="O358" s="3" t="s">
        <v>457</v>
      </c>
      <c r="P358" s="3" t="s">
        <v>457</v>
      </c>
      <c r="Q358" s="3" t="s">
        <v>457</v>
      </c>
      <c r="R358" s="3" t="s">
        <v>457</v>
      </c>
      <c r="S358" s="3" t="s">
        <v>457</v>
      </c>
      <c r="T358" s="3" t="s">
        <v>481</v>
      </c>
      <c r="U358" t="str">
        <f t="shared" si="5"/>
        <v>10060208</v>
      </c>
    </row>
    <row r="359" spans="1:21" hidden="1">
      <c r="A359" s="3" t="s">
        <v>158</v>
      </c>
      <c r="B359" s="3" t="s">
        <v>1686</v>
      </c>
      <c r="C359" s="3" t="s">
        <v>23</v>
      </c>
      <c r="D359" s="3" t="s">
        <v>1896</v>
      </c>
      <c r="E359" s="3" t="s">
        <v>457</v>
      </c>
      <c r="F359" s="3" t="s">
        <v>2199</v>
      </c>
      <c r="G359" s="3" t="s">
        <v>32</v>
      </c>
      <c r="H359" s="4">
        <v>45439</v>
      </c>
      <c r="I359" s="5">
        <v>-9</v>
      </c>
      <c r="J359" s="3" t="s">
        <v>20</v>
      </c>
      <c r="K359" s="3" t="s">
        <v>457</v>
      </c>
      <c r="L359" s="6">
        <v>-63.26</v>
      </c>
      <c r="M359" s="3" t="s">
        <v>457</v>
      </c>
      <c r="N359" s="3" t="s">
        <v>457</v>
      </c>
      <c r="O359" s="3" t="s">
        <v>457</v>
      </c>
      <c r="P359" s="3" t="s">
        <v>457</v>
      </c>
      <c r="Q359" s="3" t="s">
        <v>457</v>
      </c>
      <c r="R359" s="3" t="s">
        <v>457</v>
      </c>
      <c r="S359" s="3" t="s">
        <v>457</v>
      </c>
      <c r="T359" s="3" t="s">
        <v>481</v>
      </c>
      <c r="U359" t="str">
        <f t="shared" si="5"/>
        <v>10060886</v>
      </c>
    </row>
    <row r="360" spans="1:21" hidden="1">
      <c r="A360" s="3" t="s">
        <v>1455</v>
      </c>
      <c r="B360" s="3" t="s">
        <v>1686</v>
      </c>
      <c r="C360" s="3" t="s">
        <v>457</v>
      </c>
      <c r="D360" s="3" t="s">
        <v>1899</v>
      </c>
      <c r="E360" s="3" t="s">
        <v>457</v>
      </c>
      <c r="F360" s="3" t="s">
        <v>2200</v>
      </c>
      <c r="G360" s="3" t="s">
        <v>25</v>
      </c>
      <c r="H360" s="4">
        <v>45440</v>
      </c>
      <c r="I360" s="5">
        <v>28</v>
      </c>
      <c r="J360" s="3" t="s">
        <v>20</v>
      </c>
      <c r="K360" s="3" t="s">
        <v>457</v>
      </c>
      <c r="L360" s="6">
        <v>34.44</v>
      </c>
      <c r="M360" s="3" t="s">
        <v>457</v>
      </c>
      <c r="N360" s="3" t="s">
        <v>457</v>
      </c>
      <c r="O360" s="3" t="s">
        <v>457</v>
      </c>
      <c r="P360" s="3" t="s">
        <v>457</v>
      </c>
      <c r="Q360" s="3" t="s">
        <v>2201</v>
      </c>
      <c r="R360" s="3" t="s">
        <v>457</v>
      </c>
      <c r="S360" s="3" t="s">
        <v>457</v>
      </c>
      <c r="T360" s="3" t="s">
        <v>481</v>
      </c>
      <c r="U360" t="str">
        <f t="shared" si="5"/>
        <v>10058872</v>
      </c>
    </row>
    <row r="361" spans="1:21" hidden="1">
      <c r="A361" s="3" t="s">
        <v>1342</v>
      </c>
      <c r="B361" s="3" t="s">
        <v>1686</v>
      </c>
      <c r="C361" s="3" t="s">
        <v>457</v>
      </c>
      <c r="D361" s="3" t="s">
        <v>1899</v>
      </c>
      <c r="E361" s="3" t="s">
        <v>457</v>
      </c>
      <c r="F361" s="3" t="s">
        <v>2202</v>
      </c>
      <c r="G361" s="3" t="s">
        <v>25</v>
      </c>
      <c r="H361" s="4">
        <v>45440</v>
      </c>
      <c r="I361" s="5">
        <v>11</v>
      </c>
      <c r="J361" s="3" t="s">
        <v>20</v>
      </c>
      <c r="K361" s="3" t="s">
        <v>457</v>
      </c>
      <c r="L361" s="6">
        <v>39.270000000000003</v>
      </c>
      <c r="M361" s="3" t="s">
        <v>457</v>
      </c>
      <c r="N361" s="3" t="s">
        <v>457</v>
      </c>
      <c r="O361" s="3" t="s">
        <v>457</v>
      </c>
      <c r="P361" s="3" t="s">
        <v>457</v>
      </c>
      <c r="Q361" s="3" t="s">
        <v>2203</v>
      </c>
      <c r="R361" s="3" t="s">
        <v>457</v>
      </c>
      <c r="S361" s="3" t="s">
        <v>457</v>
      </c>
      <c r="T361" s="3" t="s">
        <v>481</v>
      </c>
      <c r="U361" t="str">
        <f t="shared" si="5"/>
        <v>10060884</v>
      </c>
    </row>
    <row r="362" spans="1:21" hidden="1">
      <c r="A362" s="3" t="s">
        <v>154</v>
      </c>
      <c r="B362" s="3" t="s">
        <v>1686</v>
      </c>
      <c r="C362" s="3" t="s">
        <v>457</v>
      </c>
      <c r="D362" s="3" t="s">
        <v>1899</v>
      </c>
      <c r="E362" s="3" t="s">
        <v>457</v>
      </c>
      <c r="F362" s="3" t="s">
        <v>2204</v>
      </c>
      <c r="G362" s="3" t="s">
        <v>25</v>
      </c>
      <c r="H362" s="4">
        <v>45440</v>
      </c>
      <c r="I362" s="5">
        <v>10</v>
      </c>
      <c r="J362" s="3" t="s">
        <v>20</v>
      </c>
      <c r="K362" s="3" t="s">
        <v>457</v>
      </c>
      <c r="L362" s="6">
        <v>47.8</v>
      </c>
      <c r="M362" s="3" t="s">
        <v>457</v>
      </c>
      <c r="N362" s="3" t="s">
        <v>457</v>
      </c>
      <c r="O362" s="3" t="s">
        <v>457</v>
      </c>
      <c r="P362" s="3" t="s">
        <v>457</v>
      </c>
      <c r="Q362" s="3" t="s">
        <v>2003</v>
      </c>
      <c r="R362" s="3" t="s">
        <v>457</v>
      </c>
      <c r="S362" s="3" t="s">
        <v>457</v>
      </c>
      <c r="T362" s="3" t="s">
        <v>481</v>
      </c>
      <c r="U362" t="str">
        <f t="shared" si="5"/>
        <v>10060885</v>
      </c>
    </row>
    <row r="363" spans="1:21" hidden="1">
      <c r="A363" s="3" t="s">
        <v>154</v>
      </c>
      <c r="B363" s="3" t="s">
        <v>1686</v>
      </c>
      <c r="C363" s="3" t="s">
        <v>457</v>
      </c>
      <c r="D363" s="3" t="s">
        <v>1899</v>
      </c>
      <c r="E363" s="3" t="s">
        <v>457</v>
      </c>
      <c r="F363" s="3" t="s">
        <v>2205</v>
      </c>
      <c r="G363" s="3" t="s">
        <v>25</v>
      </c>
      <c r="H363" s="4">
        <v>45440</v>
      </c>
      <c r="I363" s="5">
        <v>9</v>
      </c>
      <c r="J363" s="3" t="s">
        <v>20</v>
      </c>
      <c r="K363" s="3" t="s">
        <v>457</v>
      </c>
      <c r="L363" s="6">
        <v>43.02</v>
      </c>
      <c r="M363" s="3" t="s">
        <v>457</v>
      </c>
      <c r="N363" s="3" t="s">
        <v>457</v>
      </c>
      <c r="O363" s="3" t="s">
        <v>457</v>
      </c>
      <c r="P363" s="3" t="s">
        <v>457</v>
      </c>
      <c r="Q363" s="3" t="s">
        <v>2003</v>
      </c>
      <c r="R363" s="3" t="s">
        <v>457</v>
      </c>
      <c r="S363" s="3" t="s">
        <v>457</v>
      </c>
      <c r="T363" s="3" t="s">
        <v>481</v>
      </c>
      <c r="U363" t="str">
        <f t="shared" si="5"/>
        <v>10060885</v>
      </c>
    </row>
    <row r="364" spans="1:21" hidden="1">
      <c r="A364" s="3" t="s">
        <v>158</v>
      </c>
      <c r="B364" s="3" t="s">
        <v>1686</v>
      </c>
      <c r="C364" s="3" t="s">
        <v>457</v>
      </c>
      <c r="D364" s="3" t="s">
        <v>1899</v>
      </c>
      <c r="E364" s="3" t="s">
        <v>457</v>
      </c>
      <c r="F364" s="3" t="s">
        <v>2206</v>
      </c>
      <c r="G364" s="3" t="s">
        <v>25</v>
      </c>
      <c r="H364" s="4">
        <v>45440</v>
      </c>
      <c r="I364" s="5">
        <v>3</v>
      </c>
      <c r="J364" s="3" t="s">
        <v>20</v>
      </c>
      <c r="K364" s="3" t="s">
        <v>457</v>
      </c>
      <c r="L364" s="6">
        <v>21.09</v>
      </c>
      <c r="M364" s="3" t="s">
        <v>457</v>
      </c>
      <c r="N364" s="3" t="s">
        <v>457</v>
      </c>
      <c r="O364" s="3" t="s">
        <v>457</v>
      </c>
      <c r="P364" s="3" t="s">
        <v>457</v>
      </c>
      <c r="Q364" s="3" t="s">
        <v>2207</v>
      </c>
      <c r="R364" s="3" t="s">
        <v>457</v>
      </c>
      <c r="S364" s="3" t="s">
        <v>457</v>
      </c>
      <c r="T364" s="3" t="s">
        <v>481</v>
      </c>
      <c r="U364" t="str">
        <f t="shared" si="5"/>
        <v>10060886</v>
      </c>
    </row>
    <row r="365" spans="1:21" hidden="1">
      <c r="A365" s="3" t="s">
        <v>885</v>
      </c>
      <c r="B365" s="3" t="s">
        <v>1686</v>
      </c>
      <c r="C365" s="3" t="s">
        <v>457</v>
      </c>
      <c r="D365" s="3" t="s">
        <v>1899</v>
      </c>
      <c r="E365" s="3" t="s">
        <v>457</v>
      </c>
      <c r="F365" s="3" t="s">
        <v>2208</v>
      </c>
      <c r="G365" s="3" t="s">
        <v>25</v>
      </c>
      <c r="H365" s="4">
        <v>45440</v>
      </c>
      <c r="I365" s="5">
        <v>2</v>
      </c>
      <c r="J365" s="3" t="s">
        <v>20</v>
      </c>
      <c r="K365" s="3" t="s">
        <v>457</v>
      </c>
      <c r="L365" s="6">
        <v>876</v>
      </c>
      <c r="M365" s="3" t="s">
        <v>457</v>
      </c>
      <c r="N365" s="3" t="s">
        <v>457</v>
      </c>
      <c r="O365" s="3" t="s">
        <v>457</v>
      </c>
      <c r="P365" s="3" t="s">
        <v>457</v>
      </c>
      <c r="Q365" s="3" t="s">
        <v>2209</v>
      </c>
      <c r="R365" s="3" t="s">
        <v>457</v>
      </c>
      <c r="S365" s="3" t="s">
        <v>457</v>
      </c>
      <c r="T365" s="3" t="s">
        <v>481</v>
      </c>
      <c r="U365" t="str">
        <f t="shared" si="5"/>
        <v>10202361</v>
      </c>
    </row>
    <row r="366" spans="1:21" hidden="1">
      <c r="A366" s="3" t="s">
        <v>1134</v>
      </c>
      <c r="B366" s="3" t="s">
        <v>1686</v>
      </c>
      <c r="C366" s="3" t="s">
        <v>457</v>
      </c>
      <c r="D366" s="3" t="s">
        <v>1899</v>
      </c>
      <c r="E366" s="3" t="s">
        <v>457</v>
      </c>
      <c r="F366" s="3" t="s">
        <v>2210</v>
      </c>
      <c r="G366" s="3" t="s">
        <v>458</v>
      </c>
      <c r="H366" s="4">
        <v>45448</v>
      </c>
      <c r="I366" s="5">
        <v>8</v>
      </c>
      <c r="J366" s="3" t="s">
        <v>20</v>
      </c>
      <c r="K366" s="3" t="s">
        <v>457</v>
      </c>
      <c r="L366" s="6">
        <v>16.16</v>
      </c>
      <c r="M366" s="3" t="s">
        <v>457</v>
      </c>
      <c r="N366" s="3" t="s">
        <v>457</v>
      </c>
      <c r="O366" s="3" t="s">
        <v>457</v>
      </c>
      <c r="P366" s="3" t="s">
        <v>457</v>
      </c>
      <c r="Q366" s="3" t="s">
        <v>1907</v>
      </c>
      <c r="R366" s="3" t="s">
        <v>457</v>
      </c>
      <c r="S366" s="3" t="s">
        <v>457</v>
      </c>
      <c r="T366" s="3" t="s">
        <v>481</v>
      </c>
      <c r="U366" t="str">
        <f t="shared" si="5"/>
        <v>10058876</v>
      </c>
    </row>
    <row r="367" spans="1:21" hidden="1">
      <c r="A367" s="3" t="s">
        <v>1332</v>
      </c>
      <c r="B367" s="3" t="s">
        <v>1686</v>
      </c>
      <c r="C367" s="3" t="s">
        <v>23</v>
      </c>
      <c r="D367" s="3" t="s">
        <v>1891</v>
      </c>
      <c r="E367" s="3" t="s">
        <v>457</v>
      </c>
      <c r="F367" s="3" t="s">
        <v>2211</v>
      </c>
      <c r="G367" s="3" t="s">
        <v>31</v>
      </c>
      <c r="H367" s="4">
        <v>45448</v>
      </c>
      <c r="I367" s="5">
        <v>11</v>
      </c>
      <c r="J367" s="3" t="s">
        <v>20</v>
      </c>
      <c r="K367" s="3" t="s">
        <v>457</v>
      </c>
      <c r="L367" s="6">
        <v>0</v>
      </c>
      <c r="M367" s="3" t="s">
        <v>457</v>
      </c>
      <c r="N367" s="3" t="s">
        <v>457</v>
      </c>
      <c r="O367" s="3" t="s">
        <v>457</v>
      </c>
      <c r="P367" s="3" t="s">
        <v>457</v>
      </c>
      <c r="Q367" s="3" t="s">
        <v>1962</v>
      </c>
      <c r="R367" s="3" t="s">
        <v>457</v>
      </c>
      <c r="S367" s="3" t="s">
        <v>457</v>
      </c>
      <c r="T367" s="3" t="s">
        <v>481</v>
      </c>
      <c r="U367" t="str">
        <f t="shared" si="5"/>
        <v>10058907</v>
      </c>
    </row>
    <row r="368" spans="1:21" hidden="1">
      <c r="A368" s="3" t="s">
        <v>1332</v>
      </c>
      <c r="B368" s="3" t="s">
        <v>1686</v>
      </c>
      <c r="C368" s="3" t="s">
        <v>23</v>
      </c>
      <c r="D368" s="3" t="s">
        <v>1891</v>
      </c>
      <c r="E368" s="3" t="s">
        <v>457</v>
      </c>
      <c r="F368" s="3" t="s">
        <v>2212</v>
      </c>
      <c r="G368" s="3" t="s">
        <v>31</v>
      </c>
      <c r="H368" s="4">
        <v>45448</v>
      </c>
      <c r="I368" s="5">
        <v>24</v>
      </c>
      <c r="J368" s="3" t="s">
        <v>20</v>
      </c>
      <c r="K368" s="3" t="s">
        <v>457</v>
      </c>
      <c r="L368" s="6">
        <v>0</v>
      </c>
      <c r="M368" s="3" t="s">
        <v>457</v>
      </c>
      <c r="N368" s="3" t="s">
        <v>457</v>
      </c>
      <c r="O368" s="3" t="s">
        <v>457</v>
      </c>
      <c r="P368" s="3" t="s">
        <v>457</v>
      </c>
      <c r="Q368" s="3" t="s">
        <v>2188</v>
      </c>
      <c r="R368" s="3" t="s">
        <v>457</v>
      </c>
      <c r="S368" s="3" t="s">
        <v>457</v>
      </c>
      <c r="T368" s="3" t="s">
        <v>481</v>
      </c>
      <c r="U368" t="str">
        <f t="shared" si="5"/>
        <v>10058907</v>
      </c>
    </row>
    <row r="369" spans="1:21" hidden="1">
      <c r="A369" s="3" t="s">
        <v>1171</v>
      </c>
      <c r="B369" s="3" t="s">
        <v>1686</v>
      </c>
      <c r="C369" s="3" t="s">
        <v>30</v>
      </c>
      <c r="D369" s="3" t="s">
        <v>1891</v>
      </c>
      <c r="E369" s="3" t="s">
        <v>457</v>
      </c>
      <c r="F369" s="3" t="s">
        <v>2213</v>
      </c>
      <c r="G369" s="3" t="s">
        <v>31</v>
      </c>
      <c r="H369" s="4">
        <v>45448</v>
      </c>
      <c r="I369" s="5">
        <v>16</v>
      </c>
      <c r="J369" s="3" t="s">
        <v>20</v>
      </c>
      <c r="K369" s="3" t="s">
        <v>457</v>
      </c>
      <c r="L369" s="6">
        <v>0</v>
      </c>
      <c r="M369" s="3" t="s">
        <v>457</v>
      </c>
      <c r="N369" s="3" t="s">
        <v>457</v>
      </c>
      <c r="O369" s="3" t="s">
        <v>457</v>
      </c>
      <c r="P369" s="3" t="s">
        <v>457</v>
      </c>
      <c r="Q369" s="3" t="s">
        <v>2190</v>
      </c>
      <c r="R369" s="3" t="s">
        <v>457</v>
      </c>
      <c r="S369" s="3" t="s">
        <v>457</v>
      </c>
      <c r="T369" s="3" t="s">
        <v>481</v>
      </c>
      <c r="U369" t="str">
        <f t="shared" si="5"/>
        <v>10059406</v>
      </c>
    </row>
    <row r="370" spans="1:21" hidden="1">
      <c r="A370" s="3" t="s">
        <v>180</v>
      </c>
      <c r="B370" s="3" t="s">
        <v>1686</v>
      </c>
      <c r="C370" s="3" t="s">
        <v>457</v>
      </c>
      <c r="D370" s="3" t="s">
        <v>1899</v>
      </c>
      <c r="E370" s="3" t="s">
        <v>457</v>
      </c>
      <c r="F370" s="3" t="s">
        <v>2214</v>
      </c>
      <c r="G370" s="3" t="s">
        <v>25</v>
      </c>
      <c r="H370" s="4">
        <v>45448</v>
      </c>
      <c r="I370" s="5">
        <v>2</v>
      </c>
      <c r="J370" s="3" t="s">
        <v>20</v>
      </c>
      <c r="K370" s="3" t="s">
        <v>457</v>
      </c>
      <c r="L370" s="6">
        <v>33.94</v>
      </c>
      <c r="M370" s="3" t="s">
        <v>457</v>
      </c>
      <c r="N370" s="3" t="s">
        <v>457</v>
      </c>
      <c r="O370" s="3" t="s">
        <v>457</v>
      </c>
      <c r="P370" s="3" t="s">
        <v>457</v>
      </c>
      <c r="Q370" s="3" t="s">
        <v>2215</v>
      </c>
      <c r="R370" s="3" t="s">
        <v>457</v>
      </c>
      <c r="S370" s="3" t="s">
        <v>457</v>
      </c>
      <c r="T370" s="3" t="s">
        <v>481</v>
      </c>
      <c r="U370" t="str">
        <f t="shared" si="5"/>
        <v>10060902</v>
      </c>
    </row>
    <row r="371" spans="1:21" hidden="1">
      <c r="A371" s="3" t="s">
        <v>1351</v>
      </c>
      <c r="B371" s="3" t="s">
        <v>1686</v>
      </c>
      <c r="C371" s="3" t="s">
        <v>23</v>
      </c>
      <c r="D371" s="3" t="s">
        <v>1891</v>
      </c>
      <c r="E371" s="3" t="s">
        <v>457</v>
      </c>
      <c r="F371" s="3" t="s">
        <v>2216</v>
      </c>
      <c r="G371" s="3" t="s">
        <v>31</v>
      </c>
      <c r="H371" s="4">
        <v>45448</v>
      </c>
      <c r="I371" s="5">
        <v>5</v>
      </c>
      <c r="J371" s="3" t="s">
        <v>20</v>
      </c>
      <c r="K371" s="3" t="s">
        <v>457</v>
      </c>
      <c r="L371" s="6">
        <v>0</v>
      </c>
      <c r="M371" s="3" t="s">
        <v>457</v>
      </c>
      <c r="N371" s="3" t="s">
        <v>457</v>
      </c>
      <c r="O371" s="3" t="s">
        <v>457</v>
      </c>
      <c r="P371" s="3" t="s">
        <v>457</v>
      </c>
      <c r="Q371" s="3" t="s">
        <v>1907</v>
      </c>
      <c r="R371" s="3" t="s">
        <v>457</v>
      </c>
      <c r="S371" s="3" t="s">
        <v>457</v>
      </c>
      <c r="T371" s="3" t="s">
        <v>481</v>
      </c>
      <c r="U371" t="str">
        <f t="shared" si="5"/>
        <v>10205993</v>
      </c>
    </row>
    <row r="372" spans="1:21" hidden="1">
      <c r="A372" s="3" t="s">
        <v>1106</v>
      </c>
      <c r="B372" s="3" t="s">
        <v>1686</v>
      </c>
      <c r="C372" s="3" t="s">
        <v>457</v>
      </c>
      <c r="D372" s="3" t="s">
        <v>1899</v>
      </c>
      <c r="E372" s="3" t="s">
        <v>457</v>
      </c>
      <c r="F372" s="3" t="s">
        <v>2210</v>
      </c>
      <c r="G372" s="3" t="s">
        <v>25</v>
      </c>
      <c r="H372" s="4">
        <v>45448</v>
      </c>
      <c r="I372" s="5">
        <v>4</v>
      </c>
      <c r="J372" s="3" t="s">
        <v>20</v>
      </c>
      <c r="K372" s="3" t="s">
        <v>457</v>
      </c>
      <c r="L372" s="6">
        <v>12.48</v>
      </c>
      <c r="M372" s="3" t="s">
        <v>457</v>
      </c>
      <c r="N372" s="3" t="s">
        <v>457</v>
      </c>
      <c r="O372" s="3" t="s">
        <v>457</v>
      </c>
      <c r="P372" s="3" t="s">
        <v>457</v>
      </c>
      <c r="Q372" s="3" t="s">
        <v>1907</v>
      </c>
      <c r="R372" s="3" t="s">
        <v>457</v>
      </c>
      <c r="S372" s="3" t="s">
        <v>457</v>
      </c>
      <c r="T372" s="3" t="s">
        <v>481</v>
      </c>
      <c r="U372" t="str">
        <f t="shared" si="5"/>
        <v>10400616</v>
      </c>
    </row>
    <row r="373" spans="1:21" hidden="1">
      <c r="A373" s="3" t="s">
        <v>1631</v>
      </c>
      <c r="B373" s="3" t="s">
        <v>1686</v>
      </c>
      <c r="C373" s="3" t="s">
        <v>457</v>
      </c>
      <c r="D373" s="3" t="s">
        <v>1899</v>
      </c>
      <c r="E373" s="3" t="s">
        <v>457</v>
      </c>
      <c r="F373" s="3" t="s">
        <v>2217</v>
      </c>
      <c r="G373" s="3" t="s">
        <v>25</v>
      </c>
      <c r="H373" s="4">
        <v>45448</v>
      </c>
      <c r="I373" s="5">
        <v>4</v>
      </c>
      <c r="J373" s="3" t="s">
        <v>20</v>
      </c>
      <c r="K373" s="3" t="s">
        <v>457</v>
      </c>
      <c r="L373" s="6">
        <v>201.92</v>
      </c>
      <c r="M373" s="3" t="s">
        <v>457</v>
      </c>
      <c r="N373" s="3" t="s">
        <v>457</v>
      </c>
      <c r="O373" s="3" t="s">
        <v>457</v>
      </c>
      <c r="P373" s="3" t="s">
        <v>457</v>
      </c>
      <c r="Q373" s="3" t="s">
        <v>2218</v>
      </c>
      <c r="R373" s="3" t="s">
        <v>457</v>
      </c>
      <c r="S373" s="3" t="s">
        <v>457</v>
      </c>
      <c r="T373" s="3" t="s">
        <v>481</v>
      </c>
      <c r="U373" t="str">
        <f t="shared" si="5"/>
        <v>10453091</v>
      </c>
    </row>
    <row r="374" spans="1:21" hidden="1">
      <c r="A374" s="3" t="s">
        <v>1455</v>
      </c>
      <c r="B374" s="3" t="s">
        <v>1686</v>
      </c>
      <c r="C374" s="3" t="s">
        <v>23</v>
      </c>
      <c r="D374" s="3" t="s">
        <v>1891</v>
      </c>
      <c r="E374" s="3" t="s">
        <v>457</v>
      </c>
      <c r="F374" s="3" t="s">
        <v>2219</v>
      </c>
      <c r="G374" s="3" t="s">
        <v>31</v>
      </c>
      <c r="H374" s="4">
        <v>45449</v>
      </c>
      <c r="I374" s="5">
        <v>28</v>
      </c>
      <c r="J374" s="3" t="s">
        <v>20</v>
      </c>
      <c r="K374" s="3" t="s">
        <v>457</v>
      </c>
      <c r="L374" s="6">
        <v>0</v>
      </c>
      <c r="M374" s="3" t="s">
        <v>457</v>
      </c>
      <c r="N374" s="3" t="s">
        <v>457</v>
      </c>
      <c r="O374" s="3" t="s">
        <v>457</v>
      </c>
      <c r="P374" s="3" t="s">
        <v>457</v>
      </c>
      <c r="Q374" s="3" t="s">
        <v>2201</v>
      </c>
      <c r="R374" s="3" t="s">
        <v>457</v>
      </c>
      <c r="S374" s="3" t="s">
        <v>457</v>
      </c>
      <c r="T374" s="3" t="s">
        <v>481</v>
      </c>
      <c r="U374" t="str">
        <f t="shared" si="5"/>
        <v>10058872</v>
      </c>
    </row>
    <row r="375" spans="1:21" hidden="1">
      <c r="A375" s="3" t="s">
        <v>1342</v>
      </c>
      <c r="B375" s="3" t="s">
        <v>1686</v>
      </c>
      <c r="C375" s="3" t="s">
        <v>23</v>
      </c>
      <c r="D375" s="3" t="s">
        <v>1891</v>
      </c>
      <c r="E375" s="3" t="s">
        <v>457</v>
      </c>
      <c r="F375" s="3" t="s">
        <v>2220</v>
      </c>
      <c r="G375" s="3" t="s">
        <v>31</v>
      </c>
      <c r="H375" s="4">
        <v>45449</v>
      </c>
      <c r="I375" s="5">
        <v>11</v>
      </c>
      <c r="J375" s="3" t="s">
        <v>20</v>
      </c>
      <c r="K375" s="3" t="s">
        <v>457</v>
      </c>
      <c r="L375" s="6">
        <v>0</v>
      </c>
      <c r="M375" s="3" t="s">
        <v>457</v>
      </c>
      <c r="N375" s="3" t="s">
        <v>457</v>
      </c>
      <c r="O375" s="3" t="s">
        <v>457</v>
      </c>
      <c r="P375" s="3" t="s">
        <v>457</v>
      </c>
      <c r="Q375" s="3" t="s">
        <v>2203</v>
      </c>
      <c r="R375" s="3" t="s">
        <v>457</v>
      </c>
      <c r="S375" s="3" t="s">
        <v>457</v>
      </c>
      <c r="T375" s="3" t="s">
        <v>481</v>
      </c>
      <c r="U375" t="str">
        <f t="shared" si="5"/>
        <v>10060884</v>
      </c>
    </row>
    <row r="376" spans="1:21" hidden="1">
      <c r="A376" s="3" t="s">
        <v>154</v>
      </c>
      <c r="B376" s="3" t="s">
        <v>1686</v>
      </c>
      <c r="C376" s="3" t="s">
        <v>23</v>
      </c>
      <c r="D376" s="3" t="s">
        <v>1891</v>
      </c>
      <c r="E376" s="3" t="s">
        <v>457</v>
      </c>
      <c r="F376" s="3" t="s">
        <v>2221</v>
      </c>
      <c r="G376" s="3" t="s">
        <v>31</v>
      </c>
      <c r="H376" s="4">
        <v>45449</v>
      </c>
      <c r="I376" s="5">
        <v>10</v>
      </c>
      <c r="J376" s="3" t="s">
        <v>20</v>
      </c>
      <c r="K376" s="3" t="s">
        <v>457</v>
      </c>
      <c r="L376" s="6">
        <v>0</v>
      </c>
      <c r="M376" s="3" t="s">
        <v>457</v>
      </c>
      <c r="N376" s="3" t="s">
        <v>457</v>
      </c>
      <c r="O376" s="3" t="s">
        <v>457</v>
      </c>
      <c r="P376" s="3" t="s">
        <v>457</v>
      </c>
      <c r="Q376" s="3" t="s">
        <v>2003</v>
      </c>
      <c r="R376" s="3" t="s">
        <v>457</v>
      </c>
      <c r="S376" s="3" t="s">
        <v>457</v>
      </c>
      <c r="T376" s="3" t="s">
        <v>481</v>
      </c>
      <c r="U376" t="str">
        <f t="shared" si="5"/>
        <v>10060885</v>
      </c>
    </row>
    <row r="377" spans="1:21" hidden="1">
      <c r="A377" s="3" t="s">
        <v>154</v>
      </c>
      <c r="B377" s="3" t="s">
        <v>1686</v>
      </c>
      <c r="C377" s="3" t="s">
        <v>23</v>
      </c>
      <c r="D377" s="3" t="s">
        <v>1891</v>
      </c>
      <c r="E377" s="3" t="s">
        <v>457</v>
      </c>
      <c r="F377" s="3" t="s">
        <v>2222</v>
      </c>
      <c r="G377" s="3" t="s">
        <v>31</v>
      </c>
      <c r="H377" s="4">
        <v>45449</v>
      </c>
      <c r="I377" s="5">
        <v>9</v>
      </c>
      <c r="J377" s="3" t="s">
        <v>20</v>
      </c>
      <c r="K377" s="3" t="s">
        <v>457</v>
      </c>
      <c r="L377" s="6">
        <v>0</v>
      </c>
      <c r="M377" s="3" t="s">
        <v>457</v>
      </c>
      <c r="N377" s="3" t="s">
        <v>457</v>
      </c>
      <c r="O377" s="3" t="s">
        <v>457</v>
      </c>
      <c r="P377" s="3" t="s">
        <v>457</v>
      </c>
      <c r="Q377" s="3" t="s">
        <v>2003</v>
      </c>
      <c r="R377" s="3" t="s">
        <v>457</v>
      </c>
      <c r="S377" s="3" t="s">
        <v>457</v>
      </c>
      <c r="T377" s="3" t="s">
        <v>481</v>
      </c>
      <c r="U377" t="str">
        <f t="shared" si="5"/>
        <v>10060885</v>
      </c>
    </row>
    <row r="378" spans="1:21" hidden="1">
      <c r="A378" s="3" t="s">
        <v>158</v>
      </c>
      <c r="B378" s="3" t="s">
        <v>1686</v>
      </c>
      <c r="C378" s="3" t="s">
        <v>23</v>
      </c>
      <c r="D378" s="3" t="s">
        <v>1891</v>
      </c>
      <c r="E378" s="3" t="s">
        <v>457</v>
      </c>
      <c r="F378" s="3" t="s">
        <v>2223</v>
      </c>
      <c r="G378" s="3" t="s">
        <v>31</v>
      </c>
      <c r="H378" s="4">
        <v>45449</v>
      </c>
      <c r="I378" s="5">
        <v>3</v>
      </c>
      <c r="J378" s="3" t="s">
        <v>20</v>
      </c>
      <c r="K378" s="3" t="s">
        <v>457</v>
      </c>
      <c r="L378" s="6">
        <v>0</v>
      </c>
      <c r="M378" s="3" t="s">
        <v>457</v>
      </c>
      <c r="N378" s="3" t="s">
        <v>457</v>
      </c>
      <c r="O378" s="3" t="s">
        <v>457</v>
      </c>
      <c r="P378" s="3" t="s">
        <v>457</v>
      </c>
      <c r="Q378" s="3" t="s">
        <v>2207</v>
      </c>
      <c r="R378" s="3" t="s">
        <v>457</v>
      </c>
      <c r="S378" s="3" t="s">
        <v>457</v>
      </c>
      <c r="T378" s="3" t="s">
        <v>481</v>
      </c>
      <c r="U378" t="str">
        <f t="shared" si="5"/>
        <v>10060886</v>
      </c>
    </row>
    <row r="379" spans="1:21" hidden="1">
      <c r="A379" s="3" t="s">
        <v>885</v>
      </c>
      <c r="B379" s="3" t="s">
        <v>1686</v>
      </c>
      <c r="C379" s="3" t="s">
        <v>30</v>
      </c>
      <c r="D379" s="3" t="s">
        <v>1891</v>
      </c>
      <c r="E379" s="3" t="s">
        <v>457</v>
      </c>
      <c r="F379" s="3" t="s">
        <v>2224</v>
      </c>
      <c r="G379" s="3" t="s">
        <v>31</v>
      </c>
      <c r="H379" s="4">
        <v>45449</v>
      </c>
      <c r="I379" s="5">
        <v>2</v>
      </c>
      <c r="J379" s="3" t="s">
        <v>20</v>
      </c>
      <c r="K379" s="3" t="s">
        <v>457</v>
      </c>
      <c r="L379" s="6">
        <v>0</v>
      </c>
      <c r="M379" s="3" t="s">
        <v>457</v>
      </c>
      <c r="N379" s="3" t="s">
        <v>457</v>
      </c>
      <c r="O379" s="3" t="s">
        <v>457</v>
      </c>
      <c r="P379" s="3" t="s">
        <v>457</v>
      </c>
      <c r="Q379" s="3" t="s">
        <v>2209</v>
      </c>
      <c r="R379" s="3" t="s">
        <v>457</v>
      </c>
      <c r="S379" s="3" t="s">
        <v>457</v>
      </c>
      <c r="T379" s="3" t="s">
        <v>481</v>
      </c>
      <c r="U379" t="str">
        <f t="shared" si="5"/>
        <v>10202361</v>
      </c>
    </row>
    <row r="380" spans="1:21" hidden="1">
      <c r="A380" s="3" t="s">
        <v>1376</v>
      </c>
      <c r="B380" s="3" t="s">
        <v>1686</v>
      </c>
      <c r="C380" s="3" t="s">
        <v>23</v>
      </c>
      <c r="D380" s="3" t="s">
        <v>1929</v>
      </c>
      <c r="E380" s="3" t="s">
        <v>457</v>
      </c>
      <c r="F380" s="3" t="s">
        <v>2225</v>
      </c>
      <c r="G380" s="3" t="s">
        <v>31</v>
      </c>
      <c r="H380" s="4">
        <v>45449</v>
      </c>
      <c r="I380" s="5">
        <v>-2</v>
      </c>
      <c r="J380" s="3" t="s">
        <v>20</v>
      </c>
      <c r="K380" s="3" t="s">
        <v>457</v>
      </c>
      <c r="L380" s="6">
        <v>0</v>
      </c>
      <c r="M380" s="3" t="s">
        <v>457</v>
      </c>
      <c r="N380" s="3" t="s">
        <v>457</v>
      </c>
      <c r="O380" s="3" t="s">
        <v>457</v>
      </c>
      <c r="P380" s="3" t="s">
        <v>457</v>
      </c>
      <c r="Q380" s="3" t="s">
        <v>457</v>
      </c>
      <c r="R380" s="3" t="s">
        <v>457</v>
      </c>
      <c r="S380" s="3" t="s">
        <v>457</v>
      </c>
      <c r="T380" s="3" t="s">
        <v>481</v>
      </c>
      <c r="U380" t="str">
        <f t="shared" si="5"/>
        <v>10605105</v>
      </c>
    </row>
    <row r="381" spans="1:21" hidden="1">
      <c r="A381" s="3" t="s">
        <v>1376</v>
      </c>
      <c r="B381" s="3" t="s">
        <v>1686</v>
      </c>
      <c r="C381" s="3" t="s">
        <v>27</v>
      </c>
      <c r="D381" s="3" t="s">
        <v>1929</v>
      </c>
      <c r="E381" s="3" t="s">
        <v>457</v>
      </c>
      <c r="F381" s="3" t="s">
        <v>2225</v>
      </c>
      <c r="G381" s="3" t="s">
        <v>25</v>
      </c>
      <c r="H381" s="4">
        <v>45449</v>
      </c>
      <c r="I381" s="5">
        <v>2</v>
      </c>
      <c r="J381" s="3" t="s">
        <v>20</v>
      </c>
      <c r="K381" s="3" t="s">
        <v>457</v>
      </c>
      <c r="L381" s="6">
        <v>0</v>
      </c>
      <c r="M381" s="3" t="s">
        <v>457</v>
      </c>
      <c r="N381" s="3" t="s">
        <v>457</v>
      </c>
      <c r="O381" s="3" t="s">
        <v>457</v>
      </c>
      <c r="P381" s="3" t="s">
        <v>457</v>
      </c>
      <c r="Q381" s="3" t="s">
        <v>457</v>
      </c>
      <c r="R381" s="3" t="s">
        <v>457</v>
      </c>
      <c r="S381" s="3" t="s">
        <v>457</v>
      </c>
      <c r="T381" s="3" t="s">
        <v>481</v>
      </c>
      <c r="U381" t="str">
        <f t="shared" si="5"/>
        <v>10605105</v>
      </c>
    </row>
    <row r="382" spans="1:21" hidden="1">
      <c r="A382" s="3" t="s">
        <v>1376</v>
      </c>
      <c r="B382" s="3" t="s">
        <v>1686</v>
      </c>
      <c r="C382" s="3" t="s">
        <v>27</v>
      </c>
      <c r="D382" s="3" t="s">
        <v>456</v>
      </c>
      <c r="E382" s="3" t="s">
        <v>457</v>
      </c>
      <c r="F382" s="3" t="s">
        <v>2226</v>
      </c>
      <c r="G382" s="3" t="s">
        <v>31</v>
      </c>
      <c r="H382" s="4">
        <v>45449</v>
      </c>
      <c r="I382" s="5">
        <v>-2</v>
      </c>
      <c r="J382" s="3" t="s">
        <v>20</v>
      </c>
      <c r="K382" s="3" t="s">
        <v>457</v>
      </c>
      <c r="L382" s="6">
        <v>-3414.28</v>
      </c>
      <c r="M382" s="3" t="s">
        <v>457</v>
      </c>
      <c r="N382" s="3" t="s">
        <v>457</v>
      </c>
      <c r="O382" s="3" t="s">
        <v>457</v>
      </c>
      <c r="P382" s="3" t="s">
        <v>2227</v>
      </c>
      <c r="Q382" s="3" t="s">
        <v>457</v>
      </c>
      <c r="R382" s="3" t="s">
        <v>457</v>
      </c>
      <c r="S382" s="3" t="s">
        <v>457</v>
      </c>
      <c r="T382" s="3" t="s">
        <v>2228</v>
      </c>
      <c r="U382" t="str">
        <f t="shared" si="5"/>
        <v>10605105100078513</v>
      </c>
    </row>
    <row r="383" spans="1:21" hidden="1">
      <c r="A383" s="3" t="s">
        <v>158</v>
      </c>
      <c r="B383" s="3" t="s">
        <v>1686</v>
      </c>
      <c r="C383" s="3" t="s">
        <v>23</v>
      </c>
      <c r="D383" s="3" t="s">
        <v>1929</v>
      </c>
      <c r="E383" s="3" t="s">
        <v>457</v>
      </c>
      <c r="F383" s="3" t="s">
        <v>2229</v>
      </c>
      <c r="G383" s="3" t="s">
        <v>31</v>
      </c>
      <c r="H383" s="4">
        <v>45450</v>
      </c>
      <c r="I383" s="5">
        <v>-8</v>
      </c>
      <c r="J383" s="3" t="s">
        <v>20</v>
      </c>
      <c r="K383" s="3" t="s">
        <v>457</v>
      </c>
      <c r="L383" s="6">
        <v>0</v>
      </c>
      <c r="M383" s="3" t="s">
        <v>457</v>
      </c>
      <c r="N383" s="3" t="s">
        <v>457</v>
      </c>
      <c r="O383" s="3" t="s">
        <v>457</v>
      </c>
      <c r="P383" s="3" t="s">
        <v>457</v>
      </c>
      <c r="Q383" s="3" t="s">
        <v>457</v>
      </c>
      <c r="R383" s="3" t="s">
        <v>457</v>
      </c>
      <c r="S383" s="3" t="s">
        <v>457</v>
      </c>
      <c r="T383" s="3" t="s">
        <v>481</v>
      </c>
      <c r="U383" t="str">
        <f t="shared" si="5"/>
        <v>10060886</v>
      </c>
    </row>
    <row r="384" spans="1:21" hidden="1">
      <c r="A384" s="3" t="s">
        <v>158</v>
      </c>
      <c r="B384" s="3" t="s">
        <v>1686</v>
      </c>
      <c r="C384" s="3" t="s">
        <v>27</v>
      </c>
      <c r="D384" s="3" t="s">
        <v>1929</v>
      </c>
      <c r="E384" s="3" t="s">
        <v>457</v>
      </c>
      <c r="F384" s="3" t="s">
        <v>2229</v>
      </c>
      <c r="G384" s="3" t="s">
        <v>25</v>
      </c>
      <c r="H384" s="4">
        <v>45450</v>
      </c>
      <c r="I384" s="5">
        <v>8</v>
      </c>
      <c r="J384" s="3" t="s">
        <v>20</v>
      </c>
      <c r="K384" s="3" t="s">
        <v>457</v>
      </c>
      <c r="L384" s="6">
        <v>0</v>
      </c>
      <c r="M384" s="3" t="s">
        <v>457</v>
      </c>
      <c r="N384" s="3" t="s">
        <v>457</v>
      </c>
      <c r="O384" s="3" t="s">
        <v>457</v>
      </c>
      <c r="P384" s="3" t="s">
        <v>457</v>
      </c>
      <c r="Q384" s="3" t="s">
        <v>457</v>
      </c>
      <c r="R384" s="3" t="s">
        <v>457</v>
      </c>
      <c r="S384" s="3" t="s">
        <v>457</v>
      </c>
      <c r="T384" s="3" t="s">
        <v>481</v>
      </c>
      <c r="U384" t="str">
        <f t="shared" si="5"/>
        <v>10060886</v>
      </c>
    </row>
    <row r="385" spans="1:21" hidden="1">
      <c r="A385" s="3" t="s">
        <v>1328</v>
      </c>
      <c r="B385" s="3" t="s">
        <v>1686</v>
      </c>
      <c r="C385" s="3" t="s">
        <v>23</v>
      </c>
      <c r="D385" s="3" t="s">
        <v>1896</v>
      </c>
      <c r="E385" s="3" t="s">
        <v>457</v>
      </c>
      <c r="F385" s="3" t="s">
        <v>2230</v>
      </c>
      <c r="G385" s="3" t="s">
        <v>473</v>
      </c>
      <c r="H385" s="4">
        <v>45451</v>
      </c>
      <c r="I385" s="5">
        <v>-1</v>
      </c>
      <c r="J385" s="3" t="s">
        <v>20</v>
      </c>
      <c r="K385" s="3" t="s">
        <v>457</v>
      </c>
      <c r="L385" s="6">
        <v>-35.47</v>
      </c>
      <c r="M385" s="3" t="s">
        <v>457</v>
      </c>
      <c r="N385" s="3" t="s">
        <v>457</v>
      </c>
      <c r="O385" s="3" t="s">
        <v>457</v>
      </c>
      <c r="P385" s="3" t="s">
        <v>457</v>
      </c>
      <c r="Q385" s="3" t="s">
        <v>457</v>
      </c>
      <c r="R385" s="3" t="s">
        <v>457</v>
      </c>
      <c r="S385" s="3" t="s">
        <v>457</v>
      </c>
      <c r="T385" s="3" t="s">
        <v>481</v>
      </c>
      <c r="U385" t="str">
        <f t="shared" si="5"/>
        <v>10060518</v>
      </c>
    </row>
    <row r="386" spans="1:21" hidden="1">
      <c r="A386" s="3" t="s">
        <v>1192</v>
      </c>
      <c r="B386" s="3" t="s">
        <v>1686</v>
      </c>
      <c r="C386" s="3" t="s">
        <v>457</v>
      </c>
      <c r="D386" s="3" t="s">
        <v>1899</v>
      </c>
      <c r="E386" s="3" t="s">
        <v>457</v>
      </c>
      <c r="F386" s="3" t="s">
        <v>2231</v>
      </c>
      <c r="G386" s="3" t="s">
        <v>25</v>
      </c>
      <c r="H386" s="4">
        <v>45454</v>
      </c>
      <c r="I386" s="5">
        <v>16</v>
      </c>
      <c r="J386" s="3" t="s">
        <v>20</v>
      </c>
      <c r="K386" s="3" t="s">
        <v>457</v>
      </c>
      <c r="L386" s="6">
        <v>34.72</v>
      </c>
      <c r="M386" s="3" t="s">
        <v>457</v>
      </c>
      <c r="N386" s="3" t="s">
        <v>457</v>
      </c>
      <c r="O386" s="3" t="s">
        <v>457</v>
      </c>
      <c r="P386" s="3" t="s">
        <v>457</v>
      </c>
      <c r="Q386" s="3" t="s">
        <v>2232</v>
      </c>
      <c r="R386" s="3" t="s">
        <v>457</v>
      </c>
      <c r="S386" s="3" t="s">
        <v>457</v>
      </c>
      <c r="T386" s="3" t="s">
        <v>481</v>
      </c>
      <c r="U386" t="str">
        <f t="shared" si="5"/>
        <v>10058879</v>
      </c>
    </row>
    <row r="387" spans="1:21" hidden="1">
      <c r="A387" s="3" t="s">
        <v>158</v>
      </c>
      <c r="B387" s="3" t="s">
        <v>1686</v>
      </c>
      <c r="C387" s="3" t="s">
        <v>457</v>
      </c>
      <c r="D387" s="3" t="s">
        <v>1899</v>
      </c>
      <c r="E387" s="3" t="s">
        <v>457</v>
      </c>
      <c r="F387" s="3" t="s">
        <v>2233</v>
      </c>
      <c r="G387" s="3" t="s">
        <v>25</v>
      </c>
      <c r="H387" s="4">
        <v>45454</v>
      </c>
      <c r="I387" s="5">
        <v>1</v>
      </c>
      <c r="J387" s="3" t="s">
        <v>20</v>
      </c>
      <c r="K387" s="3" t="s">
        <v>457</v>
      </c>
      <c r="L387" s="6">
        <v>7.03</v>
      </c>
      <c r="M387" s="3" t="s">
        <v>457</v>
      </c>
      <c r="N387" s="3" t="s">
        <v>457</v>
      </c>
      <c r="O387" s="3" t="s">
        <v>457</v>
      </c>
      <c r="P387" s="3" t="s">
        <v>457</v>
      </c>
      <c r="Q387" s="3" t="s">
        <v>2207</v>
      </c>
      <c r="R387" s="3" t="s">
        <v>457</v>
      </c>
      <c r="S387" s="3" t="s">
        <v>457</v>
      </c>
      <c r="T387" s="3" t="s">
        <v>481</v>
      </c>
      <c r="U387" t="str">
        <f t="shared" ref="U387:U450" si="6">_xlfn.CONCAT(A387,P387)</f>
        <v>10060886</v>
      </c>
    </row>
    <row r="388" spans="1:21" hidden="1">
      <c r="A388" s="3" t="s">
        <v>1599</v>
      </c>
      <c r="B388" s="3" t="s">
        <v>1686</v>
      </c>
      <c r="C388" s="3" t="s">
        <v>457</v>
      </c>
      <c r="D388" s="3" t="s">
        <v>1899</v>
      </c>
      <c r="E388" s="3" t="s">
        <v>457</v>
      </c>
      <c r="F388" s="3" t="s">
        <v>2234</v>
      </c>
      <c r="G388" s="3" t="s">
        <v>25</v>
      </c>
      <c r="H388" s="4">
        <v>45454</v>
      </c>
      <c r="I388" s="5">
        <v>12</v>
      </c>
      <c r="J388" s="3" t="s">
        <v>20</v>
      </c>
      <c r="K388" s="3" t="s">
        <v>457</v>
      </c>
      <c r="L388" s="6">
        <v>623.04</v>
      </c>
      <c r="M388" s="3" t="s">
        <v>457</v>
      </c>
      <c r="N388" s="3" t="s">
        <v>457</v>
      </c>
      <c r="O388" s="3" t="s">
        <v>457</v>
      </c>
      <c r="P388" s="3" t="s">
        <v>457</v>
      </c>
      <c r="Q388" s="3" t="s">
        <v>2235</v>
      </c>
      <c r="R388" s="3" t="s">
        <v>457</v>
      </c>
      <c r="S388" s="3" t="s">
        <v>457</v>
      </c>
      <c r="T388" s="3" t="s">
        <v>481</v>
      </c>
      <c r="U388" t="str">
        <f t="shared" si="6"/>
        <v>10220795</v>
      </c>
    </row>
    <row r="389" spans="1:21" hidden="1">
      <c r="A389" s="3" t="s">
        <v>892</v>
      </c>
      <c r="B389" s="3" t="s">
        <v>1686</v>
      </c>
      <c r="C389" s="3" t="s">
        <v>457</v>
      </c>
      <c r="D389" s="3" t="s">
        <v>1899</v>
      </c>
      <c r="E389" s="3" t="s">
        <v>457</v>
      </c>
      <c r="F389" s="3" t="s">
        <v>2236</v>
      </c>
      <c r="G389" s="3" t="s">
        <v>25</v>
      </c>
      <c r="H389" s="4">
        <v>45454</v>
      </c>
      <c r="I389" s="5">
        <v>1</v>
      </c>
      <c r="J389" s="3" t="s">
        <v>20</v>
      </c>
      <c r="K389" s="3" t="s">
        <v>457</v>
      </c>
      <c r="L389" s="6">
        <v>3033.66</v>
      </c>
      <c r="M389" s="3" t="s">
        <v>457</v>
      </c>
      <c r="N389" s="3" t="s">
        <v>457</v>
      </c>
      <c r="O389" s="3" t="s">
        <v>457</v>
      </c>
      <c r="P389" s="3" t="s">
        <v>457</v>
      </c>
      <c r="Q389" s="3" t="s">
        <v>2237</v>
      </c>
      <c r="R389" s="3" t="s">
        <v>457</v>
      </c>
      <c r="S389" s="3" t="s">
        <v>457</v>
      </c>
      <c r="T389" s="3" t="s">
        <v>481</v>
      </c>
      <c r="U389" t="str">
        <f t="shared" si="6"/>
        <v>10293038</v>
      </c>
    </row>
    <row r="390" spans="1:21" hidden="1">
      <c r="A390" s="3" t="s">
        <v>1358</v>
      </c>
      <c r="B390" s="3" t="s">
        <v>1686</v>
      </c>
      <c r="C390" s="3" t="s">
        <v>457</v>
      </c>
      <c r="D390" s="3" t="s">
        <v>1899</v>
      </c>
      <c r="E390" s="3" t="s">
        <v>457</v>
      </c>
      <c r="F390" s="3" t="s">
        <v>2238</v>
      </c>
      <c r="G390" s="3" t="s">
        <v>25</v>
      </c>
      <c r="H390" s="4">
        <v>45454</v>
      </c>
      <c r="I390" s="5">
        <v>2</v>
      </c>
      <c r="J390" s="3" t="s">
        <v>2239</v>
      </c>
      <c r="K390" s="3" t="s">
        <v>457</v>
      </c>
      <c r="L390" s="6">
        <v>2114.7199999999998</v>
      </c>
      <c r="M390" s="3" t="s">
        <v>457</v>
      </c>
      <c r="N390" s="3" t="s">
        <v>457</v>
      </c>
      <c r="O390" s="3" t="s">
        <v>457</v>
      </c>
      <c r="P390" s="3" t="s">
        <v>457</v>
      </c>
      <c r="Q390" s="3" t="s">
        <v>2240</v>
      </c>
      <c r="R390" s="3" t="s">
        <v>457</v>
      </c>
      <c r="S390" s="3" t="s">
        <v>457</v>
      </c>
      <c r="T390" s="3" t="s">
        <v>481</v>
      </c>
      <c r="U390" t="str">
        <f t="shared" si="6"/>
        <v>10515993</v>
      </c>
    </row>
    <row r="391" spans="1:21" hidden="1">
      <c r="A391" s="3" t="s">
        <v>1507</v>
      </c>
      <c r="B391" s="3" t="s">
        <v>1686</v>
      </c>
      <c r="C391" s="3" t="s">
        <v>457</v>
      </c>
      <c r="D391" s="3" t="s">
        <v>1899</v>
      </c>
      <c r="E391" s="3" t="s">
        <v>457</v>
      </c>
      <c r="F391" s="3" t="s">
        <v>2241</v>
      </c>
      <c r="G391" s="3" t="s">
        <v>25</v>
      </c>
      <c r="H391" s="4">
        <v>45454</v>
      </c>
      <c r="I391" s="5">
        <v>9</v>
      </c>
      <c r="J391" s="3" t="s">
        <v>20</v>
      </c>
      <c r="K391" s="3" t="s">
        <v>457</v>
      </c>
      <c r="L391" s="6">
        <v>16.920000000000002</v>
      </c>
      <c r="M391" s="3" t="s">
        <v>457</v>
      </c>
      <c r="N391" s="3" t="s">
        <v>457</v>
      </c>
      <c r="O391" s="3" t="s">
        <v>457</v>
      </c>
      <c r="P391" s="3" t="s">
        <v>457</v>
      </c>
      <c r="Q391" s="3" t="s">
        <v>2242</v>
      </c>
      <c r="R391" s="3" t="s">
        <v>457</v>
      </c>
      <c r="S391" s="3" t="s">
        <v>457</v>
      </c>
      <c r="T391" s="3" t="s">
        <v>481</v>
      </c>
      <c r="U391" t="str">
        <f t="shared" si="6"/>
        <v>10586380</v>
      </c>
    </row>
    <row r="392" spans="1:21" hidden="1">
      <c r="A392" s="3" t="s">
        <v>1328</v>
      </c>
      <c r="B392" s="3" t="s">
        <v>1686</v>
      </c>
      <c r="C392" s="3" t="s">
        <v>23</v>
      </c>
      <c r="D392" s="3" t="s">
        <v>1896</v>
      </c>
      <c r="E392" s="3" t="s">
        <v>457</v>
      </c>
      <c r="F392" s="3" t="s">
        <v>2243</v>
      </c>
      <c r="G392" s="3" t="s">
        <v>463</v>
      </c>
      <c r="H392" s="4">
        <v>45455</v>
      </c>
      <c r="I392" s="5">
        <v>-12</v>
      </c>
      <c r="J392" s="3" t="s">
        <v>20</v>
      </c>
      <c r="K392" s="3" t="s">
        <v>457</v>
      </c>
      <c r="L392" s="6">
        <v>-425.64</v>
      </c>
      <c r="M392" s="3" t="s">
        <v>457</v>
      </c>
      <c r="N392" s="3" t="s">
        <v>457</v>
      </c>
      <c r="O392" s="3" t="s">
        <v>457</v>
      </c>
      <c r="P392" s="3" t="s">
        <v>457</v>
      </c>
      <c r="Q392" s="3" t="s">
        <v>457</v>
      </c>
      <c r="R392" s="3" t="s">
        <v>457</v>
      </c>
      <c r="S392" s="3" t="s">
        <v>457</v>
      </c>
      <c r="T392" s="3" t="s">
        <v>481</v>
      </c>
      <c r="U392" t="str">
        <f t="shared" si="6"/>
        <v>10060518</v>
      </c>
    </row>
    <row r="393" spans="1:21" hidden="1">
      <c r="A393" s="3" t="s">
        <v>1339</v>
      </c>
      <c r="B393" s="3" t="s">
        <v>1686</v>
      </c>
      <c r="C393" s="3" t="s">
        <v>23</v>
      </c>
      <c r="D393" s="3" t="s">
        <v>1896</v>
      </c>
      <c r="E393" s="3" t="s">
        <v>457</v>
      </c>
      <c r="F393" s="3" t="s">
        <v>2243</v>
      </c>
      <c r="G393" s="3" t="s">
        <v>461</v>
      </c>
      <c r="H393" s="4">
        <v>45455</v>
      </c>
      <c r="I393" s="5">
        <v>-16</v>
      </c>
      <c r="J393" s="3" t="s">
        <v>20</v>
      </c>
      <c r="K393" s="3" t="s">
        <v>457</v>
      </c>
      <c r="L393" s="6">
        <v>-75.680000000000007</v>
      </c>
      <c r="M393" s="3" t="s">
        <v>457</v>
      </c>
      <c r="N393" s="3" t="s">
        <v>457</v>
      </c>
      <c r="O393" s="3" t="s">
        <v>457</v>
      </c>
      <c r="P393" s="3" t="s">
        <v>457</v>
      </c>
      <c r="Q393" s="3" t="s">
        <v>457</v>
      </c>
      <c r="R393" s="3" t="s">
        <v>457</v>
      </c>
      <c r="S393" s="3" t="s">
        <v>457</v>
      </c>
      <c r="T393" s="3" t="s">
        <v>481</v>
      </c>
      <c r="U393" t="str">
        <f t="shared" si="6"/>
        <v>10060918</v>
      </c>
    </row>
    <row r="394" spans="1:21" hidden="1">
      <c r="A394" s="3" t="s">
        <v>158</v>
      </c>
      <c r="B394" s="3" t="s">
        <v>1686</v>
      </c>
      <c r="C394" s="3" t="s">
        <v>457</v>
      </c>
      <c r="D394" s="3" t="s">
        <v>1899</v>
      </c>
      <c r="E394" s="3" t="s">
        <v>457</v>
      </c>
      <c r="F394" s="3" t="s">
        <v>2244</v>
      </c>
      <c r="G394" s="3" t="s">
        <v>25</v>
      </c>
      <c r="H394" s="4">
        <v>45461</v>
      </c>
      <c r="I394" s="5">
        <v>4</v>
      </c>
      <c r="J394" s="3" t="s">
        <v>20</v>
      </c>
      <c r="K394" s="3" t="s">
        <v>457</v>
      </c>
      <c r="L394" s="6">
        <v>28.12</v>
      </c>
      <c r="M394" s="3" t="s">
        <v>457</v>
      </c>
      <c r="N394" s="3" t="s">
        <v>457</v>
      </c>
      <c r="O394" s="3" t="s">
        <v>457</v>
      </c>
      <c r="P394" s="3" t="s">
        <v>457</v>
      </c>
      <c r="Q394" s="3" t="s">
        <v>2207</v>
      </c>
      <c r="R394" s="3" t="s">
        <v>457</v>
      </c>
      <c r="S394" s="3" t="s">
        <v>457</v>
      </c>
      <c r="T394" s="3" t="s">
        <v>481</v>
      </c>
      <c r="U394" t="str">
        <f t="shared" si="6"/>
        <v>10060886</v>
      </c>
    </row>
    <row r="395" spans="1:21" hidden="1">
      <c r="A395" s="3" t="s">
        <v>158</v>
      </c>
      <c r="B395" s="3" t="s">
        <v>1686</v>
      </c>
      <c r="C395" s="3" t="s">
        <v>457</v>
      </c>
      <c r="D395" s="3" t="s">
        <v>1899</v>
      </c>
      <c r="E395" s="3" t="s">
        <v>457</v>
      </c>
      <c r="F395" s="3" t="s">
        <v>2245</v>
      </c>
      <c r="G395" s="3" t="s">
        <v>25</v>
      </c>
      <c r="H395" s="4">
        <v>45461</v>
      </c>
      <c r="I395" s="5">
        <v>8</v>
      </c>
      <c r="J395" s="3" t="s">
        <v>20</v>
      </c>
      <c r="K395" s="3" t="s">
        <v>457</v>
      </c>
      <c r="L395" s="6">
        <v>56.24</v>
      </c>
      <c r="M395" s="3" t="s">
        <v>457</v>
      </c>
      <c r="N395" s="3" t="s">
        <v>457</v>
      </c>
      <c r="O395" s="3" t="s">
        <v>457</v>
      </c>
      <c r="P395" s="3" t="s">
        <v>457</v>
      </c>
      <c r="Q395" s="3" t="s">
        <v>2246</v>
      </c>
      <c r="R395" s="3" t="s">
        <v>457</v>
      </c>
      <c r="S395" s="3" t="s">
        <v>457</v>
      </c>
      <c r="T395" s="3" t="s">
        <v>481</v>
      </c>
      <c r="U395" t="str">
        <f t="shared" si="6"/>
        <v>10060886</v>
      </c>
    </row>
    <row r="396" spans="1:21" hidden="1">
      <c r="A396" s="3" t="s">
        <v>158</v>
      </c>
      <c r="B396" s="3" t="s">
        <v>1686</v>
      </c>
      <c r="C396" s="3" t="s">
        <v>457</v>
      </c>
      <c r="D396" s="3" t="s">
        <v>1899</v>
      </c>
      <c r="E396" s="3" t="s">
        <v>457</v>
      </c>
      <c r="F396" s="3" t="s">
        <v>2247</v>
      </c>
      <c r="G396" s="3" t="s">
        <v>25</v>
      </c>
      <c r="H396" s="4">
        <v>45461</v>
      </c>
      <c r="I396" s="5">
        <v>2</v>
      </c>
      <c r="J396" s="3" t="s">
        <v>20</v>
      </c>
      <c r="K396" s="3" t="s">
        <v>457</v>
      </c>
      <c r="L396" s="6">
        <v>14.06</v>
      </c>
      <c r="M396" s="3" t="s">
        <v>457</v>
      </c>
      <c r="N396" s="3" t="s">
        <v>457</v>
      </c>
      <c r="O396" s="3" t="s">
        <v>457</v>
      </c>
      <c r="P396" s="3" t="s">
        <v>457</v>
      </c>
      <c r="Q396" s="3" t="s">
        <v>2248</v>
      </c>
      <c r="R396" s="3" t="s">
        <v>457</v>
      </c>
      <c r="S396" s="3" t="s">
        <v>457</v>
      </c>
      <c r="T396" s="3" t="s">
        <v>481</v>
      </c>
      <c r="U396" t="str">
        <f t="shared" si="6"/>
        <v>10060886</v>
      </c>
    </row>
    <row r="397" spans="1:21" hidden="1">
      <c r="A397" s="3" t="s">
        <v>158</v>
      </c>
      <c r="B397" s="3" t="s">
        <v>1686</v>
      </c>
      <c r="C397" s="3" t="s">
        <v>457</v>
      </c>
      <c r="D397" s="3" t="s">
        <v>1899</v>
      </c>
      <c r="E397" s="3" t="s">
        <v>457</v>
      </c>
      <c r="F397" s="3" t="s">
        <v>2249</v>
      </c>
      <c r="G397" s="3" t="s">
        <v>25</v>
      </c>
      <c r="H397" s="4">
        <v>45461</v>
      </c>
      <c r="I397" s="5">
        <v>8</v>
      </c>
      <c r="J397" s="3" t="s">
        <v>20</v>
      </c>
      <c r="K397" s="3" t="s">
        <v>457</v>
      </c>
      <c r="L397" s="6">
        <v>56.24</v>
      </c>
      <c r="M397" s="3" t="s">
        <v>457</v>
      </c>
      <c r="N397" s="3" t="s">
        <v>457</v>
      </c>
      <c r="O397" s="3" t="s">
        <v>457</v>
      </c>
      <c r="P397" s="3" t="s">
        <v>457</v>
      </c>
      <c r="Q397" s="3" t="s">
        <v>2248</v>
      </c>
      <c r="R397" s="3" t="s">
        <v>457</v>
      </c>
      <c r="S397" s="3" t="s">
        <v>457</v>
      </c>
      <c r="T397" s="3" t="s">
        <v>481</v>
      </c>
      <c r="U397" t="str">
        <f t="shared" si="6"/>
        <v>10060886</v>
      </c>
    </row>
    <row r="398" spans="1:21" hidden="1">
      <c r="A398" s="3" t="s">
        <v>158</v>
      </c>
      <c r="B398" s="3" t="s">
        <v>1686</v>
      </c>
      <c r="C398" s="3" t="s">
        <v>457</v>
      </c>
      <c r="D398" s="3" t="s">
        <v>1899</v>
      </c>
      <c r="E398" s="3" t="s">
        <v>457</v>
      </c>
      <c r="F398" s="3" t="s">
        <v>2250</v>
      </c>
      <c r="G398" s="3" t="s">
        <v>25</v>
      </c>
      <c r="H398" s="4">
        <v>45461</v>
      </c>
      <c r="I398" s="5">
        <v>8</v>
      </c>
      <c r="J398" s="3" t="s">
        <v>20</v>
      </c>
      <c r="K398" s="3" t="s">
        <v>457</v>
      </c>
      <c r="L398" s="6">
        <v>56.24</v>
      </c>
      <c r="M398" s="3" t="s">
        <v>457</v>
      </c>
      <c r="N398" s="3" t="s">
        <v>457</v>
      </c>
      <c r="O398" s="3" t="s">
        <v>457</v>
      </c>
      <c r="P398" s="3" t="s">
        <v>457</v>
      </c>
      <c r="Q398" s="3" t="s">
        <v>2251</v>
      </c>
      <c r="R398" s="3" t="s">
        <v>457</v>
      </c>
      <c r="S398" s="3" t="s">
        <v>457</v>
      </c>
      <c r="T398" s="3" t="s">
        <v>481</v>
      </c>
      <c r="U398" t="str">
        <f t="shared" si="6"/>
        <v>10060886</v>
      </c>
    </row>
    <row r="399" spans="1:21" hidden="1">
      <c r="A399" s="3" t="s">
        <v>180</v>
      </c>
      <c r="B399" s="3" t="s">
        <v>1686</v>
      </c>
      <c r="C399" s="3" t="s">
        <v>457</v>
      </c>
      <c r="D399" s="3" t="s">
        <v>1899</v>
      </c>
      <c r="E399" s="3" t="s">
        <v>457</v>
      </c>
      <c r="F399" s="3" t="s">
        <v>2252</v>
      </c>
      <c r="G399" s="3" t="s">
        <v>25</v>
      </c>
      <c r="H399" s="4">
        <v>45461</v>
      </c>
      <c r="I399" s="5">
        <v>2</v>
      </c>
      <c r="J399" s="3" t="s">
        <v>20</v>
      </c>
      <c r="K399" s="3" t="s">
        <v>457</v>
      </c>
      <c r="L399" s="6">
        <v>33.94</v>
      </c>
      <c r="M399" s="3" t="s">
        <v>457</v>
      </c>
      <c r="N399" s="3" t="s">
        <v>457</v>
      </c>
      <c r="O399" s="3" t="s">
        <v>457</v>
      </c>
      <c r="P399" s="3" t="s">
        <v>457</v>
      </c>
      <c r="Q399" s="3" t="s">
        <v>2215</v>
      </c>
      <c r="R399" s="3" t="s">
        <v>457</v>
      </c>
      <c r="S399" s="3" t="s">
        <v>457</v>
      </c>
      <c r="T399" s="3" t="s">
        <v>481</v>
      </c>
      <c r="U399" t="str">
        <f t="shared" si="6"/>
        <v>10060902</v>
      </c>
    </row>
    <row r="400" spans="1:21" hidden="1">
      <c r="A400" s="3" t="s">
        <v>1326</v>
      </c>
      <c r="B400" s="3" t="s">
        <v>1686</v>
      </c>
      <c r="C400" s="3" t="s">
        <v>457</v>
      </c>
      <c r="D400" s="3" t="s">
        <v>1899</v>
      </c>
      <c r="E400" s="3" t="s">
        <v>457</v>
      </c>
      <c r="F400" s="3" t="s">
        <v>2253</v>
      </c>
      <c r="G400" s="3" t="s">
        <v>25</v>
      </c>
      <c r="H400" s="4">
        <v>45461</v>
      </c>
      <c r="I400" s="5">
        <v>6</v>
      </c>
      <c r="J400" s="3" t="s">
        <v>20</v>
      </c>
      <c r="K400" s="3" t="s">
        <v>457</v>
      </c>
      <c r="L400" s="6">
        <v>122.82</v>
      </c>
      <c r="M400" s="3" t="s">
        <v>457</v>
      </c>
      <c r="N400" s="3" t="s">
        <v>457</v>
      </c>
      <c r="O400" s="3" t="s">
        <v>457</v>
      </c>
      <c r="P400" s="3" t="s">
        <v>457</v>
      </c>
      <c r="Q400" s="3" t="s">
        <v>2254</v>
      </c>
      <c r="R400" s="3" t="s">
        <v>457</v>
      </c>
      <c r="S400" s="3" t="s">
        <v>457</v>
      </c>
      <c r="T400" s="3" t="s">
        <v>481</v>
      </c>
      <c r="U400" t="str">
        <f t="shared" si="6"/>
        <v>10060903</v>
      </c>
    </row>
    <row r="401" spans="1:21" hidden="1">
      <c r="A401" s="3" t="s">
        <v>1326</v>
      </c>
      <c r="B401" s="3" t="s">
        <v>1686</v>
      </c>
      <c r="C401" s="3" t="s">
        <v>457</v>
      </c>
      <c r="D401" s="3" t="s">
        <v>1899</v>
      </c>
      <c r="E401" s="3" t="s">
        <v>457</v>
      </c>
      <c r="F401" s="3" t="s">
        <v>2255</v>
      </c>
      <c r="G401" s="3" t="s">
        <v>25</v>
      </c>
      <c r="H401" s="4">
        <v>45461</v>
      </c>
      <c r="I401" s="5">
        <v>4</v>
      </c>
      <c r="J401" s="3" t="s">
        <v>20</v>
      </c>
      <c r="K401" s="3" t="s">
        <v>457</v>
      </c>
      <c r="L401" s="6">
        <v>81.88</v>
      </c>
      <c r="M401" s="3" t="s">
        <v>457</v>
      </c>
      <c r="N401" s="3" t="s">
        <v>457</v>
      </c>
      <c r="O401" s="3" t="s">
        <v>457</v>
      </c>
      <c r="P401" s="3" t="s">
        <v>457</v>
      </c>
      <c r="Q401" s="3" t="s">
        <v>2256</v>
      </c>
      <c r="R401" s="3" t="s">
        <v>457</v>
      </c>
      <c r="S401" s="3" t="s">
        <v>457</v>
      </c>
      <c r="T401" s="3" t="s">
        <v>481</v>
      </c>
      <c r="U401" t="str">
        <f t="shared" si="6"/>
        <v>10060903</v>
      </c>
    </row>
    <row r="402" spans="1:21" hidden="1">
      <c r="A402" s="3" t="s">
        <v>1339</v>
      </c>
      <c r="B402" s="3" t="s">
        <v>1686</v>
      </c>
      <c r="C402" s="3" t="s">
        <v>457</v>
      </c>
      <c r="D402" s="3" t="s">
        <v>1899</v>
      </c>
      <c r="E402" s="3" t="s">
        <v>457</v>
      </c>
      <c r="F402" s="3" t="s">
        <v>2257</v>
      </c>
      <c r="G402" s="3" t="s">
        <v>25</v>
      </c>
      <c r="H402" s="4">
        <v>45461</v>
      </c>
      <c r="I402" s="5">
        <v>10</v>
      </c>
      <c r="J402" s="3" t="s">
        <v>20</v>
      </c>
      <c r="K402" s="3" t="s">
        <v>457</v>
      </c>
      <c r="L402" s="6">
        <v>47.3</v>
      </c>
      <c r="M402" s="3" t="s">
        <v>457</v>
      </c>
      <c r="N402" s="3" t="s">
        <v>457</v>
      </c>
      <c r="O402" s="3" t="s">
        <v>457</v>
      </c>
      <c r="P402" s="3" t="s">
        <v>457</v>
      </c>
      <c r="Q402" s="3" t="s">
        <v>2078</v>
      </c>
      <c r="R402" s="3" t="s">
        <v>457</v>
      </c>
      <c r="S402" s="3" t="s">
        <v>457</v>
      </c>
      <c r="T402" s="3" t="s">
        <v>481</v>
      </c>
      <c r="U402" t="str">
        <f t="shared" si="6"/>
        <v>10060918</v>
      </c>
    </row>
    <row r="403" spans="1:21" hidden="1">
      <c r="A403" s="3" t="s">
        <v>1351</v>
      </c>
      <c r="B403" s="3" t="s">
        <v>1686</v>
      </c>
      <c r="C403" s="3" t="s">
        <v>457</v>
      </c>
      <c r="D403" s="3" t="s">
        <v>1899</v>
      </c>
      <c r="E403" s="3" t="s">
        <v>457</v>
      </c>
      <c r="F403" s="3" t="s">
        <v>2258</v>
      </c>
      <c r="G403" s="3" t="s">
        <v>25</v>
      </c>
      <c r="H403" s="4">
        <v>45461</v>
      </c>
      <c r="I403" s="5">
        <v>4</v>
      </c>
      <c r="J403" s="3" t="s">
        <v>20</v>
      </c>
      <c r="K403" s="3" t="s">
        <v>457</v>
      </c>
      <c r="L403" s="6">
        <v>249.38</v>
      </c>
      <c r="M403" s="3" t="s">
        <v>457</v>
      </c>
      <c r="N403" s="3" t="s">
        <v>457</v>
      </c>
      <c r="O403" s="3" t="s">
        <v>457</v>
      </c>
      <c r="P403" s="3" t="s">
        <v>457</v>
      </c>
      <c r="Q403" s="3" t="s">
        <v>2259</v>
      </c>
      <c r="R403" s="3" t="s">
        <v>457</v>
      </c>
      <c r="S403" s="3" t="s">
        <v>457</v>
      </c>
      <c r="T403" s="3" t="s">
        <v>481</v>
      </c>
      <c r="U403" t="str">
        <f t="shared" si="6"/>
        <v>10205993</v>
      </c>
    </row>
    <row r="404" spans="1:21" hidden="1">
      <c r="A404" s="3" t="s">
        <v>1599</v>
      </c>
      <c r="B404" s="3" t="s">
        <v>1686</v>
      </c>
      <c r="C404" s="3" t="s">
        <v>457</v>
      </c>
      <c r="D404" s="3" t="s">
        <v>1899</v>
      </c>
      <c r="E404" s="3" t="s">
        <v>457</v>
      </c>
      <c r="F404" s="3" t="s">
        <v>2260</v>
      </c>
      <c r="G404" s="3" t="s">
        <v>25</v>
      </c>
      <c r="H404" s="4">
        <v>45461</v>
      </c>
      <c r="I404" s="5">
        <v>12</v>
      </c>
      <c r="J404" s="3" t="s">
        <v>20</v>
      </c>
      <c r="K404" s="3" t="s">
        <v>457</v>
      </c>
      <c r="L404" s="6">
        <v>623.04</v>
      </c>
      <c r="M404" s="3" t="s">
        <v>457</v>
      </c>
      <c r="N404" s="3" t="s">
        <v>457</v>
      </c>
      <c r="O404" s="3" t="s">
        <v>457</v>
      </c>
      <c r="P404" s="3" t="s">
        <v>457</v>
      </c>
      <c r="Q404" s="3" t="s">
        <v>2235</v>
      </c>
      <c r="R404" s="3" t="s">
        <v>457</v>
      </c>
      <c r="S404" s="3" t="s">
        <v>457</v>
      </c>
      <c r="T404" s="3" t="s">
        <v>481</v>
      </c>
      <c r="U404" t="str">
        <f t="shared" si="6"/>
        <v>10220795</v>
      </c>
    </row>
    <row r="405" spans="1:21" hidden="1">
      <c r="A405" s="3" t="s">
        <v>1192</v>
      </c>
      <c r="B405" s="3" t="s">
        <v>1686</v>
      </c>
      <c r="C405" s="3" t="s">
        <v>23</v>
      </c>
      <c r="D405" s="3" t="s">
        <v>1891</v>
      </c>
      <c r="E405" s="3" t="s">
        <v>457</v>
      </c>
      <c r="F405" s="3" t="s">
        <v>2261</v>
      </c>
      <c r="G405" s="3" t="s">
        <v>31</v>
      </c>
      <c r="H405" s="4">
        <v>45463</v>
      </c>
      <c r="I405" s="5">
        <v>16</v>
      </c>
      <c r="J405" s="3" t="s">
        <v>20</v>
      </c>
      <c r="K405" s="3" t="s">
        <v>457</v>
      </c>
      <c r="L405" s="6">
        <v>0</v>
      </c>
      <c r="M405" s="3" t="s">
        <v>457</v>
      </c>
      <c r="N405" s="3" t="s">
        <v>457</v>
      </c>
      <c r="O405" s="3" t="s">
        <v>457</v>
      </c>
      <c r="P405" s="3" t="s">
        <v>457</v>
      </c>
      <c r="Q405" s="3" t="s">
        <v>2232</v>
      </c>
      <c r="R405" s="3" t="s">
        <v>457</v>
      </c>
      <c r="S405" s="3" t="s">
        <v>457</v>
      </c>
      <c r="T405" s="3" t="s">
        <v>481</v>
      </c>
      <c r="U405" t="str">
        <f t="shared" si="6"/>
        <v>10058879</v>
      </c>
    </row>
    <row r="406" spans="1:21" hidden="1">
      <c r="A406" s="3" t="s">
        <v>158</v>
      </c>
      <c r="B406" s="3" t="s">
        <v>1686</v>
      </c>
      <c r="C406" s="3" t="s">
        <v>23</v>
      </c>
      <c r="D406" s="3" t="s">
        <v>1891</v>
      </c>
      <c r="E406" s="3" t="s">
        <v>457</v>
      </c>
      <c r="F406" s="3" t="s">
        <v>2262</v>
      </c>
      <c r="G406" s="3" t="s">
        <v>31</v>
      </c>
      <c r="H406" s="4">
        <v>45463</v>
      </c>
      <c r="I406" s="5">
        <v>1</v>
      </c>
      <c r="J406" s="3" t="s">
        <v>20</v>
      </c>
      <c r="K406" s="3" t="s">
        <v>457</v>
      </c>
      <c r="L406" s="6">
        <v>0</v>
      </c>
      <c r="M406" s="3" t="s">
        <v>457</v>
      </c>
      <c r="N406" s="3" t="s">
        <v>457</v>
      </c>
      <c r="O406" s="3" t="s">
        <v>457</v>
      </c>
      <c r="P406" s="3" t="s">
        <v>457</v>
      </c>
      <c r="Q406" s="3" t="s">
        <v>2207</v>
      </c>
      <c r="R406" s="3" t="s">
        <v>457</v>
      </c>
      <c r="S406" s="3" t="s">
        <v>457</v>
      </c>
      <c r="T406" s="3" t="s">
        <v>481</v>
      </c>
      <c r="U406" t="str">
        <f t="shared" si="6"/>
        <v>10060886</v>
      </c>
    </row>
    <row r="407" spans="1:21" hidden="1">
      <c r="A407" s="3" t="s">
        <v>197</v>
      </c>
      <c r="B407" s="3" t="s">
        <v>1686</v>
      </c>
      <c r="C407" s="3" t="s">
        <v>23</v>
      </c>
      <c r="D407" s="3" t="s">
        <v>1896</v>
      </c>
      <c r="E407" s="3" t="s">
        <v>457</v>
      </c>
      <c r="F407" s="3" t="s">
        <v>2263</v>
      </c>
      <c r="G407" s="3" t="s">
        <v>31</v>
      </c>
      <c r="H407" s="4">
        <v>45463</v>
      </c>
      <c r="I407" s="5">
        <v>-12</v>
      </c>
      <c r="J407" s="3" t="s">
        <v>20</v>
      </c>
      <c r="K407" s="3" t="s">
        <v>457</v>
      </c>
      <c r="L407" s="6">
        <v>-66.239999999999995</v>
      </c>
      <c r="M407" s="3" t="s">
        <v>457</v>
      </c>
      <c r="N407" s="3" t="s">
        <v>457</v>
      </c>
      <c r="O407" s="3" t="s">
        <v>457</v>
      </c>
      <c r="P407" s="3" t="s">
        <v>457</v>
      </c>
      <c r="Q407" s="3" t="s">
        <v>457</v>
      </c>
      <c r="R407" s="3" t="s">
        <v>457</v>
      </c>
      <c r="S407" s="3" t="s">
        <v>457</v>
      </c>
      <c r="T407" s="3" t="s">
        <v>481</v>
      </c>
      <c r="U407" t="str">
        <f t="shared" si="6"/>
        <v>10060919</v>
      </c>
    </row>
    <row r="408" spans="1:21" hidden="1">
      <c r="A408" s="3" t="s">
        <v>1599</v>
      </c>
      <c r="B408" s="3" t="s">
        <v>1686</v>
      </c>
      <c r="C408" s="3" t="s">
        <v>30</v>
      </c>
      <c r="D408" s="3" t="s">
        <v>1891</v>
      </c>
      <c r="E408" s="3" t="s">
        <v>457</v>
      </c>
      <c r="F408" s="3" t="s">
        <v>2264</v>
      </c>
      <c r="G408" s="3" t="s">
        <v>31</v>
      </c>
      <c r="H408" s="4">
        <v>45463</v>
      </c>
      <c r="I408" s="5">
        <v>12</v>
      </c>
      <c r="J408" s="3" t="s">
        <v>20</v>
      </c>
      <c r="K408" s="3" t="s">
        <v>457</v>
      </c>
      <c r="L408" s="6">
        <v>0</v>
      </c>
      <c r="M408" s="3" t="s">
        <v>457</v>
      </c>
      <c r="N408" s="3" t="s">
        <v>457</v>
      </c>
      <c r="O408" s="3" t="s">
        <v>457</v>
      </c>
      <c r="P408" s="3" t="s">
        <v>457</v>
      </c>
      <c r="Q408" s="3" t="s">
        <v>2235</v>
      </c>
      <c r="R408" s="3" t="s">
        <v>457</v>
      </c>
      <c r="S408" s="3" t="s">
        <v>457</v>
      </c>
      <c r="T408" s="3" t="s">
        <v>481</v>
      </c>
      <c r="U408" t="str">
        <f t="shared" si="6"/>
        <v>10220795</v>
      </c>
    </row>
    <row r="409" spans="1:21" hidden="1">
      <c r="A409" s="3" t="s">
        <v>892</v>
      </c>
      <c r="B409" s="3" t="s">
        <v>1686</v>
      </c>
      <c r="C409" s="3" t="s">
        <v>30</v>
      </c>
      <c r="D409" s="3" t="s">
        <v>1891</v>
      </c>
      <c r="E409" s="3" t="s">
        <v>457</v>
      </c>
      <c r="F409" s="3" t="s">
        <v>2265</v>
      </c>
      <c r="G409" s="3" t="s">
        <v>31</v>
      </c>
      <c r="H409" s="4">
        <v>45463</v>
      </c>
      <c r="I409" s="5">
        <v>1</v>
      </c>
      <c r="J409" s="3" t="s">
        <v>20</v>
      </c>
      <c r="K409" s="3" t="s">
        <v>457</v>
      </c>
      <c r="L409" s="6">
        <v>0</v>
      </c>
      <c r="M409" s="3" t="s">
        <v>457</v>
      </c>
      <c r="N409" s="3" t="s">
        <v>457</v>
      </c>
      <c r="O409" s="3" t="s">
        <v>457</v>
      </c>
      <c r="P409" s="3" t="s">
        <v>457</v>
      </c>
      <c r="Q409" s="3" t="s">
        <v>2237</v>
      </c>
      <c r="R409" s="3" t="s">
        <v>457</v>
      </c>
      <c r="S409" s="3" t="s">
        <v>457</v>
      </c>
      <c r="T409" s="3" t="s">
        <v>481</v>
      </c>
      <c r="U409" t="str">
        <f t="shared" si="6"/>
        <v>10293038</v>
      </c>
    </row>
    <row r="410" spans="1:21" hidden="1">
      <c r="A410" s="3" t="s">
        <v>1358</v>
      </c>
      <c r="B410" s="3" t="s">
        <v>1686</v>
      </c>
      <c r="C410" s="3" t="s">
        <v>27</v>
      </c>
      <c r="D410" s="3" t="s">
        <v>1929</v>
      </c>
      <c r="E410" s="3" t="s">
        <v>457</v>
      </c>
      <c r="F410" s="3" t="s">
        <v>2266</v>
      </c>
      <c r="G410" s="3" t="s">
        <v>467</v>
      </c>
      <c r="H410" s="4">
        <v>45463</v>
      </c>
      <c r="I410" s="5">
        <v>2</v>
      </c>
      <c r="J410" s="3" t="s">
        <v>2239</v>
      </c>
      <c r="K410" s="3" t="s">
        <v>457</v>
      </c>
      <c r="L410" s="6">
        <v>0</v>
      </c>
      <c r="M410" s="3" t="s">
        <v>2267</v>
      </c>
      <c r="N410" s="3" t="s">
        <v>457</v>
      </c>
      <c r="O410" s="3" t="s">
        <v>457</v>
      </c>
      <c r="P410" s="3" t="s">
        <v>457</v>
      </c>
      <c r="Q410" s="3" t="s">
        <v>457</v>
      </c>
      <c r="R410" s="3" t="s">
        <v>457</v>
      </c>
      <c r="S410" s="3" t="s">
        <v>457</v>
      </c>
      <c r="T410" s="3" t="s">
        <v>481</v>
      </c>
      <c r="U410" t="str">
        <f t="shared" si="6"/>
        <v>10515993</v>
      </c>
    </row>
    <row r="411" spans="1:21" hidden="1">
      <c r="A411" s="3" t="s">
        <v>1358</v>
      </c>
      <c r="B411" s="3" t="s">
        <v>1686</v>
      </c>
      <c r="C411" s="3" t="s">
        <v>30</v>
      </c>
      <c r="D411" s="3" t="s">
        <v>1929</v>
      </c>
      <c r="E411" s="3" t="s">
        <v>457</v>
      </c>
      <c r="F411" s="3" t="s">
        <v>2266</v>
      </c>
      <c r="G411" s="3" t="s">
        <v>472</v>
      </c>
      <c r="H411" s="4">
        <v>45463</v>
      </c>
      <c r="I411" s="5">
        <v>-2</v>
      </c>
      <c r="J411" s="3" t="s">
        <v>2239</v>
      </c>
      <c r="K411" s="3" t="s">
        <v>457</v>
      </c>
      <c r="L411" s="6">
        <v>0</v>
      </c>
      <c r="M411" s="3" t="s">
        <v>2267</v>
      </c>
      <c r="N411" s="3" t="s">
        <v>457</v>
      </c>
      <c r="O411" s="3" t="s">
        <v>457</v>
      </c>
      <c r="P411" s="3" t="s">
        <v>457</v>
      </c>
      <c r="Q411" s="3" t="s">
        <v>457</v>
      </c>
      <c r="R411" s="3" t="s">
        <v>457</v>
      </c>
      <c r="S411" s="3" t="s">
        <v>457</v>
      </c>
      <c r="T411" s="3" t="s">
        <v>481</v>
      </c>
      <c r="U411" t="str">
        <f t="shared" si="6"/>
        <v>10515993</v>
      </c>
    </row>
    <row r="412" spans="1:21" hidden="1">
      <c r="A412" s="3" t="s">
        <v>1358</v>
      </c>
      <c r="B412" s="3" t="s">
        <v>1686</v>
      </c>
      <c r="C412" s="3" t="s">
        <v>30</v>
      </c>
      <c r="D412" s="3" t="s">
        <v>1891</v>
      </c>
      <c r="E412" s="3" t="s">
        <v>457</v>
      </c>
      <c r="F412" s="3" t="s">
        <v>2268</v>
      </c>
      <c r="G412" s="3" t="s">
        <v>31</v>
      </c>
      <c r="H412" s="4">
        <v>45463</v>
      </c>
      <c r="I412" s="5">
        <v>2</v>
      </c>
      <c r="J412" s="3" t="s">
        <v>2239</v>
      </c>
      <c r="K412" s="3" t="s">
        <v>457</v>
      </c>
      <c r="L412" s="6">
        <v>0</v>
      </c>
      <c r="M412" s="3" t="s">
        <v>2267</v>
      </c>
      <c r="N412" s="3" t="s">
        <v>457</v>
      </c>
      <c r="O412" s="3" t="s">
        <v>457</v>
      </c>
      <c r="P412" s="3" t="s">
        <v>457</v>
      </c>
      <c r="Q412" s="3" t="s">
        <v>2240</v>
      </c>
      <c r="R412" s="3" t="s">
        <v>457</v>
      </c>
      <c r="S412" s="3" t="s">
        <v>457</v>
      </c>
      <c r="T412" s="3" t="s">
        <v>481</v>
      </c>
      <c r="U412" t="str">
        <f t="shared" si="6"/>
        <v>10515993</v>
      </c>
    </row>
    <row r="413" spans="1:21" hidden="1">
      <c r="A413" s="3" t="s">
        <v>1507</v>
      </c>
      <c r="B413" s="3" t="s">
        <v>1686</v>
      </c>
      <c r="C413" s="3" t="s">
        <v>30</v>
      </c>
      <c r="D413" s="3" t="s">
        <v>1891</v>
      </c>
      <c r="E413" s="3" t="s">
        <v>457</v>
      </c>
      <c r="F413" s="3" t="s">
        <v>2269</v>
      </c>
      <c r="G413" s="3" t="s">
        <v>31</v>
      </c>
      <c r="H413" s="4">
        <v>45463</v>
      </c>
      <c r="I413" s="5">
        <v>9</v>
      </c>
      <c r="J413" s="3" t="s">
        <v>20</v>
      </c>
      <c r="K413" s="3" t="s">
        <v>457</v>
      </c>
      <c r="L413" s="6">
        <v>0</v>
      </c>
      <c r="M413" s="3" t="s">
        <v>457</v>
      </c>
      <c r="N413" s="3" t="s">
        <v>457</v>
      </c>
      <c r="O413" s="3" t="s">
        <v>457</v>
      </c>
      <c r="P413" s="3" t="s">
        <v>457</v>
      </c>
      <c r="Q413" s="3" t="s">
        <v>2242</v>
      </c>
      <c r="R413" s="3" t="s">
        <v>457</v>
      </c>
      <c r="S413" s="3" t="s">
        <v>457</v>
      </c>
      <c r="T413" s="3" t="s">
        <v>481</v>
      </c>
      <c r="U413" t="str">
        <f t="shared" si="6"/>
        <v>10586380</v>
      </c>
    </row>
    <row r="414" spans="1:21" hidden="1">
      <c r="A414" s="3" t="s">
        <v>1134</v>
      </c>
      <c r="B414" s="3" t="s">
        <v>1686</v>
      </c>
      <c r="C414" s="3" t="s">
        <v>23</v>
      </c>
      <c r="D414" s="3" t="s">
        <v>1891</v>
      </c>
      <c r="E414" s="3" t="s">
        <v>457</v>
      </c>
      <c r="F414" s="3" t="s">
        <v>2270</v>
      </c>
      <c r="G414" s="3" t="s">
        <v>25</v>
      </c>
      <c r="H414" s="4">
        <v>45464</v>
      </c>
      <c r="I414" s="5">
        <v>8</v>
      </c>
      <c r="J414" s="3" t="s">
        <v>20</v>
      </c>
      <c r="K414" s="3" t="s">
        <v>457</v>
      </c>
      <c r="L414" s="6">
        <v>0</v>
      </c>
      <c r="M414" s="3" t="s">
        <v>457</v>
      </c>
      <c r="N414" s="3" t="s">
        <v>457</v>
      </c>
      <c r="O414" s="3" t="s">
        <v>457</v>
      </c>
      <c r="P414" s="3" t="s">
        <v>457</v>
      </c>
      <c r="Q414" s="3" t="s">
        <v>1907</v>
      </c>
      <c r="R414" s="3" t="s">
        <v>457</v>
      </c>
      <c r="S414" s="3" t="s">
        <v>457</v>
      </c>
      <c r="T414" s="3" t="s">
        <v>481</v>
      </c>
      <c r="U414" t="str">
        <f t="shared" si="6"/>
        <v>10058876</v>
      </c>
    </row>
    <row r="415" spans="1:21" hidden="1">
      <c r="A415" s="3" t="s">
        <v>180</v>
      </c>
      <c r="B415" s="3" t="s">
        <v>1686</v>
      </c>
      <c r="C415" s="3" t="s">
        <v>23</v>
      </c>
      <c r="D415" s="3" t="s">
        <v>1891</v>
      </c>
      <c r="E415" s="3" t="s">
        <v>457</v>
      </c>
      <c r="F415" s="3" t="s">
        <v>2271</v>
      </c>
      <c r="G415" s="3" t="s">
        <v>31</v>
      </c>
      <c r="H415" s="4">
        <v>45464</v>
      </c>
      <c r="I415" s="5">
        <v>2</v>
      </c>
      <c r="J415" s="3" t="s">
        <v>20</v>
      </c>
      <c r="K415" s="3" t="s">
        <v>457</v>
      </c>
      <c r="L415" s="6">
        <v>0</v>
      </c>
      <c r="M415" s="3" t="s">
        <v>457</v>
      </c>
      <c r="N415" s="3" t="s">
        <v>457</v>
      </c>
      <c r="O415" s="3" t="s">
        <v>457</v>
      </c>
      <c r="P415" s="3" t="s">
        <v>457</v>
      </c>
      <c r="Q415" s="3" t="s">
        <v>2215</v>
      </c>
      <c r="R415" s="3" t="s">
        <v>457</v>
      </c>
      <c r="S415" s="3" t="s">
        <v>457</v>
      </c>
      <c r="T415" s="3" t="s">
        <v>481</v>
      </c>
      <c r="U415" t="str">
        <f t="shared" si="6"/>
        <v>10060902</v>
      </c>
    </row>
    <row r="416" spans="1:21" hidden="1">
      <c r="A416" s="3" t="s">
        <v>1106</v>
      </c>
      <c r="B416" s="3" t="s">
        <v>1686</v>
      </c>
      <c r="C416" s="3" t="s">
        <v>23</v>
      </c>
      <c r="D416" s="3" t="s">
        <v>1891</v>
      </c>
      <c r="E416" s="3" t="s">
        <v>457</v>
      </c>
      <c r="F416" s="3" t="s">
        <v>2270</v>
      </c>
      <c r="G416" s="3" t="s">
        <v>31</v>
      </c>
      <c r="H416" s="4">
        <v>45464</v>
      </c>
      <c r="I416" s="5">
        <v>4</v>
      </c>
      <c r="J416" s="3" t="s">
        <v>20</v>
      </c>
      <c r="K416" s="3" t="s">
        <v>457</v>
      </c>
      <c r="L416" s="6">
        <v>0</v>
      </c>
      <c r="M416" s="3" t="s">
        <v>457</v>
      </c>
      <c r="N416" s="3" t="s">
        <v>457</v>
      </c>
      <c r="O416" s="3" t="s">
        <v>457</v>
      </c>
      <c r="P416" s="3" t="s">
        <v>457</v>
      </c>
      <c r="Q416" s="3" t="s">
        <v>1907</v>
      </c>
      <c r="R416" s="3" t="s">
        <v>457</v>
      </c>
      <c r="S416" s="3" t="s">
        <v>457</v>
      </c>
      <c r="T416" s="3" t="s">
        <v>481</v>
      </c>
      <c r="U416" t="str">
        <f t="shared" si="6"/>
        <v>10400616</v>
      </c>
    </row>
    <row r="417" spans="1:21" hidden="1">
      <c r="A417" s="3" t="s">
        <v>1457</v>
      </c>
      <c r="B417" s="3" t="s">
        <v>1686</v>
      </c>
      <c r="C417" s="3" t="s">
        <v>23</v>
      </c>
      <c r="D417" s="3" t="s">
        <v>1896</v>
      </c>
      <c r="E417" s="3" t="s">
        <v>457</v>
      </c>
      <c r="F417" s="3" t="s">
        <v>2272</v>
      </c>
      <c r="G417" s="3" t="s">
        <v>460</v>
      </c>
      <c r="H417" s="4">
        <v>45465</v>
      </c>
      <c r="I417" s="5">
        <v>-2</v>
      </c>
      <c r="J417" s="3" t="s">
        <v>20</v>
      </c>
      <c r="K417" s="3" t="s">
        <v>457</v>
      </c>
      <c r="L417" s="6">
        <v>-4.78</v>
      </c>
      <c r="M417" s="3" t="s">
        <v>457</v>
      </c>
      <c r="N417" s="3" t="s">
        <v>457</v>
      </c>
      <c r="O417" s="3" t="s">
        <v>457</v>
      </c>
      <c r="P417" s="3" t="s">
        <v>457</v>
      </c>
      <c r="Q417" s="3" t="s">
        <v>457</v>
      </c>
      <c r="R417" s="3" t="s">
        <v>457</v>
      </c>
      <c r="S417" s="3" t="s">
        <v>457</v>
      </c>
      <c r="T417" s="3" t="s">
        <v>481</v>
      </c>
      <c r="U417" t="str">
        <f t="shared" si="6"/>
        <v>10060883</v>
      </c>
    </row>
    <row r="418" spans="1:21" hidden="1">
      <c r="A418" s="3" t="s">
        <v>1631</v>
      </c>
      <c r="B418" s="3" t="s">
        <v>1686</v>
      </c>
      <c r="C418" s="3" t="s">
        <v>30</v>
      </c>
      <c r="D418" s="3" t="s">
        <v>1891</v>
      </c>
      <c r="E418" s="3" t="s">
        <v>457</v>
      </c>
      <c r="F418" s="3" t="s">
        <v>2273</v>
      </c>
      <c r="G418" s="3" t="s">
        <v>31</v>
      </c>
      <c r="H418" s="4">
        <v>45465</v>
      </c>
      <c r="I418" s="5">
        <v>4</v>
      </c>
      <c r="J418" s="3" t="s">
        <v>20</v>
      </c>
      <c r="K418" s="3" t="s">
        <v>457</v>
      </c>
      <c r="L418" s="6">
        <v>0</v>
      </c>
      <c r="M418" s="3" t="s">
        <v>457</v>
      </c>
      <c r="N418" s="3" t="s">
        <v>457</v>
      </c>
      <c r="O418" s="3" t="s">
        <v>457</v>
      </c>
      <c r="P418" s="3" t="s">
        <v>457</v>
      </c>
      <c r="Q418" s="3" t="s">
        <v>2218</v>
      </c>
      <c r="R418" s="3" t="s">
        <v>457</v>
      </c>
      <c r="S418" s="3" t="s">
        <v>457</v>
      </c>
      <c r="T418" s="3" t="s">
        <v>481</v>
      </c>
      <c r="U418" t="str">
        <f t="shared" si="6"/>
        <v>10453091</v>
      </c>
    </row>
    <row r="419" spans="1:21" hidden="1">
      <c r="A419" s="3" t="s">
        <v>1138</v>
      </c>
      <c r="B419" s="3" t="s">
        <v>1686</v>
      </c>
      <c r="C419" s="3" t="s">
        <v>27</v>
      </c>
      <c r="D419" s="3" t="s">
        <v>1929</v>
      </c>
      <c r="E419" s="3" t="s">
        <v>457</v>
      </c>
      <c r="F419" s="3" t="s">
        <v>2274</v>
      </c>
      <c r="G419" s="3" t="s">
        <v>25</v>
      </c>
      <c r="H419" s="4">
        <v>45466</v>
      </c>
      <c r="I419" s="5">
        <v>12</v>
      </c>
      <c r="J419" s="3" t="s">
        <v>20</v>
      </c>
      <c r="K419" s="3" t="s">
        <v>457</v>
      </c>
      <c r="L419" s="6">
        <v>0</v>
      </c>
      <c r="M419" s="3" t="s">
        <v>457</v>
      </c>
      <c r="N419" s="3" t="s">
        <v>457</v>
      </c>
      <c r="O419" s="3" t="s">
        <v>457</v>
      </c>
      <c r="P419" s="3" t="s">
        <v>457</v>
      </c>
      <c r="Q419" s="3" t="s">
        <v>457</v>
      </c>
      <c r="R419" s="3" t="s">
        <v>457</v>
      </c>
      <c r="S419" s="3" t="s">
        <v>457</v>
      </c>
      <c r="T419" s="3" t="s">
        <v>481</v>
      </c>
      <c r="U419" t="str">
        <f t="shared" si="6"/>
        <v>10058877</v>
      </c>
    </row>
    <row r="420" spans="1:21" hidden="1">
      <c r="A420" s="3" t="s">
        <v>1138</v>
      </c>
      <c r="B420" s="3" t="s">
        <v>1686</v>
      </c>
      <c r="C420" s="3" t="s">
        <v>23</v>
      </c>
      <c r="D420" s="3" t="s">
        <v>1929</v>
      </c>
      <c r="E420" s="3" t="s">
        <v>457</v>
      </c>
      <c r="F420" s="3" t="s">
        <v>2274</v>
      </c>
      <c r="G420" s="3" t="s">
        <v>31</v>
      </c>
      <c r="H420" s="4">
        <v>45466</v>
      </c>
      <c r="I420" s="5">
        <v>-12</v>
      </c>
      <c r="J420" s="3" t="s">
        <v>20</v>
      </c>
      <c r="K420" s="3" t="s">
        <v>457</v>
      </c>
      <c r="L420" s="6">
        <v>0</v>
      </c>
      <c r="M420" s="3" t="s">
        <v>457</v>
      </c>
      <c r="N420" s="3" t="s">
        <v>457</v>
      </c>
      <c r="O420" s="3" t="s">
        <v>457</v>
      </c>
      <c r="P420" s="3" t="s">
        <v>457</v>
      </c>
      <c r="Q420" s="3" t="s">
        <v>457</v>
      </c>
      <c r="R420" s="3" t="s">
        <v>457</v>
      </c>
      <c r="S420" s="3" t="s">
        <v>457</v>
      </c>
      <c r="T420" s="3" t="s">
        <v>481</v>
      </c>
      <c r="U420" t="str">
        <f t="shared" si="6"/>
        <v>10058877</v>
      </c>
    </row>
    <row r="421" spans="1:21" hidden="1">
      <c r="A421" s="3" t="s">
        <v>1138</v>
      </c>
      <c r="B421" s="3" t="s">
        <v>1686</v>
      </c>
      <c r="C421" s="3" t="s">
        <v>27</v>
      </c>
      <c r="D421" s="3" t="s">
        <v>456</v>
      </c>
      <c r="E421" s="3" t="s">
        <v>457</v>
      </c>
      <c r="F421" s="3" t="s">
        <v>2275</v>
      </c>
      <c r="G421" s="3" t="s">
        <v>31</v>
      </c>
      <c r="H421" s="4">
        <v>45466</v>
      </c>
      <c r="I421" s="5">
        <v>-12</v>
      </c>
      <c r="J421" s="3" t="s">
        <v>20</v>
      </c>
      <c r="K421" s="3" t="s">
        <v>457</v>
      </c>
      <c r="L421" s="6">
        <v>-24.96</v>
      </c>
      <c r="M421" s="3" t="s">
        <v>457</v>
      </c>
      <c r="N421" s="3" t="s">
        <v>457</v>
      </c>
      <c r="O421" s="3" t="s">
        <v>457</v>
      </c>
      <c r="P421" s="3" t="s">
        <v>2276</v>
      </c>
      <c r="Q421" s="3" t="s">
        <v>457</v>
      </c>
      <c r="R421" s="3" t="s">
        <v>457</v>
      </c>
      <c r="S421" s="3" t="s">
        <v>457</v>
      </c>
      <c r="T421" s="3" t="s">
        <v>2277</v>
      </c>
      <c r="U421" t="str">
        <f t="shared" si="6"/>
        <v>10058877200064190</v>
      </c>
    </row>
    <row r="422" spans="1:21" hidden="1">
      <c r="A422" s="3" t="s">
        <v>1171</v>
      </c>
      <c r="B422" s="3" t="s">
        <v>1686</v>
      </c>
      <c r="C422" s="3" t="s">
        <v>27</v>
      </c>
      <c r="D422" s="3" t="s">
        <v>1929</v>
      </c>
      <c r="E422" s="3" t="s">
        <v>457</v>
      </c>
      <c r="F422" s="3" t="s">
        <v>2278</v>
      </c>
      <c r="G422" s="3" t="s">
        <v>1862</v>
      </c>
      <c r="H422" s="4">
        <v>45466</v>
      </c>
      <c r="I422" s="5">
        <v>16</v>
      </c>
      <c r="J422" s="3" t="s">
        <v>20</v>
      </c>
      <c r="K422" s="3" t="s">
        <v>457</v>
      </c>
      <c r="L422" s="6">
        <v>0</v>
      </c>
      <c r="M422" s="3" t="s">
        <v>457</v>
      </c>
      <c r="N422" s="3" t="s">
        <v>457</v>
      </c>
      <c r="O422" s="3" t="s">
        <v>457</v>
      </c>
      <c r="P422" s="3" t="s">
        <v>457</v>
      </c>
      <c r="Q422" s="3" t="s">
        <v>457</v>
      </c>
      <c r="R422" s="3" t="s">
        <v>457</v>
      </c>
      <c r="S422" s="3" t="s">
        <v>457</v>
      </c>
      <c r="T422" s="3" t="s">
        <v>481</v>
      </c>
      <c r="U422" t="str">
        <f t="shared" si="6"/>
        <v>10059406</v>
      </c>
    </row>
    <row r="423" spans="1:21" hidden="1">
      <c r="A423" s="3" t="s">
        <v>1171</v>
      </c>
      <c r="B423" s="3" t="s">
        <v>1686</v>
      </c>
      <c r="C423" s="3" t="s">
        <v>30</v>
      </c>
      <c r="D423" s="3" t="s">
        <v>1929</v>
      </c>
      <c r="E423" s="3" t="s">
        <v>457</v>
      </c>
      <c r="F423" s="3" t="s">
        <v>2278</v>
      </c>
      <c r="G423" s="3" t="s">
        <v>464</v>
      </c>
      <c r="H423" s="4">
        <v>45466</v>
      </c>
      <c r="I423" s="5">
        <v>-16</v>
      </c>
      <c r="J423" s="3" t="s">
        <v>20</v>
      </c>
      <c r="K423" s="3" t="s">
        <v>457</v>
      </c>
      <c r="L423" s="6">
        <v>0</v>
      </c>
      <c r="M423" s="3" t="s">
        <v>457</v>
      </c>
      <c r="N423" s="3" t="s">
        <v>457</v>
      </c>
      <c r="O423" s="3" t="s">
        <v>457</v>
      </c>
      <c r="P423" s="3" t="s">
        <v>457</v>
      </c>
      <c r="Q423" s="3" t="s">
        <v>457</v>
      </c>
      <c r="R423" s="3" t="s">
        <v>457</v>
      </c>
      <c r="S423" s="3" t="s">
        <v>457</v>
      </c>
      <c r="T423" s="3" t="s">
        <v>481</v>
      </c>
      <c r="U423" t="str">
        <f t="shared" si="6"/>
        <v>10059406</v>
      </c>
    </row>
    <row r="424" spans="1:21" hidden="1">
      <c r="A424" s="3" t="s">
        <v>1457</v>
      </c>
      <c r="B424" s="3" t="s">
        <v>1686</v>
      </c>
      <c r="C424" s="3" t="s">
        <v>23</v>
      </c>
      <c r="D424" s="3" t="s">
        <v>1929</v>
      </c>
      <c r="E424" s="3" t="s">
        <v>457</v>
      </c>
      <c r="F424" s="3" t="s">
        <v>2279</v>
      </c>
      <c r="G424" s="3" t="s">
        <v>31</v>
      </c>
      <c r="H424" s="4">
        <v>45466</v>
      </c>
      <c r="I424" s="5">
        <v>-1</v>
      </c>
      <c r="J424" s="3" t="s">
        <v>20</v>
      </c>
      <c r="K424" s="3" t="s">
        <v>457</v>
      </c>
      <c r="L424" s="6">
        <v>0</v>
      </c>
      <c r="M424" s="3" t="s">
        <v>457</v>
      </c>
      <c r="N424" s="3" t="s">
        <v>457</v>
      </c>
      <c r="O424" s="3" t="s">
        <v>457</v>
      </c>
      <c r="P424" s="3" t="s">
        <v>457</v>
      </c>
      <c r="Q424" s="3" t="s">
        <v>457</v>
      </c>
      <c r="R424" s="3" t="s">
        <v>457</v>
      </c>
      <c r="S424" s="3" t="s">
        <v>457</v>
      </c>
      <c r="T424" s="3" t="s">
        <v>481</v>
      </c>
      <c r="U424" t="str">
        <f t="shared" si="6"/>
        <v>10060883</v>
      </c>
    </row>
    <row r="425" spans="1:21" hidden="1">
      <c r="A425" s="3" t="s">
        <v>1457</v>
      </c>
      <c r="B425" s="3" t="s">
        <v>1686</v>
      </c>
      <c r="C425" s="3" t="s">
        <v>27</v>
      </c>
      <c r="D425" s="3" t="s">
        <v>1929</v>
      </c>
      <c r="E425" s="3" t="s">
        <v>457</v>
      </c>
      <c r="F425" s="3" t="s">
        <v>2279</v>
      </c>
      <c r="G425" s="3" t="s">
        <v>25</v>
      </c>
      <c r="H425" s="4">
        <v>45466</v>
      </c>
      <c r="I425" s="5">
        <v>1</v>
      </c>
      <c r="J425" s="3" t="s">
        <v>20</v>
      </c>
      <c r="K425" s="3" t="s">
        <v>457</v>
      </c>
      <c r="L425" s="6">
        <v>0</v>
      </c>
      <c r="M425" s="3" t="s">
        <v>457</v>
      </c>
      <c r="N425" s="3" t="s">
        <v>457</v>
      </c>
      <c r="O425" s="3" t="s">
        <v>457</v>
      </c>
      <c r="P425" s="3" t="s">
        <v>457</v>
      </c>
      <c r="Q425" s="3" t="s">
        <v>457</v>
      </c>
      <c r="R425" s="3" t="s">
        <v>457</v>
      </c>
      <c r="S425" s="3" t="s">
        <v>457</v>
      </c>
      <c r="T425" s="3" t="s">
        <v>481</v>
      </c>
      <c r="U425" t="str">
        <f t="shared" si="6"/>
        <v>10060883</v>
      </c>
    </row>
    <row r="426" spans="1:21" hidden="1">
      <c r="A426" s="3" t="s">
        <v>1457</v>
      </c>
      <c r="B426" s="3" t="s">
        <v>1686</v>
      </c>
      <c r="C426" s="3" t="s">
        <v>27</v>
      </c>
      <c r="D426" s="3" t="s">
        <v>456</v>
      </c>
      <c r="E426" s="3" t="s">
        <v>457</v>
      </c>
      <c r="F426" s="3" t="s">
        <v>2280</v>
      </c>
      <c r="G426" s="3" t="s">
        <v>31</v>
      </c>
      <c r="H426" s="4">
        <v>45466</v>
      </c>
      <c r="I426" s="5">
        <v>-1</v>
      </c>
      <c r="J426" s="3" t="s">
        <v>20</v>
      </c>
      <c r="K426" s="3" t="s">
        <v>457</v>
      </c>
      <c r="L426" s="6">
        <v>-2.39</v>
      </c>
      <c r="M426" s="3" t="s">
        <v>457</v>
      </c>
      <c r="N426" s="3" t="s">
        <v>457</v>
      </c>
      <c r="O426" s="3" t="s">
        <v>457</v>
      </c>
      <c r="P426" s="3" t="s">
        <v>2276</v>
      </c>
      <c r="Q426" s="3" t="s">
        <v>457</v>
      </c>
      <c r="R426" s="3" t="s">
        <v>457</v>
      </c>
      <c r="S426" s="3" t="s">
        <v>457</v>
      </c>
      <c r="T426" s="3" t="s">
        <v>2277</v>
      </c>
      <c r="U426" t="str">
        <f t="shared" si="6"/>
        <v>10060883200064190</v>
      </c>
    </row>
    <row r="427" spans="1:21" hidden="1">
      <c r="A427" s="3" t="s">
        <v>154</v>
      </c>
      <c r="B427" s="3" t="s">
        <v>1686</v>
      </c>
      <c r="C427" s="3" t="s">
        <v>27</v>
      </c>
      <c r="D427" s="3" t="s">
        <v>1929</v>
      </c>
      <c r="E427" s="3" t="s">
        <v>457</v>
      </c>
      <c r="F427" s="3" t="s">
        <v>2281</v>
      </c>
      <c r="G427" s="3" t="s">
        <v>25</v>
      </c>
      <c r="H427" s="4">
        <v>45466</v>
      </c>
      <c r="I427" s="5">
        <v>1</v>
      </c>
      <c r="J427" s="3" t="s">
        <v>20</v>
      </c>
      <c r="K427" s="3" t="s">
        <v>457</v>
      </c>
      <c r="L427" s="6">
        <v>0</v>
      </c>
      <c r="M427" s="3" t="s">
        <v>457</v>
      </c>
      <c r="N427" s="3" t="s">
        <v>457</v>
      </c>
      <c r="O427" s="3" t="s">
        <v>457</v>
      </c>
      <c r="P427" s="3" t="s">
        <v>457</v>
      </c>
      <c r="Q427" s="3" t="s">
        <v>457</v>
      </c>
      <c r="R427" s="3" t="s">
        <v>457</v>
      </c>
      <c r="S427" s="3" t="s">
        <v>457</v>
      </c>
      <c r="T427" s="3" t="s">
        <v>481</v>
      </c>
      <c r="U427" t="str">
        <f t="shared" si="6"/>
        <v>10060885</v>
      </c>
    </row>
    <row r="428" spans="1:21" hidden="1">
      <c r="A428" s="3" t="s">
        <v>154</v>
      </c>
      <c r="B428" s="3" t="s">
        <v>1686</v>
      </c>
      <c r="C428" s="3" t="s">
        <v>23</v>
      </c>
      <c r="D428" s="3" t="s">
        <v>1929</v>
      </c>
      <c r="E428" s="3" t="s">
        <v>457</v>
      </c>
      <c r="F428" s="3" t="s">
        <v>2281</v>
      </c>
      <c r="G428" s="3" t="s">
        <v>31</v>
      </c>
      <c r="H428" s="4">
        <v>45466</v>
      </c>
      <c r="I428" s="5">
        <v>-1</v>
      </c>
      <c r="J428" s="3" t="s">
        <v>20</v>
      </c>
      <c r="K428" s="3" t="s">
        <v>457</v>
      </c>
      <c r="L428" s="6">
        <v>0</v>
      </c>
      <c r="M428" s="3" t="s">
        <v>457</v>
      </c>
      <c r="N428" s="3" t="s">
        <v>457</v>
      </c>
      <c r="O428" s="3" t="s">
        <v>457</v>
      </c>
      <c r="P428" s="3" t="s">
        <v>457</v>
      </c>
      <c r="Q428" s="3" t="s">
        <v>457</v>
      </c>
      <c r="R428" s="3" t="s">
        <v>457</v>
      </c>
      <c r="S428" s="3" t="s">
        <v>457</v>
      </c>
      <c r="T428" s="3" t="s">
        <v>481</v>
      </c>
      <c r="U428" t="str">
        <f t="shared" si="6"/>
        <v>10060885</v>
      </c>
    </row>
    <row r="429" spans="1:21" hidden="1">
      <c r="A429" s="3" t="s">
        <v>154</v>
      </c>
      <c r="B429" s="3" t="s">
        <v>1686</v>
      </c>
      <c r="C429" s="3" t="s">
        <v>27</v>
      </c>
      <c r="D429" s="3" t="s">
        <v>456</v>
      </c>
      <c r="E429" s="3" t="s">
        <v>457</v>
      </c>
      <c r="F429" s="3" t="s">
        <v>2282</v>
      </c>
      <c r="G429" s="3" t="s">
        <v>31</v>
      </c>
      <c r="H429" s="4">
        <v>45466</v>
      </c>
      <c r="I429" s="5">
        <v>-1</v>
      </c>
      <c r="J429" s="3" t="s">
        <v>20</v>
      </c>
      <c r="K429" s="3" t="s">
        <v>457</v>
      </c>
      <c r="L429" s="6">
        <v>-4.7699999999999996</v>
      </c>
      <c r="M429" s="3" t="s">
        <v>457</v>
      </c>
      <c r="N429" s="3" t="s">
        <v>457</v>
      </c>
      <c r="O429" s="3" t="s">
        <v>457</v>
      </c>
      <c r="P429" s="3" t="s">
        <v>2276</v>
      </c>
      <c r="Q429" s="3" t="s">
        <v>457</v>
      </c>
      <c r="R429" s="3" t="s">
        <v>457</v>
      </c>
      <c r="S429" s="3" t="s">
        <v>457</v>
      </c>
      <c r="T429" s="3" t="s">
        <v>2277</v>
      </c>
      <c r="U429" t="str">
        <f t="shared" si="6"/>
        <v>10060885200064190</v>
      </c>
    </row>
    <row r="430" spans="1:21" hidden="1">
      <c r="A430" s="3" t="s">
        <v>1599</v>
      </c>
      <c r="B430" s="3" t="s">
        <v>1686</v>
      </c>
      <c r="C430" s="3" t="s">
        <v>27</v>
      </c>
      <c r="D430" s="3" t="s">
        <v>1929</v>
      </c>
      <c r="E430" s="3" t="s">
        <v>457</v>
      </c>
      <c r="F430" s="3" t="s">
        <v>2283</v>
      </c>
      <c r="G430" s="3" t="s">
        <v>461</v>
      </c>
      <c r="H430" s="4">
        <v>45466</v>
      </c>
      <c r="I430" s="5">
        <v>12</v>
      </c>
      <c r="J430" s="3" t="s">
        <v>20</v>
      </c>
      <c r="K430" s="3" t="s">
        <v>457</v>
      </c>
      <c r="L430" s="6">
        <v>0</v>
      </c>
      <c r="M430" s="3" t="s">
        <v>457</v>
      </c>
      <c r="N430" s="3" t="s">
        <v>457</v>
      </c>
      <c r="O430" s="3" t="s">
        <v>457</v>
      </c>
      <c r="P430" s="3" t="s">
        <v>457</v>
      </c>
      <c r="Q430" s="3" t="s">
        <v>457</v>
      </c>
      <c r="R430" s="3" t="s">
        <v>457</v>
      </c>
      <c r="S430" s="3" t="s">
        <v>457</v>
      </c>
      <c r="T430" s="3" t="s">
        <v>481</v>
      </c>
      <c r="U430" t="str">
        <f t="shared" si="6"/>
        <v>10220795</v>
      </c>
    </row>
    <row r="431" spans="1:21" hidden="1">
      <c r="A431" s="3" t="s">
        <v>1599</v>
      </c>
      <c r="B431" s="3" t="s">
        <v>1686</v>
      </c>
      <c r="C431" s="3" t="s">
        <v>30</v>
      </c>
      <c r="D431" s="3" t="s">
        <v>1929</v>
      </c>
      <c r="E431" s="3" t="s">
        <v>457</v>
      </c>
      <c r="F431" s="3" t="s">
        <v>2283</v>
      </c>
      <c r="G431" s="3" t="s">
        <v>32</v>
      </c>
      <c r="H431" s="4">
        <v>45466</v>
      </c>
      <c r="I431" s="5">
        <v>-12</v>
      </c>
      <c r="J431" s="3" t="s">
        <v>20</v>
      </c>
      <c r="K431" s="3" t="s">
        <v>457</v>
      </c>
      <c r="L431" s="6">
        <v>0</v>
      </c>
      <c r="M431" s="3" t="s">
        <v>457</v>
      </c>
      <c r="N431" s="3" t="s">
        <v>457</v>
      </c>
      <c r="O431" s="3" t="s">
        <v>457</v>
      </c>
      <c r="P431" s="3" t="s">
        <v>457</v>
      </c>
      <c r="Q431" s="3" t="s">
        <v>457</v>
      </c>
      <c r="R431" s="3" t="s">
        <v>457</v>
      </c>
      <c r="S431" s="3" t="s">
        <v>457</v>
      </c>
      <c r="T431" s="3" t="s">
        <v>481</v>
      </c>
      <c r="U431" t="str">
        <f t="shared" si="6"/>
        <v>10220795</v>
      </c>
    </row>
    <row r="432" spans="1:21" hidden="1">
      <c r="A432" s="3" t="s">
        <v>1507</v>
      </c>
      <c r="B432" s="3" t="s">
        <v>1686</v>
      </c>
      <c r="C432" s="3" t="s">
        <v>27</v>
      </c>
      <c r="D432" s="3" t="s">
        <v>1929</v>
      </c>
      <c r="E432" s="3" t="s">
        <v>457</v>
      </c>
      <c r="F432" s="3" t="s">
        <v>2283</v>
      </c>
      <c r="G432" s="3" t="s">
        <v>458</v>
      </c>
      <c r="H432" s="4">
        <v>45466</v>
      </c>
      <c r="I432" s="5">
        <v>9</v>
      </c>
      <c r="J432" s="3" t="s">
        <v>20</v>
      </c>
      <c r="K432" s="3" t="s">
        <v>457</v>
      </c>
      <c r="L432" s="6">
        <v>0</v>
      </c>
      <c r="M432" s="3" t="s">
        <v>457</v>
      </c>
      <c r="N432" s="3" t="s">
        <v>457</v>
      </c>
      <c r="O432" s="3" t="s">
        <v>457</v>
      </c>
      <c r="P432" s="3" t="s">
        <v>457</v>
      </c>
      <c r="Q432" s="3" t="s">
        <v>457</v>
      </c>
      <c r="R432" s="3" t="s">
        <v>457</v>
      </c>
      <c r="S432" s="3" t="s">
        <v>457</v>
      </c>
      <c r="T432" s="3" t="s">
        <v>481</v>
      </c>
      <c r="U432" t="str">
        <f t="shared" si="6"/>
        <v>10586380</v>
      </c>
    </row>
    <row r="433" spans="1:21" hidden="1">
      <c r="A433" s="3" t="s">
        <v>1507</v>
      </c>
      <c r="B433" s="3" t="s">
        <v>1686</v>
      </c>
      <c r="C433" s="3" t="s">
        <v>30</v>
      </c>
      <c r="D433" s="3" t="s">
        <v>1929</v>
      </c>
      <c r="E433" s="3" t="s">
        <v>457</v>
      </c>
      <c r="F433" s="3" t="s">
        <v>2283</v>
      </c>
      <c r="G433" s="3" t="s">
        <v>459</v>
      </c>
      <c r="H433" s="4">
        <v>45466</v>
      </c>
      <c r="I433" s="5">
        <v>-9</v>
      </c>
      <c r="J433" s="3" t="s">
        <v>20</v>
      </c>
      <c r="K433" s="3" t="s">
        <v>457</v>
      </c>
      <c r="L433" s="6">
        <v>0</v>
      </c>
      <c r="M433" s="3" t="s">
        <v>457</v>
      </c>
      <c r="N433" s="3" t="s">
        <v>457</v>
      </c>
      <c r="O433" s="3" t="s">
        <v>457</v>
      </c>
      <c r="P433" s="3" t="s">
        <v>457</v>
      </c>
      <c r="Q433" s="3" t="s">
        <v>457</v>
      </c>
      <c r="R433" s="3" t="s">
        <v>457</v>
      </c>
      <c r="S433" s="3" t="s">
        <v>457</v>
      </c>
      <c r="T433" s="3" t="s">
        <v>481</v>
      </c>
      <c r="U433" t="str">
        <f t="shared" si="6"/>
        <v>10586380</v>
      </c>
    </row>
    <row r="434" spans="1:21" hidden="1">
      <c r="A434" s="3" t="s">
        <v>1457</v>
      </c>
      <c r="B434" s="3" t="s">
        <v>1686</v>
      </c>
      <c r="C434" s="3" t="s">
        <v>23</v>
      </c>
      <c r="D434" s="3" t="s">
        <v>1896</v>
      </c>
      <c r="E434" s="3" t="s">
        <v>457</v>
      </c>
      <c r="F434" s="3" t="s">
        <v>2284</v>
      </c>
      <c r="G434" s="3" t="s">
        <v>459</v>
      </c>
      <c r="H434" s="4">
        <v>45467</v>
      </c>
      <c r="I434" s="5">
        <v>-4</v>
      </c>
      <c r="J434" s="3" t="s">
        <v>20</v>
      </c>
      <c r="K434" s="3" t="s">
        <v>457</v>
      </c>
      <c r="L434" s="6">
        <v>-9.56</v>
      </c>
      <c r="M434" s="3" t="s">
        <v>457</v>
      </c>
      <c r="N434" s="3" t="s">
        <v>457</v>
      </c>
      <c r="O434" s="3" t="s">
        <v>457</v>
      </c>
      <c r="P434" s="3" t="s">
        <v>457</v>
      </c>
      <c r="Q434" s="3" t="s">
        <v>457</v>
      </c>
      <c r="R434" s="3" t="s">
        <v>457</v>
      </c>
      <c r="S434" s="3" t="s">
        <v>457</v>
      </c>
      <c r="T434" s="3" t="s">
        <v>481</v>
      </c>
      <c r="U434" t="str">
        <f t="shared" si="6"/>
        <v>10060883</v>
      </c>
    </row>
    <row r="435" spans="1:21" hidden="1">
      <c r="A435" s="3" t="s">
        <v>1342</v>
      </c>
      <c r="B435" s="3" t="s">
        <v>1686</v>
      </c>
      <c r="C435" s="3" t="s">
        <v>23</v>
      </c>
      <c r="D435" s="3" t="s">
        <v>1896</v>
      </c>
      <c r="E435" s="3" t="s">
        <v>457</v>
      </c>
      <c r="F435" s="3" t="s">
        <v>2284</v>
      </c>
      <c r="G435" s="3" t="s">
        <v>466</v>
      </c>
      <c r="H435" s="4">
        <v>45467</v>
      </c>
      <c r="I435" s="5">
        <v>-4</v>
      </c>
      <c r="J435" s="3" t="s">
        <v>20</v>
      </c>
      <c r="K435" s="3" t="s">
        <v>457</v>
      </c>
      <c r="L435" s="6">
        <v>-14.28</v>
      </c>
      <c r="M435" s="3" t="s">
        <v>457</v>
      </c>
      <c r="N435" s="3" t="s">
        <v>457</v>
      </c>
      <c r="O435" s="3" t="s">
        <v>457</v>
      </c>
      <c r="P435" s="3" t="s">
        <v>457</v>
      </c>
      <c r="Q435" s="3" t="s">
        <v>457</v>
      </c>
      <c r="R435" s="3" t="s">
        <v>457</v>
      </c>
      <c r="S435" s="3" t="s">
        <v>457</v>
      </c>
      <c r="T435" s="3" t="s">
        <v>481</v>
      </c>
      <c r="U435" t="str">
        <f t="shared" si="6"/>
        <v>10060884</v>
      </c>
    </row>
    <row r="436" spans="1:21" hidden="1">
      <c r="A436" s="3" t="s">
        <v>154</v>
      </c>
      <c r="B436" s="3" t="s">
        <v>1686</v>
      </c>
      <c r="C436" s="3" t="s">
        <v>23</v>
      </c>
      <c r="D436" s="3" t="s">
        <v>1896</v>
      </c>
      <c r="E436" s="3" t="s">
        <v>457</v>
      </c>
      <c r="F436" s="3" t="s">
        <v>2284</v>
      </c>
      <c r="G436" s="3" t="s">
        <v>458</v>
      </c>
      <c r="H436" s="4">
        <v>45467</v>
      </c>
      <c r="I436" s="5">
        <v>-4</v>
      </c>
      <c r="J436" s="3" t="s">
        <v>20</v>
      </c>
      <c r="K436" s="3" t="s">
        <v>457</v>
      </c>
      <c r="L436" s="6">
        <v>-19.07</v>
      </c>
      <c r="M436" s="3" t="s">
        <v>457</v>
      </c>
      <c r="N436" s="3" t="s">
        <v>457</v>
      </c>
      <c r="O436" s="3" t="s">
        <v>457</v>
      </c>
      <c r="P436" s="3" t="s">
        <v>457</v>
      </c>
      <c r="Q436" s="3" t="s">
        <v>457</v>
      </c>
      <c r="R436" s="3" t="s">
        <v>457</v>
      </c>
      <c r="S436" s="3" t="s">
        <v>457</v>
      </c>
      <c r="T436" s="3" t="s">
        <v>481</v>
      </c>
      <c r="U436" t="str">
        <f t="shared" si="6"/>
        <v>10060885</v>
      </c>
    </row>
    <row r="437" spans="1:21" hidden="1">
      <c r="A437" s="3" t="s">
        <v>158</v>
      </c>
      <c r="B437" s="3" t="s">
        <v>1686</v>
      </c>
      <c r="C437" s="3" t="s">
        <v>457</v>
      </c>
      <c r="D437" s="3" t="s">
        <v>1899</v>
      </c>
      <c r="E437" s="3" t="s">
        <v>457</v>
      </c>
      <c r="F437" s="3" t="s">
        <v>2285</v>
      </c>
      <c r="G437" s="3" t="s">
        <v>25</v>
      </c>
      <c r="H437" s="4">
        <v>45469</v>
      </c>
      <c r="I437" s="5">
        <v>1</v>
      </c>
      <c r="J437" s="3" t="s">
        <v>20</v>
      </c>
      <c r="K437" s="3" t="s">
        <v>457</v>
      </c>
      <c r="L437" s="6">
        <v>7.03</v>
      </c>
      <c r="M437" s="3" t="s">
        <v>457</v>
      </c>
      <c r="N437" s="3" t="s">
        <v>457</v>
      </c>
      <c r="O437" s="3" t="s">
        <v>457</v>
      </c>
      <c r="P437" s="3" t="s">
        <v>457</v>
      </c>
      <c r="Q437" s="3" t="s">
        <v>2246</v>
      </c>
      <c r="R437" s="3" t="s">
        <v>457</v>
      </c>
      <c r="S437" s="3" t="s">
        <v>457</v>
      </c>
      <c r="T437" s="3" t="s">
        <v>481</v>
      </c>
      <c r="U437" t="str">
        <f t="shared" si="6"/>
        <v>10060886</v>
      </c>
    </row>
    <row r="438" spans="1:21" hidden="1">
      <c r="A438" s="3" t="s">
        <v>176</v>
      </c>
      <c r="B438" s="3" t="s">
        <v>1686</v>
      </c>
      <c r="C438" s="3" t="s">
        <v>457</v>
      </c>
      <c r="D438" s="3" t="s">
        <v>1899</v>
      </c>
      <c r="E438" s="3" t="s">
        <v>457</v>
      </c>
      <c r="F438" s="3" t="s">
        <v>2286</v>
      </c>
      <c r="G438" s="3" t="s">
        <v>25</v>
      </c>
      <c r="H438" s="4">
        <v>45469</v>
      </c>
      <c r="I438" s="5">
        <v>7</v>
      </c>
      <c r="J438" s="3" t="s">
        <v>20</v>
      </c>
      <c r="K438" s="3" t="s">
        <v>457</v>
      </c>
      <c r="L438" s="6">
        <v>82.46</v>
      </c>
      <c r="M438" s="3" t="s">
        <v>457</v>
      </c>
      <c r="N438" s="3" t="s">
        <v>457</v>
      </c>
      <c r="O438" s="3" t="s">
        <v>457</v>
      </c>
      <c r="P438" s="3" t="s">
        <v>457</v>
      </c>
      <c r="Q438" s="3" t="s">
        <v>2287</v>
      </c>
      <c r="R438" s="3" t="s">
        <v>457</v>
      </c>
      <c r="S438" s="3" t="s">
        <v>457</v>
      </c>
      <c r="T438" s="3" t="s">
        <v>481</v>
      </c>
      <c r="U438" t="str">
        <f t="shared" si="6"/>
        <v>10060901</v>
      </c>
    </row>
    <row r="439" spans="1:21" hidden="1">
      <c r="A439" s="3" t="s">
        <v>1631</v>
      </c>
      <c r="B439" s="3" t="s">
        <v>1686</v>
      </c>
      <c r="C439" s="3" t="s">
        <v>30</v>
      </c>
      <c r="D439" s="3" t="s">
        <v>1929</v>
      </c>
      <c r="E439" s="3" t="s">
        <v>457</v>
      </c>
      <c r="F439" s="3" t="s">
        <v>2288</v>
      </c>
      <c r="G439" s="3" t="s">
        <v>483</v>
      </c>
      <c r="H439" s="4">
        <v>45469</v>
      </c>
      <c r="I439" s="5">
        <v>-4</v>
      </c>
      <c r="J439" s="3" t="s">
        <v>20</v>
      </c>
      <c r="K439" s="3" t="s">
        <v>457</v>
      </c>
      <c r="L439" s="6">
        <v>0</v>
      </c>
      <c r="M439" s="3" t="s">
        <v>457</v>
      </c>
      <c r="N439" s="3" t="s">
        <v>457</v>
      </c>
      <c r="O439" s="3" t="s">
        <v>457</v>
      </c>
      <c r="P439" s="3" t="s">
        <v>457</v>
      </c>
      <c r="Q439" s="3" t="s">
        <v>457</v>
      </c>
      <c r="R439" s="3" t="s">
        <v>457</v>
      </c>
      <c r="S439" s="3" t="s">
        <v>457</v>
      </c>
      <c r="T439" s="3" t="s">
        <v>481</v>
      </c>
      <c r="U439" t="str">
        <f t="shared" si="6"/>
        <v>10453091</v>
      </c>
    </row>
    <row r="440" spans="1:21" hidden="1">
      <c r="A440" s="3" t="s">
        <v>1631</v>
      </c>
      <c r="B440" s="3" t="s">
        <v>1686</v>
      </c>
      <c r="C440" s="3" t="s">
        <v>27</v>
      </c>
      <c r="D440" s="3" t="s">
        <v>1929</v>
      </c>
      <c r="E440" s="3" t="s">
        <v>457</v>
      </c>
      <c r="F440" s="3" t="s">
        <v>2288</v>
      </c>
      <c r="G440" s="3" t="s">
        <v>471</v>
      </c>
      <c r="H440" s="4">
        <v>45469</v>
      </c>
      <c r="I440" s="5">
        <v>4</v>
      </c>
      <c r="J440" s="3" t="s">
        <v>20</v>
      </c>
      <c r="K440" s="3" t="s">
        <v>457</v>
      </c>
      <c r="L440" s="6">
        <v>0</v>
      </c>
      <c r="M440" s="3" t="s">
        <v>457</v>
      </c>
      <c r="N440" s="3" t="s">
        <v>457</v>
      </c>
      <c r="O440" s="3" t="s">
        <v>457</v>
      </c>
      <c r="P440" s="3" t="s">
        <v>457</v>
      </c>
      <c r="Q440" s="3" t="s">
        <v>457</v>
      </c>
      <c r="R440" s="3" t="s">
        <v>457</v>
      </c>
      <c r="S440" s="3" t="s">
        <v>457</v>
      </c>
      <c r="T440" s="3" t="s">
        <v>481</v>
      </c>
      <c r="U440" t="str">
        <f t="shared" si="6"/>
        <v>10453091</v>
      </c>
    </row>
    <row r="441" spans="1:21" hidden="1">
      <c r="A441" s="3" t="s">
        <v>1610</v>
      </c>
      <c r="B441" s="3" t="s">
        <v>1686</v>
      </c>
      <c r="C441" s="3" t="s">
        <v>30</v>
      </c>
      <c r="D441" s="3" t="s">
        <v>1891</v>
      </c>
      <c r="E441" s="3" t="s">
        <v>457</v>
      </c>
      <c r="F441" s="3" t="s">
        <v>2289</v>
      </c>
      <c r="G441" s="3" t="s">
        <v>31</v>
      </c>
      <c r="H441" s="4">
        <v>45470</v>
      </c>
      <c r="I441" s="5">
        <v>16</v>
      </c>
      <c r="J441" s="3" t="s">
        <v>20</v>
      </c>
      <c r="K441" s="3" t="s">
        <v>457</v>
      </c>
      <c r="L441" s="6">
        <v>0</v>
      </c>
      <c r="M441" s="3" t="s">
        <v>457</v>
      </c>
      <c r="N441" s="3" t="s">
        <v>457</v>
      </c>
      <c r="O441" s="3" t="s">
        <v>457</v>
      </c>
      <c r="P441" s="3" t="s">
        <v>457</v>
      </c>
      <c r="Q441" s="3" t="s">
        <v>2197</v>
      </c>
      <c r="R441" s="3" t="s">
        <v>457</v>
      </c>
      <c r="S441" s="3" t="s">
        <v>457</v>
      </c>
      <c r="T441" s="3" t="s">
        <v>481</v>
      </c>
      <c r="U441" t="str">
        <f t="shared" si="6"/>
        <v>10058217</v>
      </c>
    </row>
    <row r="442" spans="1:21" hidden="1">
      <c r="A442" s="3" t="s">
        <v>902</v>
      </c>
      <c r="B442" s="3" t="s">
        <v>1686</v>
      </c>
      <c r="C442" s="3" t="s">
        <v>457</v>
      </c>
      <c r="D442" s="3" t="s">
        <v>1899</v>
      </c>
      <c r="E442" s="3" t="s">
        <v>457</v>
      </c>
      <c r="F442" s="3" t="s">
        <v>2290</v>
      </c>
      <c r="G442" s="3" t="s">
        <v>25</v>
      </c>
      <c r="H442" s="4">
        <v>45470</v>
      </c>
      <c r="I442" s="5">
        <v>1</v>
      </c>
      <c r="J442" s="3" t="s">
        <v>20</v>
      </c>
      <c r="K442" s="3" t="s">
        <v>457</v>
      </c>
      <c r="L442" s="6">
        <v>520</v>
      </c>
      <c r="M442" s="3" t="s">
        <v>457</v>
      </c>
      <c r="N442" s="3" t="s">
        <v>457</v>
      </c>
      <c r="O442" s="3" t="s">
        <v>457</v>
      </c>
      <c r="P442" s="3" t="s">
        <v>457</v>
      </c>
      <c r="Q442" s="3" t="s">
        <v>2291</v>
      </c>
      <c r="R442" s="3" t="s">
        <v>457</v>
      </c>
      <c r="S442" s="3" t="s">
        <v>457</v>
      </c>
      <c r="T442" s="3" t="s">
        <v>481</v>
      </c>
      <c r="U442" t="str">
        <f t="shared" si="6"/>
        <v>10227207</v>
      </c>
    </row>
    <row r="443" spans="1:21" hidden="1">
      <c r="A443" s="3" t="s">
        <v>902</v>
      </c>
      <c r="B443" s="3" t="s">
        <v>1686</v>
      </c>
      <c r="C443" s="3" t="s">
        <v>30</v>
      </c>
      <c r="D443" s="3" t="s">
        <v>1891</v>
      </c>
      <c r="E443" s="3" t="s">
        <v>457</v>
      </c>
      <c r="F443" s="3" t="s">
        <v>2292</v>
      </c>
      <c r="G443" s="3" t="s">
        <v>31</v>
      </c>
      <c r="H443" s="4">
        <v>45470</v>
      </c>
      <c r="I443" s="5">
        <v>1</v>
      </c>
      <c r="J443" s="3" t="s">
        <v>20</v>
      </c>
      <c r="K443" s="3" t="s">
        <v>457</v>
      </c>
      <c r="L443" s="6">
        <v>0</v>
      </c>
      <c r="M443" s="3" t="s">
        <v>457</v>
      </c>
      <c r="N443" s="3" t="s">
        <v>457</v>
      </c>
      <c r="O443" s="3" t="s">
        <v>457</v>
      </c>
      <c r="P443" s="3" t="s">
        <v>457</v>
      </c>
      <c r="Q443" s="3" t="s">
        <v>2291</v>
      </c>
      <c r="R443" s="3" t="s">
        <v>457</v>
      </c>
      <c r="S443" s="3" t="s">
        <v>457</v>
      </c>
      <c r="T443" s="3" t="s">
        <v>481</v>
      </c>
      <c r="U443" t="str">
        <f t="shared" si="6"/>
        <v>10227207</v>
      </c>
    </row>
    <row r="444" spans="1:21" hidden="1">
      <c r="A444" s="3" t="s">
        <v>904</v>
      </c>
      <c r="B444" s="3" t="s">
        <v>1686</v>
      </c>
      <c r="C444" s="3" t="s">
        <v>457</v>
      </c>
      <c r="D444" s="3" t="s">
        <v>1899</v>
      </c>
      <c r="E444" s="3" t="s">
        <v>457</v>
      </c>
      <c r="F444" s="3" t="s">
        <v>2293</v>
      </c>
      <c r="G444" s="3" t="s">
        <v>25</v>
      </c>
      <c r="H444" s="4">
        <v>45471</v>
      </c>
      <c r="I444" s="5">
        <v>1</v>
      </c>
      <c r="J444" s="3" t="s">
        <v>20</v>
      </c>
      <c r="K444" s="3" t="s">
        <v>457</v>
      </c>
      <c r="L444" s="6">
        <v>11848.97</v>
      </c>
      <c r="M444" s="3" t="s">
        <v>457</v>
      </c>
      <c r="N444" s="3" t="s">
        <v>457</v>
      </c>
      <c r="O444" s="3" t="s">
        <v>457</v>
      </c>
      <c r="P444" s="3" t="s">
        <v>457</v>
      </c>
      <c r="Q444" s="3" t="s">
        <v>2294</v>
      </c>
      <c r="R444" s="3" t="s">
        <v>457</v>
      </c>
      <c r="S444" s="3" t="s">
        <v>457</v>
      </c>
      <c r="T444" s="3" t="s">
        <v>481</v>
      </c>
      <c r="U444" t="str">
        <f t="shared" si="6"/>
        <v>10589855</v>
      </c>
    </row>
    <row r="445" spans="1:21" hidden="1">
      <c r="A445" s="3" t="s">
        <v>904</v>
      </c>
      <c r="B445" s="3" t="s">
        <v>1686</v>
      </c>
      <c r="C445" s="3" t="s">
        <v>457</v>
      </c>
      <c r="D445" s="3" t="s">
        <v>1899</v>
      </c>
      <c r="E445" s="3" t="s">
        <v>457</v>
      </c>
      <c r="F445" s="3" t="s">
        <v>2295</v>
      </c>
      <c r="G445" s="3" t="s">
        <v>25</v>
      </c>
      <c r="H445" s="4">
        <v>45471</v>
      </c>
      <c r="I445" s="5">
        <v>1</v>
      </c>
      <c r="J445" s="3" t="s">
        <v>20</v>
      </c>
      <c r="K445" s="3" t="s">
        <v>457</v>
      </c>
      <c r="L445" s="6">
        <v>11848.97</v>
      </c>
      <c r="M445" s="3" t="s">
        <v>457</v>
      </c>
      <c r="N445" s="3" t="s">
        <v>457</v>
      </c>
      <c r="O445" s="3" t="s">
        <v>457</v>
      </c>
      <c r="P445" s="3" t="s">
        <v>457</v>
      </c>
      <c r="Q445" s="3" t="s">
        <v>2088</v>
      </c>
      <c r="R445" s="3" t="s">
        <v>457</v>
      </c>
      <c r="S445" s="3" t="s">
        <v>457</v>
      </c>
      <c r="T445" s="3" t="s">
        <v>481</v>
      </c>
      <c r="U445" t="str">
        <f t="shared" si="6"/>
        <v>10589855</v>
      </c>
    </row>
    <row r="446" spans="1:21" hidden="1">
      <c r="A446" s="3" t="s">
        <v>904</v>
      </c>
      <c r="B446" s="3" t="s">
        <v>1686</v>
      </c>
      <c r="C446" s="3" t="s">
        <v>457</v>
      </c>
      <c r="D446" s="3" t="s">
        <v>1899</v>
      </c>
      <c r="E446" s="3" t="s">
        <v>457</v>
      </c>
      <c r="F446" s="3" t="s">
        <v>2296</v>
      </c>
      <c r="G446" s="3" t="s">
        <v>25</v>
      </c>
      <c r="H446" s="4">
        <v>45471</v>
      </c>
      <c r="I446" s="5">
        <v>1</v>
      </c>
      <c r="J446" s="3" t="s">
        <v>20</v>
      </c>
      <c r="K446" s="3" t="s">
        <v>457</v>
      </c>
      <c r="L446" s="6">
        <v>11848.97</v>
      </c>
      <c r="M446" s="3" t="s">
        <v>457</v>
      </c>
      <c r="N446" s="3" t="s">
        <v>457</v>
      </c>
      <c r="O446" s="3" t="s">
        <v>457</v>
      </c>
      <c r="P446" s="3" t="s">
        <v>457</v>
      </c>
      <c r="Q446" s="3" t="s">
        <v>1921</v>
      </c>
      <c r="R446" s="3" t="s">
        <v>457</v>
      </c>
      <c r="S446" s="3" t="s">
        <v>457</v>
      </c>
      <c r="T446" s="3" t="s">
        <v>481</v>
      </c>
      <c r="U446" t="str">
        <f t="shared" si="6"/>
        <v>10589855</v>
      </c>
    </row>
    <row r="447" spans="1:21" hidden="1">
      <c r="A447" s="3" t="s">
        <v>910</v>
      </c>
      <c r="B447" s="3" t="s">
        <v>1686</v>
      </c>
      <c r="C447" s="3" t="s">
        <v>457</v>
      </c>
      <c r="D447" s="3" t="s">
        <v>1899</v>
      </c>
      <c r="E447" s="3" t="s">
        <v>457</v>
      </c>
      <c r="F447" s="3" t="s">
        <v>2297</v>
      </c>
      <c r="G447" s="3" t="s">
        <v>25</v>
      </c>
      <c r="H447" s="4">
        <v>45471</v>
      </c>
      <c r="I447" s="5">
        <v>1</v>
      </c>
      <c r="J447" s="3" t="s">
        <v>20</v>
      </c>
      <c r="K447" s="3" t="s">
        <v>457</v>
      </c>
      <c r="L447" s="6">
        <v>34114.97</v>
      </c>
      <c r="M447" s="3" t="s">
        <v>457</v>
      </c>
      <c r="N447" s="3" t="s">
        <v>457</v>
      </c>
      <c r="O447" s="3" t="s">
        <v>457</v>
      </c>
      <c r="P447" s="3" t="s">
        <v>457</v>
      </c>
      <c r="Q447" s="3" t="s">
        <v>2298</v>
      </c>
      <c r="R447" s="3" t="s">
        <v>457</v>
      </c>
      <c r="S447" s="3" t="s">
        <v>457</v>
      </c>
      <c r="T447" s="3" t="s">
        <v>481</v>
      </c>
      <c r="U447" t="str">
        <f t="shared" si="6"/>
        <v>10589858</v>
      </c>
    </row>
    <row r="448" spans="1:21" hidden="1">
      <c r="A448" s="3" t="s">
        <v>1138</v>
      </c>
      <c r="B448" s="3" t="s">
        <v>1686</v>
      </c>
      <c r="C448" s="3" t="s">
        <v>23</v>
      </c>
      <c r="D448" s="3" t="s">
        <v>1929</v>
      </c>
      <c r="E448" s="3" t="s">
        <v>457</v>
      </c>
      <c r="F448" s="3" t="s">
        <v>2299</v>
      </c>
      <c r="G448" s="3" t="s">
        <v>31</v>
      </c>
      <c r="H448" s="4">
        <v>45474</v>
      </c>
      <c r="I448" s="5">
        <v>-12</v>
      </c>
      <c r="J448" s="3" t="s">
        <v>20</v>
      </c>
      <c r="K448" s="3" t="s">
        <v>457</v>
      </c>
      <c r="L448" s="6">
        <v>0</v>
      </c>
      <c r="M448" s="3" t="s">
        <v>457</v>
      </c>
      <c r="N448" s="3" t="s">
        <v>457</v>
      </c>
      <c r="O448" s="3" t="s">
        <v>457</v>
      </c>
      <c r="P448" s="3" t="s">
        <v>457</v>
      </c>
      <c r="Q448" s="3" t="s">
        <v>457</v>
      </c>
      <c r="R448" s="3" t="s">
        <v>457</v>
      </c>
      <c r="S448" s="3" t="s">
        <v>457</v>
      </c>
      <c r="T448" s="3" t="s">
        <v>481</v>
      </c>
      <c r="U448" t="str">
        <f t="shared" si="6"/>
        <v>10058877</v>
      </c>
    </row>
    <row r="449" spans="1:21" hidden="1">
      <c r="A449" s="3" t="s">
        <v>1138</v>
      </c>
      <c r="B449" s="3" t="s">
        <v>1686</v>
      </c>
      <c r="C449" s="3" t="s">
        <v>27</v>
      </c>
      <c r="D449" s="3" t="s">
        <v>1929</v>
      </c>
      <c r="E449" s="3" t="s">
        <v>457</v>
      </c>
      <c r="F449" s="3" t="s">
        <v>2299</v>
      </c>
      <c r="G449" s="3" t="s">
        <v>25</v>
      </c>
      <c r="H449" s="4">
        <v>45474</v>
      </c>
      <c r="I449" s="5">
        <v>12</v>
      </c>
      <c r="J449" s="3" t="s">
        <v>20</v>
      </c>
      <c r="K449" s="3" t="s">
        <v>457</v>
      </c>
      <c r="L449" s="6">
        <v>0</v>
      </c>
      <c r="M449" s="3" t="s">
        <v>457</v>
      </c>
      <c r="N449" s="3" t="s">
        <v>457</v>
      </c>
      <c r="O449" s="3" t="s">
        <v>457</v>
      </c>
      <c r="P449" s="3" t="s">
        <v>457</v>
      </c>
      <c r="Q449" s="3" t="s">
        <v>457</v>
      </c>
      <c r="R449" s="3" t="s">
        <v>457</v>
      </c>
      <c r="S449" s="3" t="s">
        <v>457</v>
      </c>
      <c r="T449" s="3" t="s">
        <v>481</v>
      </c>
      <c r="U449" t="str">
        <f t="shared" si="6"/>
        <v>10058877</v>
      </c>
    </row>
    <row r="450" spans="1:21" hidden="1">
      <c r="A450" s="3" t="s">
        <v>1138</v>
      </c>
      <c r="B450" s="3" t="s">
        <v>1686</v>
      </c>
      <c r="C450" s="3" t="s">
        <v>27</v>
      </c>
      <c r="D450" s="3" t="s">
        <v>456</v>
      </c>
      <c r="E450" s="3" t="s">
        <v>457</v>
      </c>
      <c r="F450" s="3" t="s">
        <v>2300</v>
      </c>
      <c r="G450" s="3" t="s">
        <v>31</v>
      </c>
      <c r="H450" s="4">
        <v>45474</v>
      </c>
      <c r="I450" s="5">
        <v>-12</v>
      </c>
      <c r="J450" s="3" t="s">
        <v>20</v>
      </c>
      <c r="K450" s="3" t="s">
        <v>457</v>
      </c>
      <c r="L450" s="6">
        <v>-24.96</v>
      </c>
      <c r="M450" s="3" t="s">
        <v>457</v>
      </c>
      <c r="N450" s="3" t="s">
        <v>457</v>
      </c>
      <c r="O450" s="3" t="s">
        <v>457</v>
      </c>
      <c r="P450" s="3" t="s">
        <v>2301</v>
      </c>
      <c r="Q450" s="3" t="s">
        <v>457</v>
      </c>
      <c r="R450" s="3" t="s">
        <v>457</v>
      </c>
      <c r="S450" s="3" t="s">
        <v>457</v>
      </c>
      <c r="T450" s="3" t="s">
        <v>2302</v>
      </c>
      <c r="U450" t="str">
        <f t="shared" si="6"/>
        <v>10058877200060749</v>
      </c>
    </row>
    <row r="451" spans="1:21" hidden="1">
      <c r="A451" s="3" t="s">
        <v>1457</v>
      </c>
      <c r="B451" s="3" t="s">
        <v>1686</v>
      </c>
      <c r="C451" s="3" t="s">
        <v>27</v>
      </c>
      <c r="D451" s="3" t="s">
        <v>1929</v>
      </c>
      <c r="E451" s="3" t="s">
        <v>457</v>
      </c>
      <c r="F451" s="3" t="s">
        <v>2303</v>
      </c>
      <c r="G451" s="3" t="s">
        <v>25</v>
      </c>
      <c r="H451" s="4">
        <v>45474</v>
      </c>
      <c r="I451" s="5">
        <v>1</v>
      </c>
      <c r="J451" s="3" t="s">
        <v>20</v>
      </c>
      <c r="K451" s="3" t="s">
        <v>457</v>
      </c>
      <c r="L451" s="6">
        <v>0</v>
      </c>
      <c r="M451" s="3" t="s">
        <v>457</v>
      </c>
      <c r="N451" s="3" t="s">
        <v>457</v>
      </c>
      <c r="O451" s="3" t="s">
        <v>457</v>
      </c>
      <c r="P451" s="3" t="s">
        <v>457</v>
      </c>
      <c r="Q451" s="3" t="s">
        <v>457</v>
      </c>
      <c r="R451" s="3" t="s">
        <v>457</v>
      </c>
      <c r="S451" s="3" t="s">
        <v>457</v>
      </c>
      <c r="T451" s="3" t="s">
        <v>481</v>
      </c>
      <c r="U451" t="str">
        <f t="shared" ref="U451:U514" si="7">_xlfn.CONCAT(A451,P451)</f>
        <v>10060883</v>
      </c>
    </row>
    <row r="452" spans="1:21" hidden="1">
      <c r="A452" s="3" t="s">
        <v>1457</v>
      </c>
      <c r="B452" s="3" t="s">
        <v>1686</v>
      </c>
      <c r="C452" s="3" t="s">
        <v>23</v>
      </c>
      <c r="D452" s="3" t="s">
        <v>1929</v>
      </c>
      <c r="E452" s="3" t="s">
        <v>457</v>
      </c>
      <c r="F452" s="3" t="s">
        <v>2303</v>
      </c>
      <c r="G452" s="3" t="s">
        <v>31</v>
      </c>
      <c r="H452" s="4">
        <v>45474</v>
      </c>
      <c r="I452" s="5">
        <v>-1</v>
      </c>
      <c r="J452" s="3" t="s">
        <v>20</v>
      </c>
      <c r="K452" s="3" t="s">
        <v>457</v>
      </c>
      <c r="L452" s="6">
        <v>0</v>
      </c>
      <c r="M452" s="3" t="s">
        <v>457</v>
      </c>
      <c r="N452" s="3" t="s">
        <v>457</v>
      </c>
      <c r="O452" s="3" t="s">
        <v>457</v>
      </c>
      <c r="P452" s="3" t="s">
        <v>457</v>
      </c>
      <c r="Q452" s="3" t="s">
        <v>457</v>
      </c>
      <c r="R452" s="3" t="s">
        <v>457</v>
      </c>
      <c r="S452" s="3" t="s">
        <v>457</v>
      </c>
      <c r="T452" s="3" t="s">
        <v>481</v>
      </c>
      <c r="U452" t="str">
        <f t="shared" si="7"/>
        <v>10060883</v>
      </c>
    </row>
    <row r="453" spans="1:21" hidden="1">
      <c r="A453" s="3" t="s">
        <v>1457</v>
      </c>
      <c r="B453" s="3" t="s">
        <v>1686</v>
      </c>
      <c r="C453" s="3" t="s">
        <v>27</v>
      </c>
      <c r="D453" s="3" t="s">
        <v>456</v>
      </c>
      <c r="E453" s="3" t="s">
        <v>457</v>
      </c>
      <c r="F453" s="3" t="s">
        <v>2304</v>
      </c>
      <c r="G453" s="3" t="s">
        <v>31</v>
      </c>
      <c r="H453" s="4">
        <v>45474</v>
      </c>
      <c r="I453" s="5">
        <v>-1</v>
      </c>
      <c r="J453" s="3" t="s">
        <v>20</v>
      </c>
      <c r="K453" s="3" t="s">
        <v>457</v>
      </c>
      <c r="L453" s="6">
        <v>-2.39</v>
      </c>
      <c r="M453" s="3" t="s">
        <v>457</v>
      </c>
      <c r="N453" s="3" t="s">
        <v>457</v>
      </c>
      <c r="O453" s="3" t="s">
        <v>457</v>
      </c>
      <c r="P453" s="3" t="s">
        <v>2301</v>
      </c>
      <c r="Q453" s="3" t="s">
        <v>457</v>
      </c>
      <c r="R453" s="3" t="s">
        <v>457</v>
      </c>
      <c r="S453" s="3" t="s">
        <v>457</v>
      </c>
      <c r="T453" s="3" t="s">
        <v>2302</v>
      </c>
      <c r="U453" t="str">
        <f t="shared" si="7"/>
        <v>10060883200060749</v>
      </c>
    </row>
    <row r="454" spans="1:21" hidden="1">
      <c r="A454" s="3" t="s">
        <v>154</v>
      </c>
      <c r="B454" s="3" t="s">
        <v>1686</v>
      </c>
      <c r="C454" s="3" t="s">
        <v>27</v>
      </c>
      <c r="D454" s="3" t="s">
        <v>1929</v>
      </c>
      <c r="E454" s="3" t="s">
        <v>457</v>
      </c>
      <c r="F454" s="3" t="s">
        <v>2305</v>
      </c>
      <c r="G454" s="3" t="s">
        <v>25</v>
      </c>
      <c r="H454" s="4">
        <v>45474</v>
      </c>
      <c r="I454" s="5">
        <v>1</v>
      </c>
      <c r="J454" s="3" t="s">
        <v>20</v>
      </c>
      <c r="K454" s="3" t="s">
        <v>457</v>
      </c>
      <c r="L454" s="6">
        <v>0</v>
      </c>
      <c r="M454" s="3" t="s">
        <v>457</v>
      </c>
      <c r="N454" s="3" t="s">
        <v>457</v>
      </c>
      <c r="O454" s="3" t="s">
        <v>457</v>
      </c>
      <c r="P454" s="3" t="s">
        <v>457</v>
      </c>
      <c r="Q454" s="3" t="s">
        <v>457</v>
      </c>
      <c r="R454" s="3" t="s">
        <v>457</v>
      </c>
      <c r="S454" s="3" t="s">
        <v>457</v>
      </c>
      <c r="T454" s="3" t="s">
        <v>481</v>
      </c>
      <c r="U454" t="str">
        <f t="shared" si="7"/>
        <v>10060885</v>
      </c>
    </row>
    <row r="455" spans="1:21" hidden="1">
      <c r="A455" s="3" t="s">
        <v>154</v>
      </c>
      <c r="B455" s="3" t="s">
        <v>1686</v>
      </c>
      <c r="C455" s="3" t="s">
        <v>23</v>
      </c>
      <c r="D455" s="3" t="s">
        <v>1929</v>
      </c>
      <c r="E455" s="3" t="s">
        <v>457</v>
      </c>
      <c r="F455" s="3" t="s">
        <v>2305</v>
      </c>
      <c r="G455" s="3" t="s">
        <v>31</v>
      </c>
      <c r="H455" s="4">
        <v>45474</v>
      </c>
      <c r="I455" s="5">
        <v>-1</v>
      </c>
      <c r="J455" s="3" t="s">
        <v>20</v>
      </c>
      <c r="K455" s="3" t="s">
        <v>457</v>
      </c>
      <c r="L455" s="6">
        <v>0</v>
      </c>
      <c r="M455" s="3" t="s">
        <v>457</v>
      </c>
      <c r="N455" s="3" t="s">
        <v>457</v>
      </c>
      <c r="O455" s="3" t="s">
        <v>457</v>
      </c>
      <c r="P455" s="3" t="s">
        <v>457</v>
      </c>
      <c r="Q455" s="3" t="s">
        <v>457</v>
      </c>
      <c r="R455" s="3" t="s">
        <v>457</v>
      </c>
      <c r="S455" s="3" t="s">
        <v>457</v>
      </c>
      <c r="T455" s="3" t="s">
        <v>481</v>
      </c>
      <c r="U455" t="str">
        <f t="shared" si="7"/>
        <v>10060885</v>
      </c>
    </row>
    <row r="456" spans="1:21" hidden="1">
      <c r="A456" s="3" t="s">
        <v>154</v>
      </c>
      <c r="B456" s="3" t="s">
        <v>1686</v>
      </c>
      <c r="C456" s="3" t="s">
        <v>27</v>
      </c>
      <c r="D456" s="3" t="s">
        <v>456</v>
      </c>
      <c r="E456" s="3" t="s">
        <v>457</v>
      </c>
      <c r="F456" s="3" t="s">
        <v>2306</v>
      </c>
      <c r="G456" s="3" t="s">
        <v>31</v>
      </c>
      <c r="H456" s="4">
        <v>45474</v>
      </c>
      <c r="I456" s="5">
        <v>-1</v>
      </c>
      <c r="J456" s="3" t="s">
        <v>20</v>
      </c>
      <c r="K456" s="3" t="s">
        <v>457</v>
      </c>
      <c r="L456" s="6">
        <v>-4.7699999999999996</v>
      </c>
      <c r="M456" s="3" t="s">
        <v>457</v>
      </c>
      <c r="N456" s="3" t="s">
        <v>457</v>
      </c>
      <c r="O456" s="3" t="s">
        <v>457</v>
      </c>
      <c r="P456" s="3" t="s">
        <v>2301</v>
      </c>
      <c r="Q456" s="3" t="s">
        <v>457</v>
      </c>
      <c r="R456" s="3" t="s">
        <v>457</v>
      </c>
      <c r="S456" s="3" t="s">
        <v>457</v>
      </c>
      <c r="T456" s="3" t="s">
        <v>2302</v>
      </c>
      <c r="U456" t="str">
        <f t="shared" si="7"/>
        <v>10060885200060749</v>
      </c>
    </row>
    <row r="457" spans="1:21" hidden="1">
      <c r="A457" s="3" t="s">
        <v>1036</v>
      </c>
      <c r="B457" s="3" t="s">
        <v>1686</v>
      </c>
      <c r="C457" s="3" t="s">
        <v>27</v>
      </c>
      <c r="D457" s="3" t="s">
        <v>1929</v>
      </c>
      <c r="E457" s="3" t="s">
        <v>457</v>
      </c>
      <c r="F457" s="3" t="s">
        <v>2307</v>
      </c>
      <c r="G457" s="3" t="s">
        <v>25</v>
      </c>
      <c r="H457" s="4">
        <v>45475</v>
      </c>
      <c r="I457" s="5">
        <v>24</v>
      </c>
      <c r="J457" s="3" t="s">
        <v>20</v>
      </c>
      <c r="K457" s="3" t="s">
        <v>457</v>
      </c>
      <c r="L457" s="6">
        <v>0</v>
      </c>
      <c r="M457" s="3" t="s">
        <v>457</v>
      </c>
      <c r="N457" s="3" t="s">
        <v>457</v>
      </c>
      <c r="O457" s="3" t="s">
        <v>457</v>
      </c>
      <c r="P457" s="3" t="s">
        <v>457</v>
      </c>
      <c r="Q457" s="3" t="s">
        <v>457</v>
      </c>
      <c r="R457" s="3" t="s">
        <v>457</v>
      </c>
      <c r="S457" s="3" t="s">
        <v>457</v>
      </c>
      <c r="T457" s="3" t="s">
        <v>481</v>
      </c>
      <c r="U457" t="str">
        <f t="shared" si="7"/>
        <v>10058170</v>
      </c>
    </row>
    <row r="458" spans="1:21" hidden="1">
      <c r="A458" s="3" t="s">
        <v>1036</v>
      </c>
      <c r="B458" s="3" t="s">
        <v>1686</v>
      </c>
      <c r="C458" s="3" t="s">
        <v>30</v>
      </c>
      <c r="D458" s="3" t="s">
        <v>1929</v>
      </c>
      <c r="E458" s="3" t="s">
        <v>457</v>
      </c>
      <c r="F458" s="3" t="s">
        <v>2307</v>
      </c>
      <c r="G458" s="3" t="s">
        <v>31</v>
      </c>
      <c r="H458" s="4">
        <v>45475</v>
      </c>
      <c r="I458" s="5">
        <v>-24</v>
      </c>
      <c r="J458" s="3" t="s">
        <v>20</v>
      </c>
      <c r="K458" s="3" t="s">
        <v>457</v>
      </c>
      <c r="L458" s="6">
        <v>0</v>
      </c>
      <c r="M458" s="3" t="s">
        <v>457</v>
      </c>
      <c r="N458" s="3" t="s">
        <v>457</v>
      </c>
      <c r="O458" s="3" t="s">
        <v>457</v>
      </c>
      <c r="P458" s="3" t="s">
        <v>457</v>
      </c>
      <c r="Q458" s="3" t="s">
        <v>457</v>
      </c>
      <c r="R458" s="3" t="s">
        <v>457</v>
      </c>
      <c r="S458" s="3" t="s">
        <v>457</v>
      </c>
      <c r="T458" s="3" t="s">
        <v>481</v>
      </c>
      <c r="U458" t="str">
        <f t="shared" si="7"/>
        <v>10058170</v>
      </c>
    </row>
    <row r="459" spans="1:21" hidden="1">
      <c r="A459" s="3" t="s">
        <v>1036</v>
      </c>
      <c r="B459" s="3" t="s">
        <v>1686</v>
      </c>
      <c r="C459" s="3" t="s">
        <v>27</v>
      </c>
      <c r="D459" s="3" t="s">
        <v>456</v>
      </c>
      <c r="E459" s="3" t="s">
        <v>457</v>
      </c>
      <c r="F459" s="3" t="s">
        <v>2308</v>
      </c>
      <c r="G459" s="3" t="s">
        <v>31</v>
      </c>
      <c r="H459" s="4">
        <v>45475</v>
      </c>
      <c r="I459" s="5">
        <v>-24</v>
      </c>
      <c r="J459" s="3" t="s">
        <v>20</v>
      </c>
      <c r="K459" s="3" t="s">
        <v>457</v>
      </c>
      <c r="L459" s="6">
        <v>-128.63999999999999</v>
      </c>
      <c r="M459" s="3" t="s">
        <v>457</v>
      </c>
      <c r="N459" s="3" t="s">
        <v>457</v>
      </c>
      <c r="O459" s="3" t="s">
        <v>457</v>
      </c>
      <c r="P459" s="3" t="s">
        <v>2309</v>
      </c>
      <c r="Q459" s="3" t="s">
        <v>457</v>
      </c>
      <c r="R459" s="3" t="s">
        <v>457</v>
      </c>
      <c r="S459" s="3" t="s">
        <v>457</v>
      </c>
      <c r="T459" s="3" t="s">
        <v>2310</v>
      </c>
      <c r="U459" t="str">
        <f t="shared" si="7"/>
        <v>10058170100041979</v>
      </c>
    </row>
    <row r="460" spans="1:21" hidden="1">
      <c r="A460" s="3" t="s">
        <v>158</v>
      </c>
      <c r="B460" s="3" t="s">
        <v>1686</v>
      </c>
      <c r="C460" s="3" t="s">
        <v>23</v>
      </c>
      <c r="D460" s="3" t="s">
        <v>1891</v>
      </c>
      <c r="E460" s="3" t="s">
        <v>457</v>
      </c>
      <c r="F460" s="3" t="s">
        <v>2311</v>
      </c>
      <c r="G460" s="3" t="s">
        <v>31</v>
      </c>
      <c r="H460" s="4">
        <v>45475</v>
      </c>
      <c r="I460" s="5">
        <v>2</v>
      </c>
      <c r="J460" s="3" t="s">
        <v>20</v>
      </c>
      <c r="K460" s="3" t="s">
        <v>457</v>
      </c>
      <c r="L460" s="6">
        <v>0</v>
      </c>
      <c r="M460" s="3" t="s">
        <v>457</v>
      </c>
      <c r="N460" s="3" t="s">
        <v>457</v>
      </c>
      <c r="O460" s="3" t="s">
        <v>457</v>
      </c>
      <c r="P460" s="3" t="s">
        <v>457</v>
      </c>
      <c r="Q460" s="3" t="s">
        <v>2248</v>
      </c>
      <c r="R460" s="3" t="s">
        <v>457</v>
      </c>
      <c r="S460" s="3" t="s">
        <v>457</v>
      </c>
      <c r="T460" s="3" t="s">
        <v>481</v>
      </c>
      <c r="U460" t="str">
        <f t="shared" si="7"/>
        <v>10060886</v>
      </c>
    </row>
    <row r="461" spans="1:21" hidden="1">
      <c r="A461" s="3" t="s">
        <v>158</v>
      </c>
      <c r="B461" s="3" t="s">
        <v>1686</v>
      </c>
      <c r="C461" s="3" t="s">
        <v>23</v>
      </c>
      <c r="D461" s="3" t="s">
        <v>1891</v>
      </c>
      <c r="E461" s="3" t="s">
        <v>457</v>
      </c>
      <c r="F461" s="3" t="s">
        <v>2312</v>
      </c>
      <c r="G461" s="3" t="s">
        <v>31</v>
      </c>
      <c r="H461" s="4">
        <v>45475</v>
      </c>
      <c r="I461" s="5">
        <v>4</v>
      </c>
      <c r="J461" s="3" t="s">
        <v>20</v>
      </c>
      <c r="K461" s="3" t="s">
        <v>457</v>
      </c>
      <c r="L461" s="6">
        <v>0</v>
      </c>
      <c r="M461" s="3" t="s">
        <v>457</v>
      </c>
      <c r="N461" s="3" t="s">
        <v>457</v>
      </c>
      <c r="O461" s="3" t="s">
        <v>457</v>
      </c>
      <c r="P461" s="3" t="s">
        <v>457</v>
      </c>
      <c r="Q461" s="3" t="s">
        <v>2207</v>
      </c>
      <c r="R461" s="3" t="s">
        <v>457</v>
      </c>
      <c r="S461" s="3" t="s">
        <v>457</v>
      </c>
      <c r="T461" s="3" t="s">
        <v>481</v>
      </c>
      <c r="U461" t="str">
        <f t="shared" si="7"/>
        <v>10060886</v>
      </c>
    </row>
    <row r="462" spans="1:21" hidden="1">
      <c r="A462" s="3" t="s">
        <v>158</v>
      </c>
      <c r="B462" s="3" t="s">
        <v>1686</v>
      </c>
      <c r="C462" s="3" t="s">
        <v>23</v>
      </c>
      <c r="D462" s="3" t="s">
        <v>1891</v>
      </c>
      <c r="E462" s="3" t="s">
        <v>457</v>
      </c>
      <c r="F462" s="3" t="s">
        <v>2313</v>
      </c>
      <c r="G462" s="3" t="s">
        <v>31</v>
      </c>
      <c r="H462" s="4">
        <v>45475</v>
      </c>
      <c r="I462" s="5">
        <v>8</v>
      </c>
      <c r="J462" s="3" t="s">
        <v>20</v>
      </c>
      <c r="K462" s="3" t="s">
        <v>457</v>
      </c>
      <c r="L462" s="6">
        <v>0</v>
      </c>
      <c r="M462" s="3" t="s">
        <v>457</v>
      </c>
      <c r="N462" s="3" t="s">
        <v>457</v>
      </c>
      <c r="O462" s="3" t="s">
        <v>457</v>
      </c>
      <c r="P462" s="3" t="s">
        <v>457</v>
      </c>
      <c r="Q462" s="3" t="s">
        <v>2246</v>
      </c>
      <c r="R462" s="3" t="s">
        <v>457</v>
      </c>
      <c r="S462" s="3" t="s">
        <v>457</v>
      </c>
      <c r="T462" s="3" t="s">
        <v>481</v>
      </c>
      <c r="U462" t="str">
        <f t="shared" si="7"/>
        <v>10060886</v>
      </c>
    </row>
    <row r="463" spans="1:21" hidden="1">
      <c r="A463" s="3" t="s">
        <v>158</v>
      </c>
      <c r="B463" s="3" t="s">
        <v>1686</v>
      </c>
      <c r="C463" s="3" t="s">
        <v>23</v>
      </c>
      <c r="D463" s="3" t="s">
        <v>1891</v>
      </c>
      <c r="E463" s="3" t="s">
        <v>457</v>
      </c>
      <c r="F463" s="3" t="s">
        <v>2314</v>
      </c>
      <c r="G463" s="3" t="s">
        <v>31</v>
      </c>
      <c r="H463" s="4">
        <v>45475</v>
      </c>
      <c r="I463" s="5">
        <v>8</v>
      </c>
      <c r="J463" s="3" t="s">
        <v>20</v>
      </c>
      <c r="K463" s="3" t="s">
        <v>457</v>
      </c>
      <c r="L463" s="6">
        <v>0</v>
      </c>
      <c r="M463" s="3" t="s">
        <v>457</v>
      </c>
      <c r="N463" s="3" t="s">
        <v>457</v>
      </c>
      <c r="O463" s="3" t="s">
        <v>457</v>
      </c>
      <c r="P463" s="3" t="s">
        <v>457</v>
      </c>
      <c r="Q463" s="3" t="s">
        <v>2248</v>
      </c>
      <c r="R463" s="3" t="s">
        <v>457</v>
      </c>
      <c r="S463" s="3" t="s">
        <v>457</v>
      </c>
      <c r="T463" s="3" t="s">
        <v>481</v>
      </c>
      <c r="U463" t="str">
        <f t="shared" si="7"/>
        <v>10060886</v>
      </c>
    </row>
    <row r="464" spans="1:21" hidden="1">
      <c r="A464" s="3" t="s">
        <v>158</v>
      </c>
      <c r="B464" s="3" t="s">
        <v>1686</v>
      </c>
      <c r="C464" s="3" t="s">
        <v>23</v>
      </c>
      <c r="D464" s="3" t="s">
        <v>1891</v>
      </c>
      <c r="E464" s="3" t="s">
        <v>457</v>
      </c>
      <c r="F464" s="3" t="s">
        <v>2315</v>
      </c>
      <c r="G464" s="3" t="s">
        <v>31</v>
      </c>
      <c r="H464" s="4">
        <v>45475</v>
      </c>
      <c r="I464" s="5">
        <v>8</v>
      </c>
      <c r="J464" s="3" t="s">
        <v>20</v>
      </c>
      <c r="K464" s="3" t="s">
        <v>457</v>
      </c>
      <c r="L464" s="6">
        <v>0</v>
      </c>
      <c r="M464" s="3" t="s">
        <v>457</v>
      </c>
      <c r="N464" s="3" t="s">
        <v>457</v>
      </c>
      <c r="O464" s="3" t="s">
        <v>457</v>
      </c>
      <c r="P464" s="3" t="s">
        <v>457</v>
      </c>
      <c r="Q464" s="3" t="s">
        <v>2251</v>
      </c>
      <c r="R464" s="3" t="s">
        <v>457</v>
      </c>
      <c r="S464" s="3" t="s">
        <v>457</v>
      </c>
      <c r="T464" s="3" t="s">
        <v>481</v>
      </c>
      <c r="U464" t="str">
        <f t="shared" si="7"/>
        <v>10060886</v>
      </c>
    </row>
    <row r="465" spans="1:21" hidden="1">
      <c r="A465" s="3" t="s">
        <v>158</v>
      </c>
      <c r="B465" s="3" t="s">
        <v>1686</v>
      </c>
      <c r="C465" s="3" t="s">
        <v>23</v>
      </c>
      <c r="D465" s="3" t="s">
        <v>1891</v>
      </c>
      <c r="E465" s="3" t="s">
        <v>457</v>
      </c>
      <c r="F465" s="3" t="s">
        <v>2316</v>
      </c>
      <c r="G465" s="3" t="s">
        <v>31</v>
      </c>
      <c r="H465" s="4">
        <v>45475</v>
      </c>
      <c r="I465" s="5">
        <v>1</v>
      </c>
      <c r="J465" s="3" t="s">
        <v>20</v>
      </c>
      <c r="K465" s="3" t="s">
        <v>457</v>
      </c>
      <c r="L465" s="6">
        <v>0</v>
      </c>
      <c r="M465" s="3" t="s">
        <v>457</v>
      </c>
      <c r="N465" s="3" t="s">
        <v>457</v>
      </c>
      <c r="O465" s="3" t="s">
        <v>457</v>
      </c>
      <c r="P465" s="3" t="s">
        <v>457</v>
      </c>
      <c r="Q465" s="3" t="s">
        <v>2246</v>
      </c>
      <c r="R465" s="3" t="s">
        <v>457</v>
      </c>
      <c r="S465" s="3" t="s">
        <v>457</v>
      </c>
      <c r="T465" s="3" t="s">
        <v>481</v>
      </c>
      <c r="U465" t="str">
        <f t="shared" si="7"/>
        <v>10060886</v>
      </c>
    </row>
    <row r="466" spans="1:21" hidden="1">
      <c r="A466" s="3" t="s">
        <v>1305</v>
      </c>
      <c r="B466" s="3" t="s">
        <v>1686</v>
      </c>
      <c r="C466" s="3" t="s">
        <v>27</v>
      </c>
      <c r="D466" s="3" t="s">
        <v>1929</v>
      </c>
      <c r="E466" s="3" t="s">
        <v>457</v>
      </c>
      <c r="F466" s="3" t="s">
        <v>2317</v>
      </c>
      <c r="G466" s="3" t="s">
        <v>25</v>
      </c>
      <c r="H466" s="4">
        <v>45475</v>
      </c>
      <c r="I466" s="5">
        <v>2</v>
      </c>
      <c r="J466" s="3" t="s">
        <v>20</v>
      </c>
      <c r="K466" s="3" t="s">
        <v>457</v>
      </c>
      <c r="L466" s="6">
        <v>0</v>
      </c>
      <c r="M466" s="3" t="s">
        <v>457</v>
      </c>
      <c r="N466" s="3" t="s">
        <v>457</v>
      </c>
      <c r="O466" s="3" t="s">
        <v>457</v>
      </c>
      <c r="P466" s="3" t="s">
        <v>457</v>
      </c>
      <c r="Q466" s="3" t="s">
        <v>457</v>
      </c>
      <c r="R466" s="3" t="s">
        <v>457</v>
      </c>
      <c r="S466" s="3" t="s">
        <v>457</v>
      </c>
      <c r="T466" s="3" t="s">
        <v>481</v>
      </c>
      <c r="U466" t="str">
        <f t="shared" si="7"/>
        <v>10060890</v>
      </c>
    </row>
    <row r="467" spans="1:21" hidden="1">
      <c r="A467" s="3" t="s">
        <v>1305</v>
      </c>
      <c r="B467" s="3" t="s">
        <v>1686</v>
      </c>
      <c r="C467" s="3" t="s">
        <v>23</v>
      </c>
      <c r="D467" s="3" t="s">
        <v>1929</v>
      </c>
      <c r="E467" s="3" t="s">
        <v>457</v>
      </c>
      <c r="F467" s="3" t="s">
        <v>2317</v>
      </c>
      <c r="G467" s="3" t="s">
        <v>31</v>
      </c>
      <c r="H467" s="4">
        <v>45475</v>
      </c>
      <c r="I467" s="5">
        <v>-2</v>
      </c>
      <c r="J467" s="3" t="s">
        <v>20</v>
      </c>
      <c r="K467" s="3" t="s">
        <v>457</v>
      </c>
      <c r="L467" s="6">
        <v>0</v>
      </c>
      <c r="M467" s="3" t="s">
        <v>457</v>
      </c>
      <c r="N467" s="3" t="s">
        <v>457</v>
      </c>
      <c r="O467" s="3" t="s">
        <v>457</v>
      </c>
      <c r="P467" s="3" t="s">
        <v>457</v>
      </c>
      <c r="Q467" s="3" t="s">
        <v>457</v>
      </c>
      <c r="R467" s="3" t="s">
        <v>457</v>
      </c>
      <c r="S467" s="3" t="s">
        <v>457</v>
      </c>
      <c r="T467" s="3" t="s">
        <v>481</v>
      </c>
      <c r="U467" t="str">
        <f t="shared" si="7"/>
        <v>10060890</v>
      </c>
    </row>
    <row r="468" spans="1:21" hidden="1">
      <c r="A468" s="3" t="s">
        <v>176</v>
      </c>
      <c r="B468" s="3" t="s">
        <v>1686</v>
      </c>
      <c r="C468" s="3" t="s">
        <v>23</v>
      </c>
      <c r="D468" s="3" t="s">
        <v>1891</v>
      </c>
      <c r="E468" s="3" t="s">
        <v>457</v>
      </c>
      <c r="F468" s="3" t="s">
        <v>2318</v>
      </c>
      <c r="G468" s="3" t="s">
        <v>31</v>
      </c>
      <c r="H468" s="4">
        <v>45475</v>
      </c>
      <c r="I468" s="5">
        <v>7</v>
      </c>
      <c r="J468" s="3" t="s">
        <v>20</v>
      </c>
      <c r="K468" s="3" t="s">
        <v>457</v>
      </c>
      <c r="L468" s="6">
        <v>0</v>
      </c>
      <c r="M468" s="3" t="s">
        <v>457</v>
      </c>
      <c r="N468" s="3" t="s">
        <v>457</v>
      </c>
      <c r="O468" s="3" t="s">
        <v>457</v>
      </c>
      <c r="P468" s="3" t="s">
        <v>457</v>
      </c>
      <c r="Q468" s="3" t="s">
        <v>2287</v>
      </c>
      <c r="R468" s="3" t="s">
        <v>457</v>
      </c>
      <c r="S468" s="3" t="s">
        <v>457</v>
      </c>
      <c r="T468" s="3" t="s">
        <v>481</v>
      </c>
      <c r="U468" t="str">
        <f t="shared" si="7"/>
        <v>10060901</v>
      </c>
    </row>
    <row r="469" spans="1:21" hidden="1">
      <c r="A469" s="3" t="s">
        <v>180</v>
      </c>
      <c r="B469" s="3" t="s">
        <v>1686</v>
      </c>
      <c r="C469" s="3" t="s">
        <v>23</v>
      </c>
      <c r="D469" s="3" t="s">
        <v>1891</v>
      </c>
      <c r="E469" s="3" t="s">
        <v>457</v>
      </c>
      <c r="F469" s="3" t="s">
        <v>2319</v>
      </c>
      <c r="G469" s="3" t="s">
        <v>31</v>
      </c>
      <c r="H469" s="4">
        <v>45475</v>
      </c>
      <c r="I469" s="5">
        <v>2</v>
      </c>
      <c r="J469" s="3" t="s">
        <v>20</v>
      </c>
      <c r="K469" s="3" t="s">
        <v>457</v>
      </c>
      <c r="L469" s="6">
        <v>0</v>
      </c>
      <c r="M469" s="3" t="s">
        <v>457</v>
      </c>
      <c r="N469" s="3" t="s">
        <v>457</v>
      </c>
      <c r="O469" s="3" t="s">
        <v>457</v>
      </c>
      <c r="P469" s="3" t="s">
        <v>457</v>
      </c>
      <c r="Q469" s="3" t="s">
        <v>2215</v>
      </c>
      <c r="R469" s="3" t="s">
        <v>457</v>
      </c>
      <c r="S469" s="3" t="s">
        <v>457</v>
      </c>
      <c r="T469" s="3" t="s">
        <v>481</v>
      </c>
      <c r="U469" t="str">
        <f t="shared" si="7"/>
        <v>10060902</v>
      </c>
    </row>
    <row r="470" spans="1:21" hidden="1">
      <c r="A470" s="3" t="s">
        <v>1326</v>
      </c>
      <c r="B470" s="3" t="s">
        <v>1686</v>
      </c>
      <c r="C470" s="3" t="s">
        <v>23</v>
      </c>
      <c r="D470" s="3" t="s">
        <v>1891</v>
      </c>
      <c r="E470" s="3" t="s">
        <v>457</v>
      </c>
      <c r="F470" s="3" t="s">
        <v>2320</v>
      </c>
      <c r="G470" s="3" t="s">
        <v>31</v>
      </c>
      <c r="H470" s="4">
        <v>45475</v>
      </c>
      <c r="I470" s="5">
        <v>6</v>
      </c>
      <c r="J470" s="3" t="s">
        <v>20</v>
      </c>
      <c r="K470" s="3" t="s">
        <v>457</v>
      </c>
      <c r="L470" s="6">
        <v>0</v>
      </c>
      <c r="M470" s="3" t="s">
        <v>457</v>
      </c>
      <c r="N470" s="3" t="s">
        <v>457</v>
      </c>
      <c r="O470" s="3" t="s">
        <v>457</v>
      </c>
      <c r="P470" s="3" t="s">
        <v>457</v>
      </c>
      <c r="Q470" s="3" t="s">
        <v>2254</v>
      </c>
      <c r="R470" s="3" t="s">
        <v>457</v>
      </c>
      <c r="S470" s="3" t="s">
        <v>457</v>
      </c>
      <c r="T470" s="3" t="s">
        <v>481</v>
      </c>
      <c r="U470" t="str">
        <f t="shared" si="7"/>
        <v>10060903</v>
      </c>
    </row>
    <row r="471" spans="1:21" hidden="1">
      <c r="A471" s="3" t="s">
        <v>1326</v>
      </c>
      <c r="B471" s="3" t="s">
        <v>1686</v>
      </c>
      <c r="C471" s="3" t="s">
        <v>23</v>
      </c>
      <c r="D471" s="3" t="s">
        <v>1891</v>
      </c>
      <c r="E471" s="3" t="s">
        <v>457</v>
      </c>
      <c r="F471" s="3" t="s">
        <v>2321</v>
      </c>
      <c r="G471" s="3" t="s">
        <v>31</v>
      </c>
      <c r="H471" s="4">
        <v>45475</v>
      </c>
      <c r="I471" s="5">
        <v>4</v>
      </c>
      <c r="J471" s="3" t="s">
        <v>20</v>
      </c>
      <c r="K471" s="3" t="s">
        <v>457</v>
      </c>
      <c r="L471" s="6">
        <v>0</v>
      </c>
      <c r="M471" s="3" t="s">
        <v>457</v>
      </c>
      <c r="N471" s="3" t="s">
        <v>457</v>
      </c>
      <c r="O471" s="3" t="s">
        <v>457</v>
      </c>
      <c r="P471" s="3" t="s">
        <v>457</v>
      </c>
      <c r="Q471" s="3" t="s">
        <v>2256</v>
      </c>
      <c r="R471" s="3" t="s">
        <v>457</v>
      </c>
      <c r="S471" s="3" t="s">
        <v>457</v>
      </c>
      <c r="T471" s="3" t="s">
        <v>481</v>
      </c>
      <c r="U471" t="str">
        <f t="shared" si="7"/>
        <v>10060903</v>
      </c>
    </row>
    <row r="472" spans="1:21" hidden="1">
      <c r="A472" s="3" t="s">
        <v>1339</v>
      </c>
      <c r="B472" s="3" t="s">
        <v>1686</v>
      </c>
      <c r="C472" s="3" t="s">
        <v>457</v>
      </c>
      <c r="D472" s="3" t="s">
        <v>1899</v>
      </c>
      <c r="E472" s="3" t="s">
        <v>457</v>
      </c>
      <c r="F472" s="3" t="s">
        <v>2322</v>
      </c>
      <c r="G472" s="3" t="s">
        <v>25</v>
      </c>
      <c r="H472" s="4">
        <v>45475</v>
      </c>
      <c r="I472" s="5">
        <v>7</v>
      </c>
      <c r="J472" s="3" t="s">
        <v>20</v>
      </c>
      <c r="K472" s="3" t="s">
        <v>457</v>
      </c>
      <c r="L472" s="6">
        <v>33.11</v>
      </c>
      <c r="M472" s="3" t="s">
        <v>457</v>
      </c>
      <c r="N472" s="3" t="s">
        <v>457</v>
      </c>
      <c r="O472" s="3" t="s">
        <v>457</v>
      </c>
      <c r="P472" s="3" t="s">
        <v>457</v>
      </c>
      <c r="Q472" s="3" t="s">
        <v>2323</v>
      </c>
      <c r="R472" s="3" t="s">
        <v>457</v>
      </c>
      <c r="S472" s="3" t="s">
        <v>457</v>
      </c>
      <c r="T472" s="3" t="s">
        <v>481</v>
      </c>
      <c r="U472" t="str">
        <f t="shared" si="7"/>
        <v>10060918</v>
      </c>
    </row>
    <row r="473" spans="1:21" hidden="1">
      <c r="A473" s="3" t="s">
        <v>1339</v>
      </c>
      <c r="B473" s="3" t="s">
        <v>1686</v>
      </c>
      <c r="C473" s="3" t="s">
        <v>23</v>
      </c>
      <c r="D473" s="3" t="s">
        <v>1891</v>
      </c>
      <c r="E473" s="3" t="s">
        <v>457</v>
      </c>
      <c r="F473" s="3" t="s">
        <v>2324</v>
      </c>
      <c r="G473" s="3" t="s">
        <v>31</v>
      </c>
      <c r="H473" s="4">
        <v>45475</v>
      </c>
      <c r="I473" s="5">
        <v>10</v>
      </c>
      <c r="J473" s="3" t="s">
        <v>20</v>
      </c>
      <c r="K473" s="3" t="s">
        <v>457</v>
      </c>
      <c r="L473" s="6">
        <v>0</v>
      </c>
      <c r="M473" s="3" t="s">
        <v>457</v>
      </c>
      <c r="N473" s="3" t="s">
        <v>457</v>
      </c>
      <c r="O473" s="3" t="s">
        <v>457</v>
      </c>
      <c r="P473" s="3" t="s">
        <v>457</v>
      </c>
      <c r="Q473" s="3" t="s">
        <v>2078</v>
      </c>
      <c r="R473" s="3" t="s">
        <v>457</v>
      </c>
      <c r="S473" s="3" t="s">
        <v>457</v>
      </c>
      <c r="T473" s="3" t="s">
        <v>481</v>
      </c>
      <c r="U473" t="str">
        <f t="shared" si="7"/>
        <v>10060918</v>
      </c>
    </row>
    <row r="474" spans="1:21" hidden="1">
      <c r="A474" s="3" t="s">
        <v>1351</v>
      </c>
      <c r="B474" s="3" t="s">
        <v>1686</v>
      </c>
      <c r="C474" s="3" t="s">
        <v>23</v>
      </c>
      <c r="D474" s="3" t="s">
        <v>1891</v>
      </c>
      <c r="E474" s="3" t="s">
        <v>457</v>
      </c>
      <c r="F474" s="3" t="s">
        <v>2325</v>
      </c>
      <c r="G474" s="3" t="s">
        <v>31</v>
      </c>
      <c r="H474" s="4">
        <v>45475</v>
      </c>
      <c r="I474" s="5">
        <v>4</v>
      </c>
      <c r="J474" s="3" t="s">
        <v>20</v>
      </c>
      <c r="K474" s="3" t="s">
        <v>457</v>
      </c>
      <c r="L474" s="6">
        <v>0</v>
      </c>
      <c r="M474" s="3" t="s">
        <v>457</v>
      </c>
      <c r="N474" s="3" t="s">
        <v>457</v>
      </c>
      <c r="O474" s="3" t="s">
        <v>457</v>
      </c>
      <c r="P474" s="3" t="s">
        <v>457</v>
      </c>
      <c r="Q474" s="3" t="s">
        <v>2259</v>
      </c>
      <c r="R474" s="3" t="s">
        <v>457</v>
      </c>
      <c r="S474" s="3" t="s">
        <v>457</v>
      </c>
      <c r="T474" s="3" t="s">
        <v>481</v>
      </c>
      <c r="U474" t="str">
        <f t="shared" si="7"/>
        <v>10205993</v>
      </c>
    </row>
    <row r="475" spans="1:21" hidden="1">
      <c r="A475" s="3" t="s">
        <v>1599</v>
      </c>
      <c r="B475" s="3" t="s">
        <v>1686</v>
      </c>
      <c r="C475" s="3" t="s">
        <v>30</v>
      </c>
      <c r="D475" s="3" t="s">
        <v>1891</v>
      </c>
      <c r="E475" s="3" t="s">
        <v>457</v>
      </c>
      <c r="F475" s="3" t="s">
        <v>2326</v>
      </c>
      <c r="G475" s="3" t="s">
        <v>31</v>
      </c>
      <c r="H475" s="4">
        <v>45475</v>
      </c>
      <c r="I475" s="5">
        <v>12</v>
      </c>
      <c r="J475" s="3" t="s">
        <v>20</v>
      </c>
      <c r="K475" s="3" t="s">
        <v>457</v>
      </c>
      <c r="L475" s="6">
        <v>0</v>
      </c>
      <c r="M475" s="3" t="s">
        <v>457</v>
      </c>
      <c r="N475" s="3" t="s">
        <v>457</v>
      </c>
      <c r="O475" s="3" t="s">
        <v>457</v>
      </c>
      <c r="P475" s="3" t="s">
        <v>457</v>
      </c>
      <c r="Q475" s="3" t="s">
        <v>2235</v>
      </c>
      <c r="R475" s="3" t="s">
        <v>457</v>
      </c>
      <c r="S475" s="3" t="s">
        <v>457</v>
      </c>
      <c r="T475" s="3" t="s">
        <v>481</v>
      </c>
      <c r="U475" t="str">
        <f t="shared" si="7"/>
        <v>10220795</v>
      </c>
    </row>
    <row r="476" spans="1:21" hidden="1">
      <c r="A476" s="3" t="s">
        <v>355</v>
      </c>
      <c r="B476" s="3" t="s">
        <v>1686</v>
      </c>
      <c r="C476" s="3" t="s">
        <v>457</v>
      </c>
      <c r="D476" s="3" t="s">
        <v>1899</v>
      </c>
      <c r="E476" s="3" t="s">
        <v>457</v>
      </c>
      <c r="F476" s="3" t="s">
        <v>2327</v>
      </c>
      <c r="G476" s="3" t="s">
        <v>25</v>
      </c>
      <c r="H476" s="4">
        <v>45475</v>
      </c>
      <c r="I476" s="5">
        <v>2</v>
      </c>
      <c r="J476" s="3" t="s">
        <v>20</v>
      </c>
      <c r="K476" s="3" t="s">
        <v>457</v>
      </c>
      <c r="L476" s="6">
        <v>18.54</v>
      </c>
      <c r="M476" s="3" t="s">
        <v>457</v>
      </c>
      <c r="N476" s="3" t="s">
        <v>457</v>
      </c>
      <c r="O476" s="3" t="s">
        <v>457</v>
      </c>
      <c r="P476" s="3" t="s">
        <v>457</v>
      </c>
      <c r="Q476" s="3" t="s">
        <v>2011</v>
      </c>
      <c r="R476" s="3" t="s">
        <v>457</v>
      </c>
      <c r="S476" s="3" t="s">
        <v>457</v>
      </c>
      <c r="T476" s="3" t="s">
        <v>481</v>
      </c>
      <c r="U476" t="str">
        <f t="shared" si="7"/>
        <v>10305744</v>
      </c>
    </row>
    <row r="477" spans="1:21" hidden="1">
      <c r="A477" s="3" t="s">
        <v>1561</v>
      </c>
      <c r="B477" s="3" t="s">
        <v>1686</v>
      </c>
      <c r="C477" s="3" t="s">
        <v>27</v>
      </c>
      <c r="D477" s="3" t="s">
        <v>456</v>
      </c>
      <c r="E477" s="3" t="s">
        <v>457</v>
      </c>
      <c r="F477" s="3" t="s">
        <v>2328</v>
      </c>
      <c r="G477" s="3" t="s">
        <v>31</v>
      </c>
      <c r="H477" s="4">
        <v>45480</v>
      </c>
      <c r="I477" s="5">
        <v>-2</v>
      </c>
      <c r="J477" s="3" t="s">
        <v>20</v>
      </c>
      <c r="K477" s="3" t="s">
        <v>457</v>
      </c>
      <c r="L477" s="6">
        <v>-2</v>
      </c>
      <c r="M477" s="3" t="s">
        <v>1865</v>
      </c>
      <c r="N477" s="3" t="s">
        <v>457</v>
      </c>
      <c r="O477" s="3" t="s">
        <v>457</v>
      </c>
      <c r="P477" s="3" t="s">
        <v>2329</v>
      </c>
      <c r="Q477" s="3" t="s">
        <v>457</v>
      </c>
      <c r="R477" s="3" t="s">
        <v>457</v>
      </c>
      <c r="S477" s="3" t="s">
        <v>457</v>
      </c>
      <c r="T477" s="3" t="s">
        <v>2330</v>
      </c>
      <c r="U477" t="str">
        <f t="shared" si="7"/>
        <v>10427401200060496</v>
      </c>
    </row>
    <row r="478" spans="1:21" hidden="1">
      <c r="A478" s="3" t="s">
        <v>1267</v>
      </c>
      <c r="B478" s="3" t="s">
        <v>1686</v>
      </c>
      <c r="C478" s="3" t="s">
        <v>457</v>
      </c>
      <c r="D478" s="3" t="s">
        <v>1899</v>
      </c>
      <c r="E478" s="3" t="s">
        <v>457</v>
      </c>
      <c r="F478" s="3" t="s">
        <v>2331</v>
      </c>
      <c r="G478" s="3" t="s">
        <v>25</v>
      </c>
      <c r="H478" s="4">
        <v>45482</v>
      </c>
      <c r="I478" s="5">
        <v>16</v>
      </c>
      <c r="J478" s="3" t="s">
        <v>20</v>
      </c>
      <c r="K478" s="3" t="s">
        <v>457</v>
      </c>
      <c r="L478" s="6">
        <v>59.2</v>
      </c>
      <c r="M478" s="3" t="s">
        <v>457</v>
      </c>
      <c r="N478" s="3" t="s">
        <v>457</v>
      </c>
      <c r="O478" s="3" t="s">
        <v>457</v>
      </c>
      <c r="P478" s="3" t="s">
        <v>457</v>
      </c>
      <c r="Q478" s="3" t="s">
        <v>1936</v>
      </c>
      <c r="R478" s="3" t="s">
        <v>457</v>
      </c>
      <c r="S478" s="3" t="s">
        <v>457</v>
      </c>
      <c r="T478" s="3" t="s">
        <v>481</v>
      </c>
      <c r="U478" t="str">
        <f t="shared" si="7"/>
        <v>10058893</v>
      </c>
    </row>
    <row r="479" spans="1:21" hidden="1">
      <c r="A479" s="3" t="s">
        <v>144</v>
      </c>
      <c r="B479" s="3" t="s">
        <v>1686</v>
      </c>
      <c r="C479" s="3" t="s">
        <v>457</v>
      </c>
      <c r="D479" s="3" t="s">
        <v>1899</v>
      </c>
      <c r="E479" s="3" t="s">
        <v>457</v>
      </c>
      <c r="F479" s="3" t="s">
        <v>2332</v>
      </c>
      <c r="G479" s="3" t="s">
        <v>25</v>
      </c>
      <c r="H479" s="4">
        <v>45482</v>
      </c>
      <c r="I479" s="5">
        <v>1</v>
      </c>
      <c r="J479" s="3" t="s">
        <v>20</v>
      </c>
      <c r="K479" s="3" t="s">
        <v>457</v>
      </c>
      <c r="L479" s="6">
        <v>4.17</v>
      </c>
      <c r="M479" s="3" t="s">
        <v>457</v>
      </c>
      <c r="N479" s="3" t="s">
        <v>457</v>
      </c>
      <c r="O479" s="3" t="s">
        <v>457</v>
      </c>
      <c r="P479" s="3" t="s">
        <v>457</v>
      </c>
      <c r="Q479" s="3" t="s">
        <v>2333</v>
      </c>
      <c r="R479" s="3" t="s">
        <v>457</v>
      </c>
      <c r="S479" s="3" t="s">
        <v>457</v>
      </c>
      <c r="T479" s="3" t="s">
        <v>481</v>
      </c>
      <c r="U479" t="str">
        <f t="shared" si="7"/>
        <v>10059968</v>
      </c>
    </row>
    <row r="480" spans="1:21" hidden="1">
      <c r="A480" s="3" t="s">
        <v>1337</v>
      </c>
      <c r="B480" s="3" t="s">
        <v>1686</v>
      </c>
      <c r="C480" s="3" t="s">
        <v>457</v>
      </c>
      <c r="D480" s="3" t="s">
        <v>1899</v>
      </c>
      <c r="E480" s="3" t="s">
        <v>457</v>
      </c>
      <c r="F480" s="3" t="s">
        <v>2334</v>
      </c>
      <c r="G480" s="3" t="s">
        <v>25</v>
      </c>
      <c r="H480" s="4">
        <v>45482</v>
      </c>
      <c r="I480" s="5">
        <v>8</v>
      </c>
      <c r="J480" s="3" t="s">
        <v>20</v>
      </c>
      <c r="K480" s="3" t="s">
        <v>457</v>
      </c>
      <c r="L480" s="6">
        <v>49.12</v>
      </c>
      <c r="M480" s="3" t="s">
        <v>457</v>
      </c>
      <c r="N480" s="3" t="s">
        <v>457</v>
      </c>
      <c r="O480" s="3" t="s">
        <v>457</v>
      </c>
      <c r="P480" s="3" t="s">
        <v>457</v>
      </c>
      <c r="Q480" s="3" t="s">
        <v>2335</v>
      </c>
      <c r="R480" s="3" t="s">
        <v>457</v>
      </c>
      <c r="S480" s="3" t="s">
        <v>457</v>
      </c>
      <c r="T480" s="3" t="s">
        <v>481</v>
      </c>
      <c r="U480" t="str">
        <f t="shared" si="7"/>
        <v>10060208</v>
      </c>
    </row>
    <row r="481" spans="1:21" hidden="1">
      <c r="A481" s="3" t="s">
        <v>158</v>
      </c>
      <c r="B481" s="3" t="s">
        <v>1686</v>
      </c>
      <c r="C481" s="3" t="s">
        <v>457</v>
      </c>
      <c r="D481" s="3" t="s">
        <v>1899</v>
      </c>
      <c r="E481" s="3" t="s">
        <v>457</v>
      </c>
      <c r="F481" s="3" t="s">
        <v>2336</v>
      </c>
      <c r="G481" s="3" t="s">
        <v>25</v>
      </c>
      <c r="H481" s="4">
        <v>45482</v>
      </c>
      <c r="I481" s="5">
        <v>1</v>
      </c>
      <c r="J481" s="3" t="s">
        <v>20</v>
      </c>
      <c r="K481" s="3" t="s">
        <v>457</v>
      </c>
      <c r="L481" s="6">
        <v>7.03</v>
      </c>
      <c r="M481" s="3" t="s">
        <v>457</v>
      </c>
      <c r="N481" s="3" t="s">
        <v>457</v>
      </c>
      <c r="O481" s="3" t="s">
        <v>457</v>
      </c>
      <c r="P481" s="3" t="s">
        <v>457</v>
      </c>
      <c r="Q481" s="3" t="s">
        <v>2027</v>
      </c>
      <c r="R481" s="3" t="s">
        <v>457</v>
      </c>
      <c r="S481" s="3" t="s">
        <v>457</v>
      </c>
      <c r="T481" s="3" t="s">
        <v>481</v>
      </c>
      <c r="U481" t="str">
        <f t="shared" si="7"/>
        <v>10060886</v>
      </c>
    </row>
    <row r="482" spans="1:21" hidden="1">
      <c r="A482" s="3" t="s">
        <v>160</v>
      </c>
      <c r="B482" s="3" t="s">
        <v>1686</v>
      </c>
      <c r="C482" s="3" t="s">
        <v>457</v>
      </c>
      <c r="D482" s="3" t="s">
        <v>1899</v>
      </c>
      <c r="E482" s="3" t="s">
        <v>457</v>
      </c>
      <c r="F482" s="3" t="s">
        <v>2337</v>
      </c>
      <c r="G482" s="3" t="s">
        <v>25</v>
      </c>
      <c r="H482" s="4">
        <v>45482</v>
      </c>
      <c r="I482" s="5">
        <v>9</v>
      </c>
      <c r="J482" s="3" t="s">
        <v>20</v>
      </c>
      <c r="K482" s="3" t="s">
        <v>457</v>
      </c>
      <c r="L482" s="6">
        <v>93.06</v>
      </c>
      <c r="M482" s="3" t="s">
        <v>457</v>
      </c>
      <c r="N482" s="3" t="s">
        <v>457</v>
      </c>
      <c r="O482" s="3" t="s">
        <v>457</v>
      </c>
      <c r="P482" s="3" t="s">
        <v>457</v>
      </c>
      <c r="Q482" s="3" t="s">
        <v>2338</v>
      </c>
      <c r="R482" s="3" t="s">
        <v>457</v>
      </c>
      <c r="S482" s="3" t="s">
        <v>457</v>
      </c>
      <c r="T482" s="3" t="s">
        <v>481</v>
      </c>
      <c r="U482" t="str">
        <f t="shared" si="7"/>
        <v>10060887</v>
      </c>
    </row>
    <row r="483" spans="1:21" hidden="1">
      <c r="A483" s="3" t="s">
        <v>906</v>
      </c>
      <c r="B483" s="3" t="s">
        <v>1686</v>
      </c>
      <c r="C483" s="3" t="s">
        <v>457</v>
      </c>
      <c r="D483" s="3" t="s">
        <v>1899</v>
      </c>
      <c r="E483" s="3" t="s">
        <v>457</v>
      </c>
      <c r="F483" s="3" t="s">
        <v>2339</v>
      </c>
      <c r="G483" s="3" t="s">
        <v>25</v>
      </c>
      <c r="H483" s="4">
        <v>45483</v>
      </c>
      <c r="I483" s="5">
        <v>1</v>
      </c>
      <c r="J483" s="3" t="s">
        <v>20</v>
      </c>
      <c r="K483" s="3" t="s">
        <v>457</v>
      </c>
      <c r="L483" s="6">
        <v>21241.119999999999</v>
      </c>
      <c r="M483" s="3" t="s">
        <v>457</v>
      </c>
      <c r="N483" s="3" t="s">
        <v>457</v>
      </c>
      <c r="O483" s="3" t="s">
        <v>457</v>
      </c>
      <c r="P483" s="3" t="s">
        <v>457</v>
      </c>
      <c r="Q483" s="3" t="s">
        <v>2340</v>
      </c>
      <c r="R483" s="3" t="s">
        <v>457</v>
      </c>
      <c r="S483" s="3" t="s">
        <v>457</v>
      </c>
      <c r="T483" s="3" t="s">
        <v>481</v>
      </c>
      <c r="U483" t="str">
        <f t="shared" si="7"/>
        <v>10589857</v>
      </c>
    </row>
    <row r="484" spans="1:21" hidden="1">
      <c r="A484" s="3" t="s">
        <v>908</v>
      </c>
      <c r="B484" s="3" t="s">
        <v>1686</v>
      </c>
      <c r="C484" s="3" t="s">
        <v>457</v>
      </c>
      <c r="D484" s="3" t="s">
        <v>1899</v>
      </c>
      <c r="E484" s="3" t="s">
        <v>457</v>
      </c>
      <c r="F484" s="3" t="s">
        <v>2341</v>
      </c>
      <c r="G484" s="3" t="s">
        <v>25</v>
      </c>
      <c r="H484" s="4">
        <v>45483</v>
      </c>
      <c r="I484" s="5">
        <v>1</v>
      </c>
      <c r="J484" s="3" t="s">
        <v>20</v>
      </c>
      <c r="K484" s="3" t="s">
        <v>457</v>
      </c>
      <c r="L484" s="6">
        <v>51593.47</v>
      </c>
      <c r="M484" s="3" t="s">
        <v>457</v>
      </c>
      <c r="N484" s="3" t="s">
        <v>457</v>
      </c>
      <c r="O484" s="3" t="s">
        <v>457</v>
      </c>
      <c r="P484" s="3" t="s">
        <v>457</v>
      </c>
      <c r="Q484" s="3" t="s">
        <v>2235</v>
      </c>
      <c r="R484" s="3" t="s">
        <v>457</v>
      </c>
      <c r="S484" s="3" t="s">
        <v>457</v>
      </c>
      <c r="T484" s="3" t="s">
        <v>481</v>
      </c>
      <c r="U484" t="str">
        <f t="shared" si="7"/>
        <v>10589859</v>
      </c>
    </row>
    <row r="485" spans="1:21" hidden="1">
      <c r="A485" s="3" t="s">
        <v>1339</v>
      </c>
      <c r="B485" s="3" t="s">
        <v>1686</v>
      </c>
      <c r="C485" s="3" t="s">
        <v>23</v>
      </c>
      <c r="D485" s="3" t="s">
        <v>1896</v>
      </c>
      <c r="E485" s="3" t="s">
        <v>457</v>
      </c>
      <c r="F485" s="3" t="s">
        <v>2342</v>
      </c>
      <c r="G485" s="3" t="s">
        <v>462</v>
      </c>
      <c r="H485" s="4">
        <v>45484</v>
      </c>
      <c r="I485" s="5">
        <v>-2</v>
      </c>
      <c r="J485" s="3" t="s">
        <v>20</v>
      </c>
      <c r="K485" s="3" t="s">
        <v>457</v>
      </c>
      <c r="L485" s="6">
        <v>-9.4600000000000009</v>
      </c>
      <c r="M485" s="3" t="s">
        <v>457</v>
      </c>
      <c r="N485" s="3" t="s">
        <v>457</v>
      </c>
      <c r="O485" s="3" t="s">
        <v>457</v>
      </c>
      <c r="P485" s="3" t="s">
        <v>457</v>
      </c>
      <c r="Q485" s="3" t="s">
        <v>457</v>
      </c>
      <c r="R485" s="3" t="s">
        <v>457</v>
      </c>
      <c r="S485" s="3" t="s">
        <v>457</v>
      </c>
      <c r="T485" s="3" t="s">
        <v>481</v>
      </c>
      <c r="U485" t="str">
        <f t="shared" si="7"/>
        <v>10060918</v>
      </c>
    </row>
    <row r="486" spans="1:21" hidden="1">
      <c r="A486" s="3" t="s">
        <v>197</v>
      </c>
      <c r="B486" s="3" t="s">
        <v>1686</v>
      </c>
      <c r="C486" s="3" t="s">
        <v>23</v>
      </c>
      <c r="D486" s="3" t="s">
        <v>1896</v>
      </c>
      <c r="E486" s="3" t="s">
        <v>457</v>
      </c>
      <c r="F486" s="3" t="s">
        <v>2343</v>
      </c>
      <c r="G486" s="3" t="s">
        <v>25</v>
      </c>
      <c r="H486" s="4">
        <v>45484</v>
      </c>
      <c r="I486" s="5">
        <v>-3</v>
      </c>
      <c r="J486" s="3" t="s">
        <v>20</v>
      </c>
      <c r="K486" s="3" t="s">
        <v>457</v>
      </c>
      <c r="L486" s="6">
        <v>-16.559999999999999</v>
      </c>
      <c r="M486" s="3" t="s">
        <v>457</v>
      </c>
      <c r="N486" s="3" t="s">
        <v>457</v>
      </c>
      <c r="O486" s="3" t="s">
        <v>457</v>
      </c>
      <c r="P486" s="3" t="s">
        <v>457</v>
      </c>
      <c r="Q486" s="3" t="s">
        <v>457</v>
      </c>
      <c r="R486" s="3" t="s">
        <v>457</v>
      </c>
      <c r="S486" s="3" t="s">
        <v>457</v>
      </c>
      <c r="T486" s="3" t="s">
        <v>481</v>
      </c>
      <c r="U486" t="str">
        <f t="shared" si="7"/>
        <v>10060919</v>
      </c>
    </row>
    <row r="487" spans="1:21" hidden="1">
      <c r="A487" s="3" t="s">
        <v>1171</v>
      </c>
      <c r="B487" s="3" t="s">
        <v>1686</v>
      </c>
      <c r="C487" s="3" t="s">
        <v>27</v>
      </c>
      <c r="D487" s="3" t="s">
        <v>456</v>
      </c>
      <c r="E487" s="3" t="s">
        <v>457</v>
      </c>
      <c r="F487" s="3" t="s">
        <v>2344</v>
      </c>
      <c r="G487" s="3" t="s">
        <v>31</v>
      </c>
      <c r="H487" s="4">
        <v>45485</v>
      </c>
      <c r="I487" s="5">
        <v>-16</v>
      </c>
      <c r="J487" s="3" t="s">
        <v>20</v>
      </c>
      <c r="K487" s="3" t="s">
        <v>457</v>
      </c>
      <c r="L487" s="6">
        <v>-5.92</v>
      </c>
      <c r="M487" s="3" t="s">
        <v>457</v>
      </c>
      <c r="N487" s="3" t="s">
        <v>457</v>
      </c>
      <c r="O487" s="3" t="s">
        <v>457</v>
      </c>
      <c r="P487" s="3" t="s">
        <v>2345</v>
      </c>
      <c r="Q487" s="3" t="s">
        <v>457</v>
      </c>
      <c r="R487" s="3" t="s">
        <v>457</v>
      </c>
      <c r="S487" s="3" t="s">
        <v>457</v>
      </c>
      <c r="T487" s="3" t="s">
        <v>2346</v>
      </c>
      <c r="U487" t="str">
        <f t="shared" si="7"/>
        <v>10059406200081432</v>
      </c>
    </row>
    <row r="488" spans="1:21" hidden="1">
      <c r="A488" s="3" t="s">
        <v>1258</v>
      </c>
      <c r="B488" s="3" t="s">
        <v>1686</v>
      </c>
      <c r="C488" s="3" t="s">
        <v>27</v>
      </c>
      <c r="D488" s="3" t="s">
        <v>456</v>
      </c>
      <c r="E488" s="3" t="s">
        <v>457</v>
      </c>
      <c r="F488" s="3" t="s">
        <v>2347</v>
      </c>
      <c r="G488" s="3" t="s">
        <v>31</v>
      </c>
      <c r="H488" s="4">
        <v>45485</v>
      </c>
      <c r="I488" s="5">
        <v>-24</v>
      </c>
      <c r="J488" s="3" t="s">
        <v>20</v>
      </c>
      <c r="K488" s="3" t="s">
        <v>457</v>
      </c>
      <c r="L488" s="6">
        <v>-138.24</v>
      </c>
      <c r="M488" s="3" t="s">
        <v>457</v>
      </c>
      <c r="N488" s="3" t="s">
        <v>457</v>
      </c>
      <c r="O488" s="3" t="s">
        <v>457</v>
      </c>
      <c r="P488" s="3" t="s">
        <v>2113</v>
      </c>
      <c r="Q488" s="3" t="s">
        <v>457</v>
      </c>
      <c r="R488" s="3" t="s">
        <v>457</v>
      </c>
      <c r="S488" s="3" t="s">
        <v>457</v>
      </c>
      <c r="T488" s="3" t="s">
        <v>2114</v>
      </c>
      <c r="U488" t="str">
        <f t="shared" si="7"/>
        <v>10208071100072584</v>
      </c>
    </row>
    <row r="489" spans="1:21" hidden="1">
      <c r="A489" s="3" t="s">
        <v>1631</v>
      </c>
      <c r="B489" s="3" t="s">
        <v>1686</v>
      </c>
      <c r="C489" s="3" t="s">
        <v>27</v>
      </c>
      <c r="D489" s="3" t="s">
        <v>456</v>
      </c>
      <c r="E489" s="3" t="s">
        <v>457</v>
      </c>
      <c r="F489" s="3" t="s">
        <v>2348</v>
      </c>
      <c r="G489" s="3" t="s">
        <v>31</v>
      </c>
      <c r="H489" s="4">
        <v>45486</v>
      </c>
      <c r="I489" s="5">
        <v>-4</v>
      </c>
      <c r="J489" s="3" t="s">
        <v>20</v>
      </c>
      <c r="K489" s="3" t="s">
        <v>457</v>
      </c>
      <c r="L489" s="6">
        <v>-201.92</v>
      </c>
      <c r="M489" s="3" t="s">
        <v>457</v>
      </c>
      <c r="N489" s="3" t="s">
        <v>457</v>
      </c>
      <c r="O489" s="3" t="s">
        <v>457</v>
      </c>
      <c r="P489" s="3" t="s">
        <v>2349</v>
      </c>
      <c r="Q489" s="3" t="s">
        <v>457</v>
      </c>
      <c r="R489" s="3" t="s">
        <v>457</v>
      </c>
      <c r="S489" s="3" t="s">
        <v>457</v>
      </c>
      <c r="T489" s="3" t="s">
        <v>2350</v>
      </c>
      <c r="U489" t="str">
        <f t="shared" si="7"/>
        <v>10453091500003801</v>
      </c>
    </row>
    <row r="490" spans="1:21" hidden="1">
      <c r="A490" s="3" t="s">
        <v>1342</v>
      </c>
      <c r="B490" s="3" t="s">
        <v>1686</v>
      </c>
      <c r="C490" s="3" t="s">
        <v>27</v>
      </c>
      <c r="D490" s="3" t="s">
        <v>456</v>
      </c>
      <c r="E490" s="3" t="s">
        <v>457</v>
      </c>
      <c r="F490" s="3" t="s">
        <v>2351</v>
      </c>
      <c r="G490" s="3" t="s">
        <v>31</v>
      </c>
      <c r="H490" s="4">
        <v>45487</v>
      </c>
      <c r="I490" s="5">
        <v>-1</v>
      </c>
      <c r="J490" s="3" t="s">
        <v>20</v>
      </c>
      <c r="K490" s="3" t="s">
        <v>457</v>
      </c>
      <c r="L490" s="6">
        <v>-3.57</v>
      </c>
      <c r="M490" s="3" t="s">
        <v>457</v>
      </c>
      <c r="N490" s="3" t="s">
        <v>457</v>
      </c>
      <c r="O490" s="3" t="s">
        <v>457</v>
      </c>
      <c r="P490" s="3" t="s">
        <v>2349</v>
      </c>
      <c r="Q490" s="3" t="s">
        <v>457</v>
      </c>
      <c r="R490" s="3" t="s">
        <v>457</v>
      </c>
      <c r="S490" s="3" t="s">
        <v>457</v>
      </c>
      <c r="T490" s="3" t="s">
        <v>2350</v>
      </c>
      <c r="U490" t="str">
        <f t="shared" si="7"/>
        <v>10060884500003801</v>
      </c>
    </row>
    <row r="491" spans="1:21" hidden="1">
      <c r="A491" s="3" t="s">
        <v>158</v>
      </c>
      <c r="B491" s="3" t="s">
        <v>1686</v>
      </c>
      <c r="C491" s="3" t="s">
        <v>27</v>
      </c>
      <c r="D491" s="3" t="s">
        <v>456</v>
      </c>
      <c r="E491" s="3" t="s">
        <v>457</v>
      </c>
      <c r="F491" s="3" t="s">
        <v>2351</v>
      </c>
      <c r="G491" s="3" t="s">
        <v>25</v>
      </c>
      <c r="H491" s="4">
        <v>45487</v>
      </c>
      <c r="I491" s="5">
        <v>-19</v>
      </c>
      <c r="J491" s="3" t="s">
        <v>20</v>
      </c>
      <c r="K491" s="3" t="s">
        <v>457</v>
      </c>
      <c r="L491" s="6">
        <v>-133.57</v>
      </c>
      <c r="M491" s="3" t="s">
        <v>457</v>
      </c>
      <c r="N491" s="3" t="s">
        <v>457</v>
      </c>
      <c r="O491" s="3" t="s">
        <v>457</v>
      </c>
      <c r="P491" s="3" t="s">
        <v>2349</v>
      </c>
      <c r="Q491" s="3" t="s">
        <v>457</v>
      </c>
      <c r="R491" s="3" t="s">
        <v>457</v>
      </c>
      <c r="S491" s="3" t="s">
        <v>457</v>
      </c>
      <c r="T491" s="3" t="s">
        <v>2350</v>
      </c>
      <c r="U491" t="str">
        <f t="shared" si="7"/>
        <v>10060886500003801</v>
      </c>
    </row>
    <row r="492" spans="1:21" hidden="1">
      <c r="A492" s="3" t="s">
        <v>1358</v>
      </c>
      <c r="B492" s="3" t="s">
        <v>1686</v>
      </c>
      <c r="C492" s="3" t="s">
        <v>27</v>
      </c>
      <c r="D492" s="3" t="s">
        <v>456</v>
      </c>
      <c r="E492" s="3" t="s">
        <v>457</v>
      </c>
      <c r="F492" s="3" t="s">
        <v>2352</v>
      </c>
      <c r="G492" s="3" t="s">
        <v>31</v>
      </c>
      <c r="H492" s="4">
        <v>45487</v>
      </c>
      <c r="I492" s="5">
        <v>-2</v>
      </c>
      <c r="J492" s="3" t="s">
        <v>2239</v>
      </c>
      <c r="K492" s="3" t="s">
        <v>457</v>
      </c>
      <c r="L492" s="6">
        <v>-2114.7199999999998</v>
      </c>
      <c r="M492" s="3" t="s">
        <v>2267</v>
      </c>
      <c r="N492" s="3" t="s">
        <v>457</v>
      </c>
      <c r="O492" s="3" t="s">
        <v>457</v>
      </c>
      <c r="P492" s="3" t="s">
        <v>2353</v>
      </c>
      <c r="Q492" s="3" t="s">
        <v>457</v>
      </c>
      <c r="R492" s="3" t="s">
        <v>457</v>
      </c>
      <c r="S492" s="3" t="s">
        <v>457</v>
      </c>
      <c r="T492" s="3" t="s">
        <v>2354</v>
      </c>
      <c r="U492" t="str">
        <f t="shared" si="7"/>
        <v>10515993500003742</v>
      </c>
    </row>
    <row r="493" spans="1:21" hidden="1">
      <c r="A493" s="3" t="s">
        <v>1267</v>
      </c>
      <c r="B493" s="3" t="s">
        <v>1686</v>
      </c>
      <c r="C493" s="3" t="s">
        <v>30</v>
      </c>
      <c r="D493" s="3" t="s">
        <v>1891</v>
      </c>
      <c r="E493" s="3" t="s">
        <v>457</v>
      </c>
      <c r="F493" s="3" t="s">
        <v>2355</v>
      </c>
      <c r="G493" s="3" t="s">
        <v>31</v>
      </c>
      <c r="H493" s="4">
        <v>45488</v>
      </c>
      <c r="I493" s="5">
        <v>16</v>
      </c>
      <c r="J493" s="3" t="s">
        <v>20</v>
      </c>
      <c r="K493" s="3" t="s">
        <v>457</v>
      </c>
      <c r="L493" s="6">
        <v>0</v>
      </c>
      <c r="M493" s="3" t="s">
        <v>457</v>
      </c>
      <c r="N493" s="3" t="s">
        <v>457</v>
      </c>
      <c r="O493" s="3" t="s">
        <v>457</v>
      </c>
      <c r="P493" s="3" t="s">
        <v>457</v>
      </c>
      <c r="Q493" s="3" t="s">
        <v>1936</v>
      </c>
      <c r="R493" s="3" t="s">
        <v>457</v>
      </c>
      <c r="S493" s="3" t="s">
        <v>457</v>
      </c>
      <c r="T493" s="3" t="s">
        <v>481</v>
      </c>
      <c r="U493" t="str">
        <f t="shared" si="7"/>
        <v>10058893</v>
      </c>
    </row>
    <row r="494" spans="1:21" hidden="1">
      <c r="A494" s="3" t="s">
        <v>144</v>
      </c>
      <c r="B494" s="3" t="s">
        <v>1686</v>
      </c>
      <c r="C494" s="3" t="s">
        <v>30</v>
      </c>
      <c r="D494" s="3" t="s">
        <v>1891</v>
      </c>
      <c r="E494" s="3" t="s">
        <v>457</v>
      </c>
      <c r="F494" s="3" t="s">
        <v>2356</v>
      </c>
      <c r="G494" s="3" t="s">
        <v>31</v>
      </c>
      <c r="H494" s="4">
        <v>45488</v>
      </c>
      <c r="I494" s="5">
        <v>1</v>
      </c>
      <c r="J494" s="3" t="s">
        <v>20</v>
      </c>
      <c r="K494" s="3" t="s">
        <v>457</v>
      </c>
      <c r="L494" s="6">
        <v>0</v>
      </c>
      <c r="M494" s="3" t="s">
        <v>457</v>
      </c>
      <c r="N494" s="3" t="s">
        <v>457</v>
      </c>
      <c r="O494" s="3" t="s">
        <v>457</v>
      </c>
      <c r="P494" s="3" t="s">
        <v>457</v>
      </c>
      <c r="Q494" s="3" t="s">
        <v>2333</v>
      </c>
      <c r="R494" s="3" t="s">
        <v>457</v>
      </c>
      <c r="S494" s="3" t="s">
        <v>457</v>
      </c>
      <c r="T494" s="3" t="s">
        <v>481</v>
      </c>
      <c r="U494" t="str">
        <f t="shared" si="7"/>
        <v>10059968</v>
      </c>
    </row>
    <row r="495" spans="1:21" hidden="1">
      <c r="A495" s="3" t="s">
        <v>1337</v>
      </c>
      <c r="B495" s="3" t="s">
        <v>1686</v>
      </c>
      <c r="C495" s="3" t="s">
        <v>23</v>
      </c>
      <c r="D495" s="3" t="s">
        <v>1891</v>
      </c>
      <c r="E495" s="3" t="s">
        <v>457</v>
      </c>
      <c r="F495" s="3" t="s">
        <v>2357</v>
      </c>
      <c r="G495" s="3" t="s">
        <v>31</v>
      </c>
      <c r="H495" s="4">
        <v>45488</v>
      </c>
      <c r="I495" s="5">
        <v>8</v>
      </c>
      <c r="J495" s="3" t="s">
        <v>20</v>
      </c>
      <c r="K495" s="3" t="s">
        <v>457</v>
      </c>
      <c r="L495" s="6">
        <v>0</v>
      </c>
      <c r="M495" s="3" t="s">
        <v>457</v>
      </c>
      <c r="N495" s="3" t="s">
        <v>457</v>
      </c>
      <c r="O495" s="3" t="s">
        <v>457</v>
      </c>
      <c r="P495" s="3" t="s">
        <v>457</v>
      </c>
      <c r="Q495" s="3" t="s">
        <v>2335</v>
      </c>
      <c r="R495" s="3" t="s">
        <v>457</v>
      </c>
      <c r="S495" s="3" t="s">
        <v>457</v>
      </c>
      <c r="T495" s="3" t="s">
        <v>481</v>
      </c>
      <c r="U495" t="str">
        <f t="shared" si="7"/>
        <v>10060208</v>
      </c>
    </row>
    <row r="496" spans="1:21" hidden="1">
      <c r="A496" s="3" t="s">
        <v>1337</v>
      </c>
      <c r="B496" s="3" t="s">
        <v>1686</v>
      </c>
      <c r="C496" s="3" t="s">
        <v>27</v>
      </c>
      <c r="D496" s="3" t="s">
        <v>456</v>
      </c>
      <c r="E496" s="3" t="s">
        <v>457</v>
      </c>
      <c r="F496" s="3" t="s">
        <v>2358</v>
      </c>
      <c r="G496" s="3" t="s">
        <v>31</v>
      </c>
      <c r="H496" s="4">
        <v>45488</v>
      </c>
      <c r="I496" s="5">
        <v>-6</v>
      </c>
      <c r="J496" s="3" t="s">
        <v>20</v>
      </c>
      <c r="K496" s="3" t="s">
        <v>457</v>
      </c>
      <c r="L496" s="6">
        <v>-37.53</v>
      </c>
      <c r="M496" s="3" t="s">
        <v>457</v>
      </c>
      <c r="N496" s="3" t="s">
        <v>457</v>
      </c>
      <c r="O496" s="3" t="s">
        <v>457</v>
      </c>
      <c r="P496" s="3" t="s">
        <v>2359</v>
      </c>
      <c r="Q496" s="3" t="s">
        <v>457</v>
      </c>
      <c r="R496" s="3" t="s">
        <v>457</v>
      </c>
      <c r="S496" s="3" t="s">
        <v>457</v>
      </c>
      <c r="T496" s="3" t="s">
        <v>2360</v>
      </c>
      <c r="U496" t="str">
        <f t="shared" si="7"/>
        <v>10060208100036342</v>
      </c>
    </row>
    <row r="497" spans="1:21" hidden="1">
      <c r="A497" s="3" t="s">
        <v>158</v>
      </c>
      <c r="B497" s="3" t="s">
        <v>1686</v>
      </c>
      <c r="C497" s="3" t="s">
        <v>23</v>
      </c>
      <c r="D497" s="3" t="s">
        <v>1891</v>
      </c>
      <c r="E497" s="3" t="s">
        <v>457</v>
      </c>
      <c r="F497" s="3" t="s">
        <v>2361</v>
      </c>
      <c r="G497" s="3" t="s">
        <v>31</v>
      </c>
      <c r="H497" s="4">
        <v>45488</v>
      </c>
      <c r="I497" s="5">
        <v>1</v>
      </c>
      <c r="J497" s="3" t="s">
        <v>20</v>
      </c>
      <c r="K497" s="3" t="s">
        <v>457</v>
      </c>
      <c r="L497" s="6">
        <v>0</v>
      </c>
      <c r="M497" s="3" t="s">
        <v>457</v>
      </c>
      <c r="N497" s="3" t="s">
        <v>457</v>
      </c>
      <c r="O497" s="3" t="s">
        <v>457</v>
      </c>
      <c r="P497" s="3" t="s">
        <v>457</v>
      </c>
      <c r="Q497" s="3" t="s">
        <v>2027</v>
      </c>
      <c r="R497" s="3" t="s">
        <v>457</v>
      </c>
      <c r="S497" s="3" t="s">
        <v>457</v>
      </c>
      <c r="T497" s="3" t="s">
        <v>481</v>
      </c>
      <c r="U497" t="str">
        <f t="shared" si="7"/>
        <v>10060886</v>
      </c>
    </row>
    <row r="498" spans="1:21" hidden="1">
      <c r="A498" s="3" t="s">
        <v>160</v>
      </c>
      <c r="B498" s="3" t="s">
        <v>1686</v>
      </c>
      <c r="C498" s="3" t="s">
        <v>23</v>
      </c>
      <c r="D498" s="3" t="s">
        <v>1891</v>
      </c>
      <c r="E498" s="3" t="s">
        <v>457</v>
      </c>
      <c r="F498" s="3" t="s">
        <v>2362</v>
      </c>
      <c r="G498" s="3" t="s">
        <v>31</v>
      </c>
      <c r="H498" s="4">
        <v>45488</v>
      </c>
      <c r="I498" s="5">
        <v>9</v>
      </c>
      <c r="J498" s="3" t="s">
        <v>20</v>
      </c>
      <c r="K498" s="3" t="s">
        <v>457</v>
      </c>
      <c r="L498" s="6">
        <v>0</v>
      </c>
      <c r="M498" s="3" t="s">
        <v>457</v>
      </c>
      <c r="N498" s="3" t="s">
        <v>457</v>
      </c>
      <c r="O498" s="3" t="s">
        <v>457</v>
      </c>
      <c r="P498" s="3" t="s">
        <v>457</v>
      </c>
      <c r="Q498" s="3" t="s">
        <v>2338</v>
      </c>
      <c r="R498" s="3" t="s">
        <v>457</v>
      </c>
      <c r="S498" s="3" t="s">
        <v>457</v>
      </c>
      <c r="T498" s="3" t="s">
        <v>481</v>
      </c>
      <c r="U498" t="str">
        <f t="shared" si="7"/>
        <v>10060887</v>
      </c>
    </row>
    <row r="499" spans="1:21" hidden="1">
      <c r="A499" s="3" t="s">
        <v>923</v>
      </c>
      <c r="B499" s="3" t="s">
        <v>1686</v>
      </c>
      <c r="C499" s="3" t="s">
        <v>457</v>
      </c>
      <c r="D499" s="3" t="s">
        <v>1899</v>
      </c>
      <c r="E499" s="3" t="s">
        <v>457</v>
      </c>
      <c r="F499" s="3" t="s">
        <v>2363</v>
      </c>
      <c r="G499" s="3" t="s">
        <v>25</v>
      </c>
      <c r="H499" s="4">
        <v>45489</v>
      </c>
      <c r="I499" s="5">
        <v>32</v>
      </c>
      <c r="J499" s="3" t="s">
        <v>20</v>
      </c>
      <c r="K499" s="3" t="s">
        <v>457</v>
      </c>
      <c r="L499" s="6">
        <v>252.8</v>
      </c>
      <c r="M499" s="3" t="s">
        <v>457</v>
      </c>
      <c r="N499" s="3" t="s">
        <v>457</v>
      </c>
      <c r="O499" s="3" t="s">
        <v>457</v>
      </c>
      <c r="P499" s="3" t="s">
        <v>457</v>
      </c>
      <c r="Q499" s="3" t="s">
        <v>1936</v>
      </c>
      <c r="R499" s="3" t="s">
        <v>457</v>
      </c>
      <c r="S499" s="3" t="s">
        <v>457</v>
      </c>
      <c r="T499" s="3" t="s">
        <v>481</v>
      </c>
      <c r="U499" t="str">
        <f t="shared" si="7"/>
        <v>10058535</v>
      </c>
    </row>
    <row r="500" spans="1:21" hidden="1">
      <c r="A500" s="3" t="s">
        <v>1332</v>
      </c>
      <c r="B500" s="3" t="s">
        <v>1686</v>
      </c>
      <c r="C500" s="3" t="s">
        <v>27</v>
      </c>
      <c r="D500" s="3" t="s">
        <v>1896</v>
      </c>
      <c r="E500" s="3" t="s">
        <v>457</v>
      </c>
      <c r="F500" s="3" t="s">
        <v>2364</v>
      </c>
      <c r="G500" s="3" t="s">
        <v>25</v>
      </c>
      <c r="H500" s="4">
        <v>45489</v>
      </c>
      <c r="I500" s="5">
        <v>-21</v>
      </c>
      <c r="J500" s="3" t="s">
        <v>20</v>
      </c>
      <c r="K500" s="3" t="s">
        <v>457</v>
      </c>
      <c r="L500" s="6">
        <v>-140.22</v>
      </c>
      <c r="M500" s="3" t="s">
        <v>457</v>
      </c>
      <c r="N500" s="3" t="s">
        <v>457</v>
      </c>
      <c r="O500" s="3" t="s">
        <v>457</v>
      </c>
      <c r="P500" s="3" t="s">
        <v>457</v>
      </c>
      <c r="Q500" s="3" t="s">
        <v>457</v>
      </c>
      <c r="R500" s="3" t="s">
        <v>457</v>
      </c>
      <c r="S500" s="3" t="s">
        <v>457</v>
      </c>
      <c r="T500" s="3" t="s">
        <v>481</v>
      </c>
      <c r="U500" t="str">
        <f t="shared" si="7"/>
        <v>10058907</v>
      </c>
    </row>
    <row r="501" spans="1:21" hidden="1">
      <c r="A501" s="3" t="s">
        <v>1285</v>
      </c>
      <c r="B501" s="3" t="s">
        <v>1686</v>
      </c>
      <c r="C501" s="3" t="s">
        <v>457</v>
      </c>
      <c r="D501" s="3" t="s">
        <v>1899</v>
      </c>
      <c r="E501" s="3" t="s">
        <v>457</v>
      </c>
      <c r="F501" s="3" t="s">
        <v>2365</v>
      </c>
      <c r="G501" s="3" t="s">
        <v>25</v>
      </c>
      <c r="H501" s="4">
        <v>45489</v>
      </c>
      <c r="I501" s="5">
        <v>8</v>
      </c>
      <c r="J501" s="3" t="s">
        <v>20</v>
      </c>
      <c r="K501" s="3" t="s">
        <v>457</v>
      </c>
      <c r="L501" s="6">
        <v>302.39999999999998</v>
      </c>
      <c r="M501" s="3" t="s">
        <v>457</v>
      </c>
      <c r="N501" s="3" t="s">
        <v>457</v>
      </c>
      <c r="O501" s="3" t="s">
        <v>457</v>
      </c>
      <c r="P501" s="3" t="s">
        <v>457</v>
      </c>
      <c r="Q501" s="3" t="s">
        <v>2366</v>
      </c>
      <c r="R501" s="3" t="s">
        <v>457</v>
      </c>
      <c r="S501" s="3" t="s">
        <v>457</v>
      </c>
      <c r="T501" s="3" t="s">
        <v>481</v>
      </c>
      <c r="U501" t="str">
        <f t="shared" si="7"/>
        <v>10058920</v>
      </c>
    </row>
    <row r="502" spans="1:21" hidden="1">
      <c r="A502" s="3" t="s">
        <v>1305</v>
      </c>
      <c r="B502" s="3" t="s">
        <v>1686</v>
      </c>
      <c r="C502" s="3" t="s">
        <v>27</v>
      </c>
      <c r="D502" s="3" t="s">
        <v>456</v>
      </c>
      <c r="E502" s="3" t="s">
        <v>457</v>
      </c>
      <c r="F502" s="3" t="s">
        <v>2367</v>
      </c>
      <c r="G502" s="3" t="s">
        <v>31</v>
      </c>
      <c r="H502" s="4">
        <v>45489</v>
      </c>
      <c r="I502" s="5">
        <v>-2</v>
      </c>
      <c r="J502" s="3" t="s">
        <v>20</v>
      </c>
      <c r="K502" s="3" t="s">
        <v>457</v>
      </c>
      <c r="L502" s="6">
        <v>-36.86</v>
      </c>
      <c r="M502" s="3" t="s">
        <v>457</v>
      </c>
      <c r="N502" s="3" t="s">
        <v>457</v>
      </c>
      <c r="O502" s="3" t="s">
        <v>457</v>
      </c>
      <c r="P502" s="3" t="s">
        <v>2309</v>
      </c>
      <c r="Q502" s="3" t="s">
        <v>457</v>
      </c>
      <c r="R502" s="3" t="s">
        <v>457</v>
      </c>
      <c r="S502" s="3" t="s">
        <v>457</v>
      </c>
      <c r="T502" s="3" t="s">
        <v>2310</v>
      </c>
      <c r="U502" t="str">
        <f t="shared" si="7"/>
        <v>10060890100041979</v>
      </c>
    </row>
    <row r="503" spans="1:21" hidden="1">
      <c r="A503" s="3" t="s">
        <v>1326</v>
      </c>
      <c r="B503" s="3" t="s">
        <v>1686</v>
      </c>
      <c r="C503" s="3" t="s">
        <v>27</v>
      </c>
      <c r="D503" s="3" t="s">
        <v>456</v>
      </c>
      <c r="E503" s="3" t="s">
        <v>457</v>
      </c>
      <c r="F503" s="3" t="s">
        <v>2368</v>
      </c>
      <c r="G503" s="3" t="s">
        <v>31</v>
      </c>
      <c r="H503" s="4">
        <v>45489</v>
      </c>
      <c r="I503" s="5">
        <v>-4</v>
      </c>
      <c r="J503" s="3" t="s">
        <v>20</v>
      </c>
      <c r="K503" s="3" t="s">
        <v>457</v>
      </c>
      <c r="L503" s="6">
        <v>-75.39</v>
      </c>
      <c r="M503" s="3" t="s">
        <v>457</v>
      </c>
      <c r="N503" s="3" t="s">
        <v>457</v>
      </c>
      <c r="O503" s="3" t="s">
        <v>457</v>
      </c>
      <c r="P503" s="3" t="s">
        <v>2369</v>
      </c>
      <c r="Q503" s="3" t="s">
        <v>457</v>
      </c>
      <c r="R503" s="3" t="s">
        <v>457</v>
      </c>
      <c r="S503" s="3" t="s">
        <v>457</v>
      </c>
      <c r="T503" s="3" t="s">
        <v>2370</v>
      </c>
      <c r="U503" t="str">
        <f t="shared" si="7"/>
        <v>10060903200090465</v>
      </c>
    </row>
    <row r="504" spans="1:21" hidden="1">
      <c r="A504" s="3" t="s">
        <v>1322</v>
      </c>
      <c r="B504" s="3" t="s">
        <v>1686</v>
      </c>
      <c r="C504" s="3" t="s">
        <v>27</v>
      </c>
      <c r="D504" s="3" t="s">
        <v>456</v>
      </c>
      <c r="E504" s="3" t="s">
        <v>457</v>
      </c>
      <c r="F504" s="3" t="s">
        <v>2371</v>
      </c>
      <c r="G504" s="3" t="s">
        <v>31</v>
      </c>
      <c r="H504" s="4">
        <v>45489</v>
      </c>
      <c r="I504" s="5">
        <v>-4</v>
      </c>
      <c r="J504" s="3" t="s">
        <v>20</v>
      </c>
      <c r="K504" s="3" t="s">
        <v>457</v>
      </c>
      <c r="L504" s="6">
        <v>-13.12</v>
      </c>
      <c r="M504" s="3" t="s">
        <v>457</v>
      </c>
      <c r="N504" s="3" t="s">
        <v>457</v>
      </c>
      <c r="O504" s="3" t="s">
        <v>457</v>
      </c>
      <c r="P504" s="3" t="s">
        <v>2372</v>
      </c>
      <c r="Q504" s="3" t="s">
        <v>457</v>
      </c>
      <c r="R504" s="3" t="s">
        <v>457</v>
      </c>
      <c r="S504" s="3" t="s">
        <v>457</v>
      </c>
      <c r="T504" s="3" t="s">
        <v>2373</v>
      </c>
      <c r="U504" t="str">
        <f t="shared" si="7"/>
        <v>10060917200091461</v>
      </c>
    </row>
    <row r="505" spans="1:21" hidden="1">
      <c r="A505" s="3" t="s">
        <v>1322</v>
      </c>
      <c r="B505" s="3" t="s">
        <v>1686</v>
      </c>
      <c r="C505" s="3" t="s">
        <v>27</v>
      </c>
      <c r="D505" s="3" t="s">
        <v>456</v>
      </c>
      <c r="E505" s="3" t="s">
        <v>457</v>
      </c>
      <c r="F505" s="3" t="s">
        <v>2374</v>
      </c>
      <c r="G505" s="3" t="s">
        <v>31</v>
      </c>
      <c r="H505" s="4">
        <v>45489</v>
      </c>
      <c r="I505" s="5">
        <v>-4</v>
      </c>
      <c r="J505" s="3" t="s">
        <v>20</v>
      </c>
      <c r="K505" s="3" t="s">
        <v>457</v>
      </c>
      <c r="L505" s="6">
        <v>-13.12</v>
      </c>
      <c r="M505" s="3" t="s">
        <v>457</v>
      </c>
      <c r="N505" s="3" t="s">
        <v>457</v>
      </c>
      <c r="O505" s="3" t="s">
        <v>457</v>
      </c>
      <c r="P505" s="3" t="s">
        <v>2369</v>
      </c>
      <c r="Q505" s="3" t="s">
        <v>457</v>
      </c>
      <c r="R505" s="3" t="s">
        <v>457</v>
      </c>
      <c r="S505" s="3" t="s">
        <v>457</v>
      </c>
      <c r="T505" s="3" t="s">
        <v>2370</v>
      </c>
      <c r="U505" t="str">
        <f t="shared" si="7"/>
        <v>10060917200090465</v>
      </c>
    </row>
    <row r="506" spans="1:21" hidden="1">
      <c r="A506" s="3" t="s">
        <v>197</v>
      </c>
      <c r="B506" s="3" t="s">
        <v>1686</v>
      </c>
      <c r="C506" s="3" t="s">
        <v>457</v>
      </c>
      <c r="D506" s="3" t="s">
        <v>1899</v>
      </c>
      <c r="E506" s="3" t="s">
        <v>457</v>
      </c>
      <c r="F506" s="3" t="s">
        <v>2375</v>
      </c>
      <c r="G506" s="3" t="s">
        <v>25</v>
      </c>
      <c r="H506" s="4">
        <v>45489</v>
      </c>
      <c r="I506" s="5">
        <v>5</v>
      </c>
      <c r="J506" s="3" t="s">
        <v>20</v>
      </c>
      <c r="K506" s="3" t="s">
        <v>457</v>
      </c>
      <c r="L506" s="6">
        <v>27.6</v>
      </c>
      <c r="M506" s="3" t="s">
        <v>457</v>
      </c>
      <c r="N506" s="3" t="s">
        <v>457</v>
      </c>
      <c r="O506" s="3" t="s">
        <v>457</v>
      </c>
      <c r="P506" s="3" t="s">
        <v>457</v>
      </c>
      <c r="Q506" s="3" t="s">
        <v>2173</v>
      </c>
      <c r="R506" s="3" t="s">
        <v>457</v>
      </c>
      <c r="S506" s="3" t="s">
        <v>457</v>
      </c>
      <c r="T506" s="3" t="s">
        <v>481</v>
      </c>
      <c r="U506" t="str">
        <f t="shared" si="7"/>
        <v>10060919</v>
      </c>
    </row>
    <row r="507" spans="1:21" hidden="1">
      <c r="A507" s="3" t="s">
        <v>197</v>
      </c>
      <c r="B507" s="3" t="s">
        <v>1686</v>
      </c>
      <c r="C507" s="3" t="s">
        <v>457</v>
      </c>
      <c r="D507" s="3" t="s">
        <v>1899</v>
      </c>
      <c r="E507" s="3" t="s">
        <v>457</v>
      </c>
      <c r="F507" s="3" t="s">
        <v>2376</v>
      </c>
      <c r="G507" s="3" t="s">
        <v>25</v>
      </c>
      <c r="H507" s="4">
        <v>45489</v>
      </c>
      <c r="I507" s="5">
        <v>6</v>
      </c>
      <c r="J507" s="3" t="s">
        <v>20</v>
      </c>
      <c r="K507" s="3" t="s">
        <v>457</v>
      </c>
      <c r="L507" s="6">
        <v>33.119999999999997</v>
      </c>
      <c r="M507" s="3" t="s">
        <v>457</v>
      </c>
      <c r="N507" s="3" t="s">
        <v>457</v>
      </c>
      <c r="O507" s="3" t="s">
        <v>457</v>
      </c>
      <c r="P507" s="3" t="s">
        <v>457</v>
      </c>
      <c r="Q507" s="3" t="s">
        <v>2377</v>
      </c>
      <c r="R507" s="3" t="s">
        <v>457</v>
      </c>
      <c r="S507" s="3" t="s">
        <v>457</v>
      </c>
      <c r="T507" s="3" t="s">
        <v>481</v>
      </c>
      <c r="U507" t="str">
        <f t="shared" si="7"/>
        <v>10060919</v>
      </c>
    </row>
    <row r="508" spans="1:21" hidden="1">
      <c r="A508" s="3" t="s">
        <v>1599</v>
      </c>
      <c r="B508" s="3" t="s">
        <v>1686</v>
      </c>
      <c r="C508" s="3" t="s">
        <v>27</v>
      </c>
      <c r="D508" s="3" t="s">
        <v>1896</v>
      </c>
      <c r="E508" s="3" t="s">
        <v>457</v>
      </c>
      <c r="F508" s="3" t="s">
        <v>2364</v>
      </c>
      <c r="G508" s="3" t="s">
        <v>474</v>
      </c>
      <c r="H508" s="4">
        <v>45489</v>
      </c>
      <c r="I508" s="5">
        <v>-12</v>
      </c>
      <c r="J508" s="3" t="s">
        <v>20</v>
      </c>
      <c r="K508" s="3" t="s">
        <v>457</v>
      </c>
      <c r="L508" s="6">
        <v>-623.04</v>
      </c>
      <c r="M508" s="3" t="s">
        <v>457</v>
      </c>
      <c r="N508" s="3" t="s">
        <v>457</v>
      </c>
      <c r="O508" s="3" t="s">
        <v>457</v>
      </c>
      <c r="P508" s="3" t="s">
        <v>457</v>
      </c>
      <c r="Q508" s="3" t="s">
        <v>457</v>
      </c>
      <c r="R508" s="3" t="s">
        <v>457</v>
      </c>
      <c r="S508" s="3" t="s">
        <v>457</v>
      </c>
      <c r="T508" s="3" t="s">
        <v>481</v>
      </c>
      <c r="U508" t="str">
        <f t="shared" si="7"/>
        <v>10220795</v>
      </c>
    </row>
    <row r="509" spans="1:21" hidden="1">
      <c r="A509" s="3" t="s">
        <v>1445</v>
      </c>
      <c r="B509" s="3" t="s">
        <v>1686</v>
      </c>
      <c r="C509" s="3" t="s">
        <v>27</v>
      </c>
      <c r="D509" s="3" t="s">
        <v>1896</v>
      </c>
      <c r="E509" s="3" t="s">
        <v>457</v>
      </c>
      <c r="F509" s="3" t="s">
        <v>2364</v>
      </c>
      <c r="G509" s="3" t="s">
        <v>473</v>
      </c>
      <c r="H509" s="4">
        <v>45489</v>
      </c>
      <c r="I509" s="5">
        <v>-2</v>
      </c>
      <c r="J509" s="3" t="s">
        <v>20</v>
      </c>
      <c r="K509" s="3" t="s">
        <v>457</v>
      </c>
      <c r="L509" s="6">
        <v>-47.77</v>
      </c>
      <c r="M509" s="3" t="s">
        <v>457</v>
      </c>
      <c r="N509" s="3" t="s">
        <v>457</v>
      </c>
      <c r="O509" s="3" t="s">
        <v>457</v>
      </c>
      <c r="P509" s="3" t="s">
        <v>457</v>
      </c>
      <c r="Q509" s="3" t="s">
        <v>457</v>
      </c>
      <c r="R509" s="3" t="s">
        <v>457</v>
      </c>
      <c r="S509" s="3" t="s">
        <v>457</v>
      </c>
      <c r="T509" s="3" t="s">
        <v>481</v>
      </c>
      <c r="U509" t="str">
        <f t="shared" si="7"/>
        <v>10245447</v>
      </c>
    </row>
    <row r="510" spans="1:21" hidden="1">
      <c r="A510" s="3" t="s">
        <v>906</v>
      </c>
      <c r="B510" s="3" t="s">
        <v>1686</v>
      </c>
      <c r="C510" s="3" t="s">
        <v>30</v>
      </c>
      <c r="D510" s="3" t="s">
        <v>1891</v>
      </c>
      <c r="E510" s="3" t="s">
        <v>457</v>
      </c>
      <c r="F510" s="3" t="s">
        <v>2378</v>
      </c>
      <c r="G510" s="3" t="s">
        <v>31</v>
      </c>
      <c r="H510" s="4">
        <v>45489</v>
      </c>
      <c r="I510" s="5">
        <v>1</v>
      </c>
      <c r="J510" s="3" t="s">
        <v>20</v>
      </c>
      <c r="K510" s="3" t="s">
        <v>457</v>
      </c>
      <c r="L510" s="6">
        <v>0</v>
      </c>
      <c r="M510" s="3" t="s">
        <v>457</v>
      </c>
      <c r="N510" s="3" t="s">
        <v>457</v>
      </c>
      <c r="O510" s="3" t="s">
        <v>457</v>
      </c>
      <c r="P510" s="3" t="s">
        <v>457</v>
      </c>
      <c r="Q510" s="3" t="s">
        <v>2340</v>
      </c>
      <c r="R510" s="3" t="s">
        <v>457</v>
      </c>
      <c r="S510" s="3" t="s">
        <v>457</v>
      </c>
      <c r="T510" s="3" t="s">
        <v>481</v>
      </c>
      <c r="U510" t="str">
        <f t="shared" si="7"/>
        <v>10589857</v>
      </c>
    </row>
    <row r="511" spans="1:21" hidden="1">
      <c r="A511" s="3" t="s">
        <v>908</v>
      </c>
      <c r="B511" s="3" t="s">
        <v>1686</v>
      </c>
      <c r="C511" s="3" t="s">
        <v>30</v>
      </c>
      <c r="D511" s="3" t="s">
        <v>1891</v>
      </c>
      <c r="E511" s="3" t="s">
        <v>457</v>
      </c>
      <c r="F511" s="3" t="s">
        <v>2379</v>
      </c>
      <c r="G511" s="3" t="s">
        <v>31</v>
      </c>
      <c r="H511" s="4">
        <v>45489</v>
      </c>
      <c r="I511" s="5">
        <v>1</v>
      </c>
      <c r="J511" s="3" t="s">
        <v>20</v>
      </c>
      <c r="K511" s="3" t="s">
        <v>457</v>
      </c>
      <c r="L511" s="6">
        <v>0</v>
      </c>
      <c r="M511" s="3" t="s">
        <v>457</v>
      </c>
      <c r="N511" s="3" t="s">
        <v>457</v>
      </c>
      <c r="O511" s="3" t="s">
        <v>457</v>
      </c>
      <c r="P511" s="3" t="s">
        <v>457</v>
      </c>
      <c r="Q511" s="3" t="s">
        <v>2235</v>
      </c>
      <c r="R511" s="3" t="s">
        <v>457</v>
      </c>
      <c r="S511" s="3" t="s">
        <v>457</v>
      </c>
      <c r="T511" s="3" t="s">
        <v>481</v>
      </c>
      <c r="U511" t="str">
        <f t="shared" si="7"/>
        <v>10589859</v>
      </c>
    </row>
    <row r="512" spans="1:21" hidden="1">
      <c r="A512" s="3" t="s">
        <v>880</v>
      </c>
      <c r="B512" s="3" t="s">
        <v>1686</v>
      </c>
      <c r="C512" s="3" t="s">
        <v>27</v>
      </c>
      <c r="D512" s="3" t="s">
        <v>456</v>
      </c>
      <c r="E512" s="3" t="s">
        <v>457</v>
      </c>
      <c r="F512" s="3" t="s">
        <v>2380</v>
      </c>
      <c r="G512" s="3" t="s">
        <v>31</v>
      </c>
      <c r="H512" s="4">
        <v>45490</v>
      </c>
      <c r="I512" s="5">
        <v>-1</v>
      </c>
      <c r="J512" s="3" t="s">
        <v>1841</v>
      </c>
      <c r="K512" s="3" t="s">
        <v>457</v>
      </c>
      <c r="L512" s="6">
        <v>-24.12</v>
      </c>
      <c r="M512" s="3" t="s">
        <v>1954</v>
      </c>
      <c r="N512" s="3" t="s">
        <v>457</v>
      </c>
      <c r="O512" s="3" t="s">
        <v>457</v>
      </c>
      <c r="P512" s="3" t="s">
        <v>572</v>
      </c>
      <c r="Q512" s="3" t="s">
        <v>457</v>
      </c>
      <c r="R512" s="3" t="s">
        <v>457</v>
      </c>
      <c r="S512" s="3" t="s">
        <v>457</v>
      </c>
      <c r="T512" s="3" t="s">
        <v>2381</v>
      </c>
      <c r="U512" t="str">
        <f t="shared" si="7"/>
        <v>10417500200134815</v>
      </c>
    </row>
    <row r="513" spans="1:21" hidden="1">
      <c r="A513" s="3" t="s">
        <v>1062</v>
      </c>
      <c r="B513" s="3" t="s">
        <v>1686</v>
      </c>
      <c r="C513" s="3" t="s">
        <v>27</v>
      </c>
      <c r="D513" s="3" t="s">
        <v>456</v>
      </c>
      <c r="E513" s="3" t="s">
        <v>457</v>
      </c>
      <c r="F513" s="3" t="s">
        <v>2382</v>
      </c>
      <c r="G513" s="3" t="s">
        <v>31</v>
      </c>
      <c r="H513" s="4">
        <v>45490</v>
      </c>
      <c r="I513" s="5">
        <v>-1</v>
      </c>
      <c r="J513" s="3" t="s">
        <v>20</v>
      </c>
      <c r="K513" s="3" t="s">
        <v>457</v>
      </c>
      <c r="L513" s="6">
        <v>-63.78</v>
      </c>
      <c r="M513" s="3" t="s">
        <v>457</v>
      </c>
      <c r="N513" s="3" t="s">
        <v>457</v>
      </c>
      <c r="O513" s="3" t="s">
        <v>457</v>
      </c>
      <c r="P513" s="3" t="s">
        <v>2383</v>
      </c>
      <c r="Q513" s="3" t="s">
        <v>457</v>
      </c>
      <c r="R513" s="3" t="s">
        <v>457</v>
      </c>
      <c r="S513" s="3" t="s">
        <v>457</v>
      </c>
      <c r="T513" s="3" t="s">
        <v>2384</v>
      </c>
      <c r="U513" t="str">
        <f t="shared" si="7"/>
        <v>10542030100033232</v>
      </c>
    </row>
    <row r="514" spans="1:21" hidden="1">
      <c r="A514" s="3" t="s">
        <v>1507</v>
      </c>
      <c r="B514" s="3" t="s">
        <v>1686</v>
      </c>
      <c r="C514" s="3" t="s">
        <v>27</v>
      </c>
      <c r="D514" s="3" t="s">
        <v>456</v>
      </c>
      <c r="E514" s="3" t="s">
        <v>457</v>
      </c>
      <c r="F514" s="3" t="s">
        <v>2385</v>
      </c>
      <c r="G514" s="3" t="s">
        <v>31</v>
      </c>
      <c r="H514" s="4">
        <v>45490</v>
      </c>
      <c r="I514" s="5">
        <v>-9</v>
      </c>
      <c r="J514" s="3" t="s">
        <v>20</v>
      </c>
      <c r="K514" s="3" t="s">
        <v>457</v>
      </c>
      <c r="L514" s="6">
        <v>-16.920000000000002</v>
      </c>
      <c r="M514" s="3" t="s">
        <v>457</v>
      </c>
      <c r="N514" s="3" t="s">
        <v>457</v>
      </c>
      <c r="O514" s="3" t="s">
        <v>457</v>
      </c>
      <c r="P514" s="3" t="s">
        <v>2386</v>
      </c>
      <c r="Q514" s="3" t="s">
        <v>457</v>
      </c>
      <c r="R514" s="3" t="s">
        <v>457</v>
      </c>
      <c r="S514" s="3" t="s">
        <v>457</v>
      </c>
      <c r="T514" s="3" t="s">
        <v>2387</v>
      </c>
      <c r="U514" t="str">
        <f t="shared" si="7"/>
        <v>10586380100036383</v>
      </c>
    </row>
    <row r="515" spans="1:21" hidden="1">
      <c r="A515" s="3" t="s">
        <v>904</v>
      </c>
      <c r="B515" s="3" t="s">
        <v>1686</v>
      </c>
      <c r="C515" s="3" t="s">
        <v>30</v>
      </c>
      <c r="D515" s="3" t="s">
        <v>1891</v>
      </c>
      <c r="E515" s="3" t="s">
        <v>457</v>
      </c>
      <c r="F515" s="3" t="s">
        <v>2388</v>
      </c>
      <c r="G515" s="3" t="s">
        <v>31</v>
      </c>
      <c r="H515" s="4">
        <v>45490</v>
      </c>
      <c r="I515" s="5">
        <v>1</v>
      </c>
      <c r="J515" s="3" t="s">
        <v>20</v>
      </c>
      <c r="K515" s="3" t="s">
        <v>457</v>
      </c>
      <c r="L515" s="6">
        <v>0</v>
      </c>
      <c r="M515" s="3" t="s">
        <v>457</v>
      </c>
      <c r="N515" s="3" t="s">
        <v>457</v>
      </c>
      <c r="O515" s="3" t="s">
        <v>457</v>
      </c>
      <c r="P515" s="3" t="s">
        <v>457</v>
      </c>
      <c r="Q515" s="3" t="s">
        <v>1921</v>
      </c>
      <c r="R515" s="3" t="s">
        <v>457</v>
      </c>
      <c r="S515" s="3" t="s">
        <v>457</v>
      </c>
      <c r="T515" s="3" t="s">
        <v>481</v>
      </c>
      <c r="U515" t="str">
        <f t="shared" ref="U515:U578" si="8">_xlfn.CONCAT(A515,P515)</f>
        <v>10589855</v>
      </c>
    </row>
    <row r="516" spans="1:21" hidden="1">
      <c r="A516" s="3" t="s">
        <v>904</v>
      </c>
      <c r="B516" s="3" t="s">
        <v>1686</v>
      </c>
      <c r="C516" s="3" t="s">
        <v>30</v>
      </c>
      <c r="D516" s="3" t="s">
        <v>1891</v>
      </c>
      <c r="E516" s="3" t="s">
        <v>457</v>
      </c>
      <c r="F516" s="3" t="s">
        <v>2389</v>
      </c>
      <c r="G516" s="3" t="s">
        <v>31</v>
      </c>
      <c r="H516" s="4">
        <v>45490</v>
      </c>
      <c r="I516" s="5">
        <v>1</v>
      </c>
      <c r="J516" s="3" t="s">
        <v>20</v>
      </c>
      <c r="K516" s="3" t="s">
        <v>457</v>
      </c>
      <c r="L516" s="6">
        <v>0</v>
      </c>
      <c r="M516" s="3" t="s">
        <v>457</v>
      </c>
      <c r="N516" s="3" t="s">
        <v>457</v>
      </c>
      <c r="O516" s="3" t="s">
        <v>457</v>
      </c>
      <c r="P516" s="3" t="s">
        <v>457</v>
      </c>
      <c r="Q516" s="3" t="s">
        <v>2294</v>
      </c>
      <c r="R516" s="3" t="s">
        <v>457</v>
      </c>
      <c r="S516" s="3" t="s">
        <v>457</v>
      </c>
      <c r="T516" s="3" t="s">
        <v>481</v>
      </c>
      <c r="U516" t="str">
        <f t="shared" si="8"/>
        <v>10589855</v>
      </c>
    </row>
    <row r="517" spans="1:21" hidden="1">
      <c r="A517" s="3" t="s">
        <v>889</v>
      </c>
      <c r="B517" s="3" t="s">
        <v>1686</v>
      </c>
      <c r="C517" s="3" t="s">
        <v>27</v>
      </c>
      <c r="D517" s="3" t="s">
        <v>456</v>
      </c>
      <c r="E517" s="3" t="s">
        <v>457</v>
      </c>
      <c r="F517" s="3" t="s">
        <v>2390</v>
      </c>
      <c r="G517" s="3" t="s">
        <v>31</v>
      </c>
      <c r="H517" s="4">
        <v>45490</v>
      </c>
      <c r="I517" s="5">
        <v>-16</v>
      </c>
      <c r="J517" s="3" t="s">
        <v>20</v>
      </c>
      <c r="K517" s="3" t="s">
        <v>457</v>
      </c>
      <c r="L517" s="6">
        <v>-626.14</v>
      </c>
      <c r="M517" s="3" t="s">
        <v>457</v>
      </c>
      <c r="N517" s="3" t="s">
        <v>457</v>
      </c>
      <c r="O517" s="3" t="s">
        <v>457</v>
      </c>
      <c r="P517" s="3" t="s">
        <v>575</v>
      </c>
      <c r="Q517" s="3" t="s">
        <v>457</v>
      </c>
      <c r="R517" s="3" t="s">
        <v>457</v>
      </c>
      <c r="S517" s="3" t="s">
        <v>457</v>
      </c>
      <c r="T517" s="3" t="s">
        <v>2391</v>
      </c>
      <c r="U517" t="str">
        <f t="shared" si="8"/>
        <v>10606651100039936</v>
      </c>
    </row>
    <row r="518" spans="1:21" hidden="1">
      <c r="A518" s="3" t="s">
        <v>1036</v>
      </c>
      <c r="B518" s="3" t="s">
        <v>1686</v>
      </c>
      <c r="C518" s="3" t="s">
        <v>457</v>
      </c>
      <c r="D518" s="3" t="s">
        <v>1899</v>
      </c>
      <c r="E518" s="3" t="s">
        <v>457</v>
      </c>
      <c r="F518" s="3" t="s">
        <v>2392</v>
      </c>
      <c r="G518" s="3" t="s">
        <v>458</v>
      </c>
      <c r="H518" s="4">
        <v>45492</v>
      </c>
      <c r="I518" s="5">
        <v>12</v>
      </c>
      <c r="J518" s="3" t="s">
        <v>20</v>
      </c>
      <c r="K518" s="3" t="s">
        <v>457</v>
      </c>
      <c r="L518" s="6">
        <v>67.52</v>
      </c>
      <c r="M518" s="3" t="s">
        <v>457</v>
      </c>
      <c r="N518" s="3" t="s">
        <v>457</v>
      </c>
      <c r="O518" s="3" t="s">
        <v>457</v>
      </c>
      <c r="P518" s="3" t="s">
        <v>457</v>
      </c>
      <c r="Q518" s="3" t="s">
        <v>2393</v>
      </c>
      <c r="R518" s="3" t="s">
        <v>457</v>
      </c>
      <c r="S518" s="3" t="s">
        <v>457</v>
      </c>
      <c r="T518" s="3" t="s">
        <v>481</v>
      </c>
      <c r="U518" t="str">
        <f t="shared" si="8"/>
        <v>10058170</v>
      </c>
    </row>
    <row r="519" spans="1:21" hidden="1">
      <c r="A519" s="3" t="s">
        <v>1267</v>
      </c>
      <c r="B519" s="3" t="s">
        <v>1686</v>
      </c>
      <c r="C519" s="3" t="s">
        <v>30</v>
      </c>
      <c r="D519" s="3" t="s">
        <v>1929</v>
      </c>
      <c r="E519" s="3" t="s">
        <v>457</v>
      </c>
      <c r="F519" s="3" t="s">
        <v>2394</v>
      </c>
      <c r="G519" s="3" t="s">
        <v>31</v>
      </c>
      <c r="H519" s="4">
        <v>45492</v>
      </c>
      <c r="I519" s="5">
        <v>-16</v>
      </c>
      <c r="J519" s="3" t="s">
        <v>20</v>
      </c>
      <c r="K519" s="3" t="s">
        <v>457</v>
      </c>
      <c r="L519" s="6">
        <v>0</v>
      </c>
      <c r="M519" s="3" t="s">
        <v>457</v>
      </c>
      <c r="N519" s="3" t="s">
        <v>457</v>
      </c>
      <c r="O519" s="3" t="s">
        <v>457</v>
      </c>
      <c r="P519" s="3" t="s">
        <v>457</v>
      </c>
      <c r="Q519" s="3" t="s">
        <v>457</v>
      </c>
      <c r="R519" s="3" t="s">
        <v>457</v>
      </c>
      <c r="S519" s="3" t="s">
        <v>457</v>
      </c>
      <c r="T519" s="3" t="s">
        <v>481</v>
      </c>
      <c r="U519" t="str">
        <f t="shared" si="8"/>
        <v>10058893</v>
      </c>
    </row>
    <row r="520" spans="1:21" hidden="1">
      <c r="A520" s="3" t="s">
        <v>1267</v>
      </c>
      <c r="B520" s="3" t="s">
        <v>1686</v>
      </c>
      <c r="C520" s="3" t="s">
        <v>27</v>
      </c>
      <c r="D520" s="3" t="s">
        <v>1929</v>
      </c>
      <c r="E520" s="3" t="s">
        <v>457</v>
      </c>
      <c r="F520" s="3" t="s">
        <v>2394</v>
      </c>
      <c r="G520" s="3" t="s">
        <v>25</v>
      </c>
      <c r="H520" s="4">
        <v>45492</v>
      </c>
      <c r="I520" s="5">
        <v>16</v>
      </c>
      <c r="J520" s="3" t="s">
        <v>20</v>
      </c>
      <c r="K520" s="3" t="s">
        <v>457</v>
      </c>
      <c r="L520" s="6">
        <v>0</v>
      </c>
      <c r="M520" s="3" t="s">
        <v>457</v>
      </c>
      <c r="N520" s="3" t="s">
        <v>457</v>
      </c>
      <c r="O520" s="3" t="s">
        <v>457</v>
      </c>
      <c r="P520" s="3" t="s">
        <v>457</v>
      </c>
      <c r="Q520" s="3" t="s">
        <v>457</v>
      </c>
      <c r="R520" s="3" t="s">
        <v>457</v>
      </c>
      <c r="S520" s="3" t="s">
        <v>457</v>
      </c>
      <c r="T520" s="3" t="s">
        <v>481</v>
      </c>
      <c r="U520" t="str">
        <f t="shared" si="8"/>
        <v>10058893</v>
      </c>
    </row>
    <row r="521" spans="1:21" hidden="1">
      <c r="A521" s="3" t="s">
        <v>1507</v>
      </c>
      <c r="B521" s="3" t="s">
        <v>1686</v>
      </c>
      <c r="C521" s="3" t="s">
        <v>457</v>
      </c>
      <c r="D521" s="3" t="s">
        <v>1899</v>
      </c>
      <c r="E521" s="3" t="s">
        <v>457</v>
      </c>
      <c r="F521" s="3" t="s">
        <v>2395</v>
      </c>
      <c r="G521" s="3" t="s">
        <v>25</v>
      </c>
      <c r="H521" s="4">
        <v>45492</v>
      </c>
      <c r="I521" s="5">
        <v>16</v>
      </c>
      <c r="J521" s="3" t="s">
        <v>20</v>
      </c>
      <c r="K521" s="3" t="s">
        <v>457</v>
      </c>
      <c r="L521" s="6">
        <v>129.54</v>
      </c>
      <c r="M521" s="3" t="s">
        <v>457</v>
      </c>
      <c r="N521" s="3" t="s">
        <v>457</v>
      </c>
      <c r="O521" s="3" t="s">
        <v>457</v>
      </c>
      <c r="P521" s="3" t="s">
        <v>457</v>
      </c>
      <c r="Q521" s="3" t="s">
        <v>2396</v>
      </c>
      <c r="R521" s="3" t="s">
        <v>457</v>
      </c>
      <c r="S521" s="3" t="s">
        <v>457</v>
      </c>
      <c r="T521" s="3" t="s">
        <v>481</v>
      </c>
      <c r="U521" t="str">
        <f t="shared" si="8"/>
        <v>10586380</v>
      </c>
    </row>
    <row r="522" spans="1:21" hidden="1">
      <c r="A522" s="3" t="s">
        <v>1334</v>
      </c>
      <c r="B522" s="3" t="s">
        <v>1686</v>
      </c>
      <c r="C522" s="3" t="s">
        <v>23</v>
      </c>
      <c r="D522" s="3" t="s">
        <v>1896</v>
      </c>
      <c r="E522" s="3" t="s">
        <v>457</v>
      </c>
      <c r="F522" s="3" t="s">
        <v>2397</v>
      </c>
      <c r="G522" s="3" t="s">
        <v>31</v>
      </c>
      <c r="H522" s="4">
        <v>45496</v>
      </c>
      <c r="I522" s="5">
        <v>-5</v>
      </c>
      <c r="J522" s="3" t="s">
        <v>20</v>
      </c>
      <c r="K522" s="3" t="s">
        <v>457</v>
      </c>
      <c r="L522" s="6">
        <v>-9.65</v>
      </c>
      <c r="M522" s="3" t="s">
        <v>457</v>
      </c>
      <c r="N522" s="3" t="s">
        <v>457</v>
      </c>
      <c r="O522" s="3" t="s">
        <v>457</v>
      </c>
      <c r="P522" s="3" t="s">
        <v>457</v>
      </c>
      <c r="Q522" s="3" t="s">
        <v>457</v>
      </c>
      <c r="R522" s="3" t="s">
        <v>457</v>
      </c>
      <c r="S522" s="3" t="s">
        <v>457</v>
      </c>
      <c r="T522" s="3" t="s">
        <v>481</v>
      </c>
      <c r="U522" t="str">
        <f t="shared" si="8"/>
        <v>10060882</v>
      </c>
    </row>
    <row r="523" spans="1:21" hidden="1">
      <c r="A523" s="3" t="s">
        <v>1339</v>
      </c>
      <c r="B523" s="3" t="s">
        <v>1686</v>
      </c>
      <c r="C523" s="3" t="s">
        <v>23</v>
      </c>
      <c r="D523" s="3" t="s">
        <v>1896</v>
      </c>
      <c r="E523" s="3" t="s">
        <v>457</v>
      </c>
      <c r="F523" s="3" t="s">
        <v>2398</v>
      </c>
      <c r="G523" s="3" t="s">
        <v>461</v>
      </c>
      <c r="H523" s="4">
        <v>45497</v>
      </c>
      <c r="I523" s="5">
        <v>-10</v>
      </c>
      <c r="J523" s="3" t="s">
        <v>20</v>
      </c>
      <c r="K523" s="3" t="s">
        <v>457</v>
      </c>
      <c r="L523" s="6">
        <v>-47.3</v>
      </c>
      <c r="M523" s="3" t="s">
        <v>457</v>
      </c>
      <c r="N523" s="3" t="s">
        <v>457</v>
      </c>
      <c r="O523" s="3" t="s">
        <v>457</v>
      </c>
      <c r="P523" s="3" t="s">
        <v>457</v>
      </c>
      <c r="Q523" s="3" t="s">
        <v>457</v>
      </c>
      <c r="R523" s="3" t="s">
        <v>457</v>
      </c>
      <c r="S523" s="3" t="s">
        <v>457</v>
      </c>
      <c r="T523" s="3" t="s">
        <v>481</v>
      </c>
      <c r="U523" t="str">
        <f t="shared" si="8"/>
        <v>10060918</v>
      </c>
    </row>
    <row r="524" spans="1:21" hidden="1">
      <c r="A524" s="3" t="s">
        <v>197</v>
      </c>
      <c r="B524" s="3" t="s">
        <v>1686</v>
      </c>
      <c r="C524" s="3" t="s">
        <v>23</v>
      </c>
      <c r="D524" s="3" t="s">
        <v>1896</v>
      </c>
      <c r="E524" s="3" t="s">
        <v>457</v>
      </c>
      <c r="F524" s="3" t="s">
        <v>2398</v>
      </c>
      <c r="G524" s="3" t="s">
        <v>32</v>
      </c>
      <c r="H524" s="4">
        <v>45497</v>
      </c>
      <c r="I524" s="5">
        <v>-14</v>
      </c>
      <c r="J524" s="3" t="s">
        <v>20</v>
      </c>
      <c r="K524" s="3" t="s">
        <v>457</v>
      </c>
      <c r="L524" s="6">
        <v>-77.28</v>
      </c>
      <c r="M524" s="3" t="s">
        <v>457</v>
      </c>
      <c r="N524" s="3" t="s">
        <v>457</v>
      </c>
      <c r="O524" s="3" t="s">
        <v>457</v>
      </c>
      <c r="P524" s="3" t="s">
        <v>457</v>
      </c>
      <c r="Q524" s="3" t="s">
        <v>457</v>
      </c>
      <c r="R524" s="3" t="s">
        <v>457</v>
      </c>
      <c r="S524" s="3" t="s">
        <v>457</v>
      </c>
      <c r="T524" s="3" t="s">
        <v>481</v>
      </c>
      <c r="U524" t="str">
        <f t="shared" si="8"/>
        <v>10060919</v>
      </c>
    </row>
    <row r="525" spans="1:21" hidden="1">
      <c r="A525" s="3" t="s">
        <v>1339</v>
      </c>
      <c r="B525" s="3" t="s">
        <v>1686</v>
      </c>
      <c r="C525" s="3" t="s">
        <v>23</v>
      </c>
      <c r="D525" s="3" t="s">
        <v>1891</v>
      </c>
      <c r="E525" s="3" t="s">
        <v>457</v>
      </c>
      <c r="F525" s="3" t="s">
        <v>2399</v>
      </c>
      <c r="G525" s="3" t="s">
        <v>31</v>
      </c>
      <c r="H525" s="4">
        <v>45498</v>
      </c>
      <c r="I525" s="5">
        <v>7</v>
      </c>
      <c r="J525" s="3" t="s">
        <v>20</v>
      </c>
      <c r="K525" s="3" t="s">
        <v>457</v>
      </c>
      <c r="L525" s="6">
        <v>0</v>
      </c>
      <c r="M525" s="3" t="s">
        <v>457</v>
      </c>
      <c r="N525" s="3" t="s">
        <v>457</v>
      </c>
      <c r="O525" s="3" t="s">
        <v>457</v>
      </c>
      <c r="P525" s="3" t="s">
        <v>457</v>
      </c>
      <c r="Q525" s="3" t="s">
        <v>2323</v>
      </c>
      <c r="R525" s="3" t="s">
        <v>457</v>
      </c>
      <c r="S525" s="3" t="s">
        <v>457</v>
      </c>
      <c r="T525" s="3" t="s">
        <v>481</v>
      </c>
      <c r="U525" t="str">
        <f t="shared" si="8"/>
        <v>10060918</v>
      </c>
    </row>
    <row r="526" spans="1:21" hidden="1">
      <c r="A526" s="3" t="s">
        <v>355</v>
      </c>
      <c r="B526" s="3" t="s">
        <v>1686</v>
      </c>
      <c r="C526" s="3" t="s">
        <v>23</v>
      </c>
      <c r="D526" s="3" t="s">
        <v>1891</v>
      </c>
      <c r="E526" s="3" t="s">
        <v>457</v>
      </c>
      <c r="F526" s="3" t="s">
        <v>2400</v>
      </c>
      <c r="G526" s="3" t="s">
        <v>31</v>
      </c>
      <c r="H526" s="4">
        <v>45498</v>
      </c>
      <c r="I526" s="5">
        <v>2</v>
      </c>
      <c r="J526" s="3" t="s">
        <v>20</v>
      </c>
      <c r="K526" s="3" t="s">
        <v>457</v>
      </c>
      <c r="L526" s="6">
        <v>0</v>
      </c>
      <c r="M526" s="3" t="s">
        <v>457</v>
      </c>
      <c r="N526" s="3" t="s">
        <v>457</v>
      </c>
      <c r="O526" s="3" t="s">
        <v>457</v>
      </c>
      <c r="P526" s="3" t="s">
        <v>457</v>
      </c>
      <c r="Q526" s="3" t="s">
        <v>2011</v>
      </c>
      <c r="R526" s="3" t="s">
        <v>457</v>
      </c>
      <c r="S526" s="3" t="s">
        <v>457</v>
      </c>
      <c r="T526" s="3" t="s">
        <v>481</v>
      </c>
      <c r="U526" t="str">
        <f t="shared" si="8"/>
        <v>10305744</v>
      </c>
    </row>
    <row r="527" spans="1:21" hidden="1">
      <c r="A527" s="3" t="s">
        <v>887</v>
      </c>
      <c r="B527" s="3" t="s">
        <v>1686</v>
      </c>
      <c r="C527" s="3" t="s">
        <v>457</v>
      </c>
      <c r="D527" s="3" t="s">
        <v>1899</v>
      </c>
      <c r="E527" s="3" t="s">
        <v>457</v>
      </c>
      <c r="F527" s="3" t="s">
        <v>2401</v>
      </c>
      <c r="G527" s="3" t="s">
        <v>25</v>
      </c>
      <c r="H527" s="4">
        <v>45499</v>
      </c>
      <c r="I527" s="5">
        <v>1</v>
      </c>
      <c r="J527" s="3" t="s">
        <v>20</v>
      </c>
      <c r="K527" s="3" t="s">
        <v>457</v>
      </c>
      <c r="L527" s="6">
        <v>3635.07</v>
      </c>
      <c r="M527" s="3" t="s">
        <v>457</v>
      </c>
      <c r="N527" s="3" t="s">
        <v>457</v>
      </c>
      <c r="O527" s="3" t="s">
        <v>457</v>
      </c>
      <c r="P527" s="3" t="s">
        <v>457</v>
      </c>
      <c r="Q527" s="3" t="s">
        <v>1974</v>
      </c>
      <c r="R527" s="3" t="s">
        <v>457</v>
      </c>
      <c r="S527" s="3" t="s">
        <v>457</v>
      </c>
      <c r="T527" s="3" t="s">
        <v>481</v>
      </c>
      <c r="U527" t="str">
        <f t="shared" si="8"/>
        <v>10439222</v>
      </c>
    </row>
    <row r="528" spans="1:21" hidden="1">
      <c r="A528" s="3" t="s">
        <v>1376</v>
      </c>
      <c r="B528" s="3" t="s">
        <v>1686</v>
      </c>
      <c r="C528" s="3" t="s">
        <v>23</v>
      </c>
      <c r="D528" s="3" t="s">
        <v>1929</v>
      </c>
      <c r="E528" s="3" t="s">
        <v>457</v>
      </c>
      <c r="F528" s="3" t="s">
        <v>2402</v>
      </c>
      <c r="G528" s="3" t="s">
        <v>31</v>
      </c>
      <c r="H528" s="4">
        <v>45501</v>
      </c>
      <c r="I528" s="5">
        <v>-1</v>
      </c>
      <c r="J528" s="3" t="s">
        <v>20</v>
      </c>
      <c r="K528" s="3" t="s">
        <v>457</v>
      </c>
      <c r="L528" s="6">
        <v>0</v>
      </c>
      <c r="M528" s="3" t="s">
        <v>457</v>
      </c>
      <c r="N528" s="3" t="s">
        <v>457</v>
      </c>
      <c r="O528" s="3" t="s">
        <v>457</v>
      </c>
      <c r="P528" s="3" t="s">
        <v>457</v>
      </c>
      <c r="Q528" s="3" t="s">
        <v>457</v>
      </c>
      <c r="R528" s="3" t="s">
        <v>457</v>
      </c>
      <c r="S528" s="3" t="s">
        <v>457</v>
      </c>
      <c r="T528" s="3" t="s">
        <v>481</v>
      </c>
      <c r="U528" t="str">
        <f t="shared" si="8"/>
        <v>10605105</v>
      </c>
    </row>
    <row r="529" spans="1:21" hidden="1">
      <c r="A529" s="3" t="s">
        <v>1376</v>
      </c>
      <c r="B529" s="3" t="s">
        <v>1686</v>
      </c>
      <c r="C529" s="3" t="s">
        <v>27</v>
      </c>
      <c r="D529" s="3" t="s">
        <v>1929</v>
      </c>
      <c r="E529" s="3" t="s">
        <v>457</v>
      </c>
      <c r="F529" s="3" t="s">
        <v>2402</v>
      </c>
      <c r="G529" s="3" t="s">
        <v>25</v>
      </c>
      <c r="H529" s="4">
        <v>45501</v>
      </c>
      <c r="I529" s="5">
        <v>1</v>
      </c>
      <c r="J529" s="3" t="s">
        <v>20</v>
      </c>
      <c r="K529" s="3" t="s">
        <v>457</v>
      </c>
      <c r="L529" s="6">
        <v>0</v>
      </c>
      <c r="M529" s="3" t="s">
        <v>457</v>
      </c>
      <c r="N529" s="3" t="s">
        <v>457</v>
      </c>
      <c r="O529" s="3" t="s">
        <v>457</v>
      </c>
      <c r="P529" s="3" t="s">
        <v>457</v>
      </c>
      <c r="Q529" s="3" t="s">
        <v>457</v>
      </c>
      <c r="R529" s="3" t="s">
        <v>457</v>
      </c>
      <c r="S529" s="3" t="s">
        <v>457</v>
      </c>
      <c r="T529" s="3" t="s">
        <v>481</v>
      </c>
      <c r="U529" t="str">
        <f t="shared" si="8"/>
        <v>10605105</v>
      </c>
    </row>
    <row r="530" spans="1:21" hidden="1">
      <c r="A530" s="3" t="s">
        <v>1376</v>
      </c>
      <c r="B530" s="3" t="s">
        <v>1686</v>
      </c>
      <c r="C530" s="3" t="s">
        <v>27</v>
      </c>
      <c r="D530" s="3" t="s">
        <v>456</v>
      </c>
      <c r="E530" s="3" t="s">
        <v>457</v>
      </c>
      <c r="F530" s="3" t="s">
        <v>2403</v>
      </c>
      <c r="G530" s="3" t="s">
        <v>31</v>
      </c>
      <c r="H530" s="4">
        <v>45501</v>
      </c>
      <c r="I530" s="5">
        <v>-1</v>
      </c>
      <c r="J530" s="3" t="s">
        <v>20</v>
      </c>
      <c r="K530" s="3" t="s">
        <v>457</v>
      </c>
      <c r="L530" s="6">
        <v>-1707.14</v>
      </c>
      <c r="M530" s="3" t="s">
        <v>457</v>
      </c>
      <c r="N530" s="3" t="s">
        <v>457</v>
      </c>
      <c r="O530" s="3" t="s">
        <v>457</v>
      </c>
      <c r="P530" s="3" t="s">
        <v>2404</v>
      </c>
      <c r="Q530" s="3" t="s">
        <v>457</v>
      </c>
      <c r="R530" s="3" t="s">
        <v>457</v>
      </c>
      <c r="S530" s="3" t="s">
        <v>457</v>
      </c>
      <c r="T530" s="3" t="s">
        <v>2405</v>
      </c>
      <c r="U530" t="str">
        <f t="shared" si="8"/>
        <v>10605105100079051</v>
      </c>
    </row>
    <row r="531" spans="1:21" hidden="1">
      <c r="A531" s="3" t="s">
        <v>197</v>
      </c>
      <c r="B531" s="3" t="s">
        <v>1686</v>
      </c>
      <c r="C531" s="3" t="s">
        <v>23</v>
      </c>
      <c r="D531" s="3" t="s">
        <v>1891</v>
      </c>
      <c r="E531" s="3" t="s">
        <v>457</v>
      </c>
      <c r="F531" s="3" t="s">
        <v>2406</v>
      </c>
      <c r="G531" s="3" t="s">
        <v>31</v>
      </c>
      <c r="H531" s="4">
        <v>45503</v>
      </c>
      <c r="I531" s="5">
        <v>5</v>
      </c>
      <c r="J531" s="3" t="s">
        <v>20</v>
      </c>
      <c r="K531" s="3" t="s">
        <v>457</v>
      </c>
      <c r="L531" s="6">
        <v>0</v>
      </c>
      <c r="M531" s="3" t="s">
        <v>457</v>
      </c>
      <c r="N531" s="3" t="s">
        <v>457</v>
      </c>
      <c r="O531" s="3" t="s">
        <v>457</v>
      </c>
      <c r="P531" s="3" t="s">
        <v>457</v>
      </c>
      <c r="Q531" s="3" t="s">
        <v>2173</v>
      </c>
      <c r="R531" s="3" t="s">
        <v>457</v>
      </c>
      <c r="S531" s="3" t="s">
        <v>457</v>
      </c>
      <c r="T531" s="3" t="s">
        <v>481</v>
      </c>
      <c r="U531" t="str">
        <f t="shared" si="8"/>
        <v>10060919</v>
      </c>
    </row>
    <row r="532" spans="1:21" hidden="1">
      <c r="A532" s="3" t="s">
        <v>197</v>
      </c>
      <c r="B532" s="3" t="s">
        <v>1686</v>
      </c>
      <c r="C532" s="3" t="s">
        <v>23</v>
      </c>
      <c r="D532" s="3" t="s">
        <v>1891</v>
      </c>
      <c r="E532" s="3" t="s">
        <v>457</v>
      </c>
      <c r="F532" s="3" t="s">
        <v>2407</v>
      </c>
      <c r="G532" s="3" t="s">
        <v>31</v>
      </c>
      <c r="H532" s="4">
        <v>45503</v>
      </c>
      <c r="I532" s="5">
        <v>6</v>
      </c>
      <c r="J532" s="3" t="s">
        <v>20</v>
      </c>
      <c r="K532" s="3" t="s">
        <v>457</v>
      </c>
      <c r="L532" s="6">
        <v>0</v>
      </c>
      <c r="M532" s="3" t="s">
        <v>457</v>
      </c>
      <c r="N532" s="3" t="s">
        <v>457</v>
      </c>
      <c r="O532" s="3" t="s">
        <v>457</v>
      </c>
      <c r="P532" s="3" t="s">
        <v>457</v>
      </c>
      <c r="Q532" s="3" t="s">
        <v>2377</v>
      </c>
      <c r="R532" s="3" t="s">
        <v>457</v>
      </c>
      <c r="S532" s="3" t="s">
        <v>457</v>
      </c>
      <c r="T532" s="3" t="s">
        <v>481</v>
      </c>
      <c r="U532" t="str">
        <f t="shared" si="8"/>
        <v>10060919</v>
      </c>
    </row>
    <row r="533" spans="1:21" hidden="1">
      <c r="A533" s="3" t="s">
        <v>882</v>
      </c>
      <c r="B533" s="3" t="s">
        <v>1686</v>
      </c>
      <c r="C533" s="3" t="s">
        <v>457</v>
      </c>
      <c r="D533" s="3" t="s">
        <v>1899</v>
      </c>
      <c r="E533" s="3" t="s">
        <v>457</v>
      </c>
      <c r="F533" s="3" t="s">
        <v>2408</v>
      </c>
      <c r="G533" s="3" t="s">
        <v>25</v>
      </c>
      <c r="H533" s="4">
        <v>45503</v>
      </c>
      <c r="I533" s="5">
        <v>1</v>
      </c>
      <c r="J533" s="3" t="s">
        <v>20</v>
      </c>
      <c r="K533" s="3" t="s">
        <v>457</v>
      </c>
      <c r="L533" s="6">
        <v>1324.7</v>
      </c>
      <c r="M533" s="3" t="s">
        <v>457</v>
      </c>
      <c r="N533" s="3" t="s">
        <v>457</v>
      </c>
      <c r="O533" s="3" t="s">
        <v>457</v>
      </c>
      <c r="P533" s="3" t="s">
        <v>457</v>
      </c>
      <c r="Q533" s="3" t="s">
        <v>2409</v>
      </c>
      <c r="R533" s="3" t="s">
        <v>457</v>
      </c>
      <c r="S533" s="3" t="s">
        <v>457</v>
      </c>
      <c r="T533" s="3" t="s">
        <v>481</v>
      </c>
      <c r="U533" t="str">
        <f t="shared" si="8"/>
        <v>10451895</v>
      </c>
    </row>
    <row r="534" spans="1:21" hidden="1">
      <c r="A534" s="3" t="s">
        <v>1036</v>
      </c>
      <c r="B534" s="3" t="s">
        <v>1686</v>
      </c>
      <c r="C534" s="3" t="s">
        <v>30</v>
      </c>
      <c r="D534" s="3" t="s">
        <v>1891</v>
      </c>
      <c r="E534" s="3" t="s">
        <v>457</v>
      </c>
      <c r="F534" s="3" t="s">
        <v>2410</v>
      </c>
      <c r="G534" s="3" t="s">
        <v>25</v>
      </c>
      <c r="H534" s="4">
        <v>45504</v>
      </c>
      <c r="I534" s="5">
        <v>12</v>
      </c>
      <c r="J534" s="3" t="s">
        <v>20</v>
      </c>
      <c r="K534" s="3" t="s">
        <v>457</v>
      </c>
      <c r="L534" s="6">
        <v>0</v>
      </c>
      <c r="M534" s="3" t="s">
        <v>457</v>
      </c>
      <c r="N534" s="3" t="s">
        <v>457</v>
      </c>
      <c r="O534" s="3" t="s">
        <v>457</v>
      </c>
      <c r="P534" s="3" t="s">
        <v>457</v>
      </c>
      <c r="Q534" s="3" t="s">
        <v>2393</v>
      </c>
      <c r="R534" s="3" t="s">
        <v>457</v>
      </c>
      <c r="S534" s="3" t="s">
        <v>457</v>
      </c>
      <c r="T534" s="3" t="s">
        <v>481</v>
      </c>
      <c r="U534" t="str">
        <f t="shared" si="8"/>
        <v>10058170</v>
      </c>
    </row>
    <row r="535" spans="1:21" hidden="1">
      <c r="A535" s="3" t="s">
        <v>923</v>
      </c>
      <c r="B535" s="3" t="s">
        <v>1686</v>
      </c>
      <c r="C535" s="3" t="s">
        <v>30</v>
      </c>
      <c r="D535" s="3" t="s">
        <v>1891</v>
      </c>
      <c r="E535" s="3" t="s">
        <v>457</v>
      </c>
      <c r="F535" s="3" t="s">
        <v>2411</v>
      </c>
      <c r="G535" s="3" t="s">
        <v>31</v>
      </c>
      <c r="H535" s="4">
        <v>45504</v>
      </c>
      <c r="I535" s="5">
        <v>32</v>
      </c>
      <c r="J535" s="3" t="s">
        <v>20</v>
      </c>
      <c r="K535" s="3" t="s">
        <v>457</v>
      </c>
      <c r="L535" s="6">
        <v>0</v>
      </c>
      <c r="M535" s="3" t="s">
        <v>457</v>
      </c>
      <c r="N535" s="3" t="s">
        <v>457</v>
      </c>
      <c r="O535" s="3" t="s">
        <v>457</v>
      </c>
      <c r="P535" s="3" t="s">
        <v>457</v>
      </c>
      <c r="Q535" s="3" t="s">
        <v>1936</v>
      </c>
      <c r="R535" s="3" t="s">
        <v>457</v>
      </c>
      <c r="S535" s="3" t="s">
        <v>457</v>
      </c>
      <c r="T535" s="3" t="s">
        <v>481</v>
      </c>
      <c r="U535" t="str">
        <f t="shared" si="8"/>
        <v>10058535</v>
      </c>
    </row>
    <row r="536" spans="1:21" hidden="1">
      <c r="A536" s="3" t="s">
        <v>1285</v>
      </c>
      <c r="B536" s="3" t="s">
        <v>1686</v>
      </c>
      <c r="C536" s="3" t="s">
        <v>30</v>
      </c>
      <c r="D536" s="3" t="s">
        <v>1891</v>
      </c>
      <c r="E536" s="3" t="s">
        <v>457</v>
      </c>
      <c r="F536" s="3" t="s">
        <v>2412</v>
      </c>
      <c r="G536" s="3" t="s">
        <v>31</v>
      </c>
      <c r="H536" s="4">
        <v>45504</v>
      </c>
      <c r="I536" s="5">
        <v>8</v>
      </c>
      <c r="J536" s="3" t="s">
        <v>20</v>
      </c>
      <c r="K536" s="3" t="s">
        <v>457</v>
      </c>
      <c r="L536" s="6">
        <v>0</v>
      </c>
      <c r="M536" s="3" t="s">
        <v>457</v>
      </c>
      <c r="N536" s="3" t="s">
        <v>457</v>
      </c>
      <c r="O536" s="3" t="s">
        <v>457</v>
      </c>
      <c r="P536" s="3" t="s">
        <v>457</v>
      </c>
      <c r="Q536" s="3" t="s">
        <v>2366</v>
      </c>
      <c r="R536" s="3" t="s">
        <v>457</v>
      </c>
      <c r="S536" s="3" t="s">
        <v>457</v>
      </c>
      <c r="T536" s="3" t="s">
        <v>481</v>
      </c>
      <c r="U536" t="str">
        <f t="shared" si="8"/>
        <v>10058920</v>
      </c>
    </row>
    <row r="537" spans="1:21" hidden="1">
      <c r="A537" s="3" t="s">
        <v>1507</v>
      </c>
      <c r="B537" s="3" t="s">
        <v>1686</v>
      </c>
      <c r="C537" s="3" t="s">
        <v>30</v>
      </c>
      <c r="D537" s="3" t="s">
        <v>1891</v>
      </c>
      <c r="E537" s="3" t="s">
        <v>457</v>
      </c>
      <c r="F537" s="3" t="s">
        <v>2413</v>
      </c>
      <c r="G537" s="3" t="s">
        <v>31</v>
      </c>
      <c r="H537" s="4">
        <v>45504</v>
      </c>
      <c r="I537" s="5">
        <v>16</v>
      </c>
      <c r="J537" s="3" t="s">
        <v>20</v>
      </c>
      <c r="K537" s="3" t="s">
        <v>457</v>
      </c>
      <c r="L537" s="6">
        <v>0</v>
      </c>
      <c r="M537" s="3" t="s">
        <v>457</v>
      </c>
      <c r="N537" s="3" t="s">
        <v>457</v>
      </c>
      <c r="O537" s="3" t="s">
        <v>457</v>
      </c>
      <c r="P537" s="3" t="s">
        <v>457</v>
      </c>
      <c r="Q537" s="3" t="s">
        <v>2396</v>
      </c>
      <c r="R537" s="3" t="s">
        <v>457</v>
      </c>
      <c r="S537" s="3" t="s">
        <v>457</v>
      </c>
      <c r="T537" s="3" t="s">
        <v>481</v>
      </c>
      <c r="U537" t="str">
        <f t="shared" si="8"/>
        <v>10586380</v>
      </c>
    </row>
    <row r="538" spans="1:21" hidden="1">
      <c r="A538" s="3" t="s">
        <v>1351</v>
      </c>
      <c r="B538" s="3" t="s">
        <v>1686</v>
      </c>
      <c r="C538" s="3" t="s">
        <v>23</v>
      </c>
      <c r="D538" s="3" t="s">
        <v>1929</v>
      </c>
      <c r="E538" s="3" t="s">
        <v>457</v>
      </c>
      <c r="F538" s="3" t="s">
        <v>2414</v>
      </c>
      <c r="G538" s="3" t="s">
        <v>31</v>
      </c>
      <c r="H538" s="4">
        <v>45505</v>
      </c>
      <c r="I538" s="5">
        <v>-4</v>
      </c>
      <c r="J538" s="3" t="s">
        <v>20</v>
      </c>
      <c r="K538" s="3" t="s">
        <v>457</v>
      </c>
      <c r="L538" s="6">
        <v>0</v>
      </c>
      <c r="M538" s="3" t="s">
        <v>457</v>
      </c>
      <c r="N538" s="3" t="s">
        <v>457</v>
      </c>
      <c r="O538" s="3" t="s">
        <v>457</v>
      </c>
      <c r="P538" s="3" t="s">
        <v>457</v>
      </c>
      <c r="Q538" s="3" t="s">
        <v>457</v>
      </c>
      <c r="R538" s="3" t="s">
        <v>457</v>
      </c>
      <c r="S538" s="3" t="s">
        <v>457</v>
      </c>
      <c r="T538" s="3" t="s">
        <v>481</v>
      </c>
      <c r="U538" t="str">
        <f t="shared" si="8"/>
        <v>10205993</v>
      </c>
    </row>
    <row r="539" spans="1:21" hidden="1">
      <c r="A539" s="3" t="s">
        <v>1351</v>
      </c>
      <c r="B539" s="3" t="s">
        <v>1686</v>
      </c>
      <c r="C539" s="3" t="s">
        <v>27</v>
      </c>
      <c r="D539" s="3" t="s">
        <v>1929</v>
      </c>
      <c r="E539" s="3" t="s">
        <v>457</v>
      </c>
      <c r="F539" s="3" t="s">
        <v>2414</v>
      </c>
      <c r="G539" s="3" t="s">
        <v>25</v>
      </c>
      <c r="H539" s="4">
        <v>45505</v>
      </c>
      <c r="I539" s="5">
        <v>4</v>
      </c>
      <c r="J539" s="3" t="s">
        <v>20</v>
      </c>
      <c r="K539" s="3" t="s">
        <v>457</v>
      </c>
      <c r="L539" s="6">
        <v>0</v>
      </c>
      <c r="M539" s="3" t="s">
        <v>457</v>
      </c>
      <c r="N539" s="3" t="s">
        <v>457</v>
      </c>
      <c r="O539" s="3" t="s">
        <v>457</v>
      </c>
      <c r="P539" s="3" t="s">
        <v>457</v>
      </c>
      <c r="Q539" s="3" t="s">
        <v>457</v>
      </c>
      <c r="R539" s="3" t="s">
        <v>457</v>
      </c>
      <c r="S539" s="3" t="s">
        <v>457</v>
      </c>
      <c r="T539" s="3" t="s">
        <v>481</v>
      </c>
      <c r="U539" t="str">
        <f t="shared" si="8"/>
        <v>10205993</v>
      </c>
    </row>
    <row r="540" spans="1:21" hidden="1">
      <c r="A540" s="3" t="s">
        <v>1351</v>
      </c>
      <c r="B540" s="3" t="s">
        <v>1686</v>
      </c>
      <c r="C540" s="3" t="s">
        <v>27</v>
      </c>
      <c r="D540" s="3" t="s">
        <v>456</v>
      </c>
      <c r="E540" s="3" t="s">
        <v>457</v>
      </c>
      <c r="F540" s="3" t="s">
        <v>2415</v>
      </c>
      <c r="G540" s="3" t="s">
        <v>31</v>
      </c>
      <c r="H540" s="4">
        <v>45505</v>
      </c>
      <c r="I540" s="5">
        <v>-4</v>
      </c>
      <c r="J540" s="3" t="s">
        <v>20</v>
      </c>
      <c r="K540" s="3" t="s">
        <v>457</v>
      </c>
      <c r="L540" s="6">
        <v>-224.61</v>
      </c>
      <c r="M540" s="3" t="s">
        <v>457</v>
      </c>
      <c r="N540" s="3" t="s">
        <v>457</v>
      </c>
      <c r="O540" s="3" t="s">
        <v>457</v>
      </c>
      <c r="P540" s="3" t="s">
        <v>2416</v>
      </c>
      <c r="Q540" s="3" t="s">
        <v>457</v>
      </c>
      <c r="R540" s="3" t="s">
        <v>457</v>
      </c>
      <c r="S540" s="3" t="s">
        <v>457</v>
      </c>
      <c r="T540" s="3" t="s">
        <v>2417</v>
      </c>
      <c r="U540" t="str">
        <f t="shared" si="8"/>
        <v>10205993200082353</v>
      </c>
    </row>
    <row r="541" spans="1:21" hidden="1">
      <c r="A541" s="3" t="s">
        <v>885</v>
      </c>
      <c r="B541" s="3" t="s">
        <v>1686</v>
      </c>
      <c r="C541" s="3" t="s">
        <v>27</v>
      </c>
      <c r="D541" s="3" t="s">
        <v>1929</v>
      </c>
      <c r="E541" s="3" t="s">
        <v>457</v>
      </c>
      <c r="F541" s="3" t="s">
        <v>2418</v>
      </c>
      <c r="G541" s="3" t="s">
        <v>25</v>
      </c>
      <c r="H541" s="4">
        <v>45507</v>
      </c>
      <c r="I541" s="5">
        <v>2</v>
      </c>
      <c r="J541" s="3" t="s">
        <v>20</v>
      </c>
      <c r="K541" s="3" t="s">
        <v>457</v>
      </c>
      <c r="L541" s="6">
        <v>0</v>
      </c>
      <c r="M541" s="3" t="s">
        <v>457</v>
      </c>
      <c r="N541" s="3" t="s">
        <v>457</v>
      </c>
      <c r="O541" s="3" t="s">
        <v>457</v>
      </c>
      <c r="P541" s="3" t="s">
        <v>457</v>
      </c>
      <c r="Q541" s="3" t="s">
        <v>457</v>
      </c>
      <c r="R541" s="3" t="s">
        <v>457</v>
      </c>
      <c r="S541" s="3" t="s">
        <v>457</v>
      </c>
      <c r="T541" s="3" t="s">
        <v>481</v>
      </c>
      <c r="U541" t="str">
        <f t="shared" si="8"/>
        <v>10202361</v>
      </c>
    </row>
    <row r="542" spans="1:21" hidden="1">
      <c r="A542" s="3" t="s">
        <v>885</v>
      </c>
      <c r="B542" s="3" t="s">
        <v>1686</v>
      </c>
      <c r="C542" s="3" t="s">
        <v>30</v>
      </c>
      <c r="D542" s="3" t="s">
        <v>1929</v>
      </c>
      <c r="E542" s="3" t="s">
        <v>457</v>
      </c>
      <c r="F542" s="3" t="s">
        <v>2418</v>
      </c>
      <c r="G542" s="3" t="s">
        <v>31</v>
      </c>
      <c r="H542" s="4">
        <v>45507</v>
      </c>
      <c r="I542" s="5">
        <v>-2</v>
      </c>
      <c r="J542" s="3" t="s">
        <v>20</v>
      </c>
      <c r="K542" s="3" t="s">
        <v>457</v>
      </c>
      <c r="L542" s="6">
        <v>0</v>
      </c>
      <c r="M542" s="3" t="s">
        <v>457</v>
      </c>
      <c r="N542" s="3" t="s">
        <v>457</v>
      </c>
      <c r="O542" s="3" t="s">
        <v>457</v>
      </c>
      <c r="P542" s="3" t="s">
        <v>457</v>
      </c>
      <c r="Q542" s="3" t="s">
        <v>457</v>
      </c>
      <c r="R542" s="3" t="s">
        <v>457</v>
      </c>
      <c r="S542" s="3" t="s">
        <v>457</v>
      </c>
      <c r="T542" s="3" t="s">
        <v>481</v>
      </c>
      <c r="U542" t="str">
        <f t="shared" si="8"/>
        <v>10202361</v>
      </c>
    </row>
    <row r="543" spans="1:21" hidden="1">
      <c r="A543" s="3" t="s">
        <v>1002</v>
      </c>
      <c r="B543" s="3" t="s">
        <v>1686</v>
      </c>
      <c r="C543" s="3" t="s">
        <v>30</v>
      </c>
      <c r="D543" s="3" t="s">
        <v>1929</v>
      </c>
      <c r="E543" s="3" t="s">
        <v>457</v>
      </c>
      <c r="F543" s="3" t="s">
        <v>2419</v>
      </c>
      <c r="G543" s="3" t="s">
        <v>31</v>
      </c>
      <c r="H543" s="4">
        <v>45507</v>
      </c>
      <c r="I543" s="5">
        <v>-1</v>
      </c>
      <c r="J543" s="3" t="s">
        <v>20</v>
      </c>
      <c r="K543" s="3" t="s">
        <v>457</v>
      </c>
      <c r="L543" s="6">
        <v>0</v>
      </c>
      <c r="M543" s="3" t="s">
        <v>457</v>
      </c>
      <c r="N543" s="3" t="s">
        <v>457</v>
      </c>
      <c r="O543" s="3" t="s">
        <v>457</v>
      </c>
      <c r="P543" s="3" t="s">
        <v>457</v>
      </c>
      <c r="Q543" s="3" t="s">
        <v>457</v>
      </c>
      <c r="R543" s="3" t="s">
        <v>457</v>
      </c>
      <c r="S543" s="3" t="s">
        <v>457</v>
      </c>
      <c r="T543" s="3" t="s">
        <v>481</v>
      </c>
      <c r="U543" t="str">
        <f t="shared" si="8"/>
        <v>10581016</v>
      </c>
    </row>
    <row r="544" spans="1:21" hidden="1">
      <c r="A544" s="3" t="s">
        <v>1002</v>
      </c>
      <c r="B544" s="3" t="s">
        <v>1686</v>
      </c>
      <c r="C544" s="3" t="s">
        <v>27</v>
      </c>
      <c r="D544" s="3" t="s">
        <v>1929</v>
      </c>
      <c r="E544" s="3" t="s">
        <v>457</v>
      </c>
      <c r="F544" s="3" t="s">
        <v>2419</v>
      </c>
      <c r="G544" s="3" t="s">
        <v>25</v>
      </c>
      <c r="H544" s="4">
        <v>45507</v>
      </c>
      <c r="I544" s="5">
        <v>1</v>
      </c>
      <c r="J544" s="3" t="s">
        <v>20</v>
      </c>
      <c r="K544" s="3" t="s">
        <v>457</v>
      </c>
      <c r="L544" s="6">
        <v>0</v>
      </c>
      <c r="M544" s="3" t="s">
        <v>457</v>
      </c>
      <c r="N544" s="3" t="s">
        <v>457</v>
      </c>
      <c r="O544" s="3" t="s">
        <v>457</v>
      </c>
      <c r="P544" s="3" t="s">
        <v>457</v>
      </c>
      <c r="Q544" s="3" t="s">
        <v>457</v>
      </c>
      <c r="R544" s="3" t="s">
        <v>457</v>
      </c>
      <c r="S544" s="3" t="s">
        <v>457</v>
      </c>
      <c r="T544" s="3" t="s">
        <v>481</v>
      </c>
      <c r="U544" t="str">
        <f t="shared" si="8"/>
        <v>10581016</v>
      </c>
    </row>
    <row r="545" spans="1:21" hidden="1">
      <c r="A545" s="3" t="s">
        <v>885</v>
      </c>
      <c r="B545" s="3" t="s">
        <v>1686</v>
      </c>
      <c r="C545" s="3" t="s">
        <v>27</v>
      </c>
      <c r="D545" s="3" t="s">
        <v>456</v>
      </c>
      <c r="E545" s="3" t="s">
        <v>457</v>
      </c>
      <c r="F545" s="3" t="s">
        <v>2420</v>
      </c>
      <c r="G545" s="3" t="s">
        <v>31</v>
      </c>
      <c r="H545" s="4">
        <v>45508</v>
      </c>
      <c r="I545" s="5">
        <v>-2</v>
      </c>
      <c r="J545" s="3" t="s">
        <v>20</v>
      </c>
      <c r="K545" s="3" t="s">
        <v>457</v>
      </c>
      <c r="L545" s="6">
        <v>-876</v>
      </c>
      <c r="M545" s="3" t="s">
        <v>457</v>
      </c>
      <c r="N545" s="3" t="s">
        <v>457</v>
      </c>
      <c r="O545" s="3" t="s">
        <v>457</v>
      </c>
      <c r="P545" s="3" t="s">
        <v>574</v>
      </c>
      <c r="Q545" s="3" t="s">
        <v>457</v>
      </c>
      <c r="R545" s="3" t="s">
        <v>457</v>
      </c>
      <c r="S545" s="3" t="s">
        <v>457</v>
      </c>
      <c r="T545" s="3" t="s">
        <v>2421</v>
      </c>
      <c r="U545" t="str">
        <f t="shared" si="8"/>
        <v>10202361100072313</v>
      </c>
    </row>
    <row r="546" spans="1:21" hidden="1">
      <c r="A546" s="3" t="s">
        <v>1002</v>
      </c>
      <c r="B546" s="3" t="s">
        <v>1686</v>
      </c>
      <c r="C546" s="3" t="s">
        <v>27</v>
      </c>
      <c r="D546" s="3" t="s">
        <v>456</v>
      </c>
      <c r="E546" s="3" t="s">
        <v>457</v>
      </c>
      <c r="F546" s="3" t="s">
        <v>2422</v>
      </c>
      <c r="G546" s="3" t="s">
        <v>31</v>
      </c>
      <c r="H546" s="4">
        <v>45508</v>
      </c>
      <c r="I546" s="5">
        <v>-1</v>
      </c>
      <c r="J546" s="3" t="s">
        <v>20</v>
      </c>
      <c r="K546" s="3" t="s">
        <v>457</v>
      </c>
      <c r="L546" s="6">
        <v>-0.01</v>
      </c>
      <c r="M546" s="3" t="s">
        <v>457</v>
      </c>
      <c r="N546" s="3" t="s">
        <v>457</v>
      </c>
      <c r="O546" s="3" t="s">
        <v>457</v>
      </c>
      <c r="P546" s="3" t="s">
        <v>2423</v>
      </c>
      <c r="Q546" s="3" t="s">
        <v>457</v>
      </c>
      <c r="R546" s="3" t="s">
        <v>457</v>
      </c>
      <c r="S546" s="3" t="s">
        <v>457</v>
      </c>
      <c r="T546" s="3" t="s">
        <v>2424</v>
      </c>
      <c r="U546" t="str">
        <f t="shared" si="8"/>
        <v>10581016100037950</v>
      </c>
    </row>
    <row r="547" spans="1:21" hidden="1">
      <c r="A547" s="3" t="s">
        <v>1036</v>
      </c>
      <c r="B547" s="3" t="s">
        <v>1686</v>
      </c>
      <c r="C547" s="3" t="s">
        <v>27</v>
      </c>
      <c r="D547" s="3" t="s">
        <v>1929</v>
      </c>
      <c r="E547" s="3" t="s">
        <v>457</v>
      </c>
      <c r="F547" s="3" t="s">
        <v>2425</v>
      </c>
      <c r="G547" s="3" t="s">
        <v>25</v>
      </c>
      <c r="H547" s="4">
        <v>45509</v>
      </c>
      <c r="I547" s="5">
        <v>12</v>
      </c>
      <c r="J547" s="3" t="s">
        <v>20</v>
      </c>
      <c r="K547" s="3" t="s">
        <v>457</v>
      </c>
      <c r="L547" s="6">
        <v>0</v>
      </c>
      <c r="M547" s="3" t="s">
        <v>457</v>
      </c>
      <c r="N547" s="3" t="s">
        <v>457</v>
      </c>
      <c r="O547" s="3" t="s">
        <v>457</v>
      </c>
      <c r="P547" s="3" t="s">
        <v>457</v>
      </c>
      <c r="Q547" s="3" t="s">
        <v>457</v>
      </c>
      <c r="R547" s="3" t="s">
        <v>457</v>
      </c>
      <c r="S547" s="3" t="s">
        <v>457</v>
      </c>
      <c r="T547" s="3" t="s">
        <v>481</v>
      </c>
      <c r="U547" t="str">
        <f t="shared" si="8"/>
        <v>10058170</v>
      </c>
    </row>
    <row r="548" spans="1:21" hidden="1">
      <c r="A548" s="3" t="s">
        <v>1036</v>
      </c>
      <c r="B548" s="3" t="s">
        <v>1686</v>
      </c>
      <c r="C548" s="3" t="s">
        <v>30</v>
      </c>
      <c r="D548" s="3" t="s">
        <v>1929</v>
      </c>
      <c r="E548" s="3" t="s">
        <v>457</v>
      </c>
      <c r="F548" s="3" t="s">
        <v>2425</v>
      </c>
      <c r="G548" s="3" t="s">
        <v>31</v>
      </c>
      <c r="H548" s="4">
        <v>45509</v>
      </c>
      <c r="I548" s="5">
        <v>-12</v>
      </c>
      <c r="J548" s="3" t="s">
        <v>20</v>
      </c>
      <c r="K548" s="3" t="s">
        <v>457</v>
      </c>
      <c r="L548" s="6">
        <v>0</v>
      </c>
      <c r="M548" s="3" t="s">
        <v>457</v>
      </c>
      <c r="N548" s="3" t="s">
        <v>457</v>
      </c>
      <c r="O548" s="3" t="s">
        <v>457</v>
      </c>
      <c r="P548" s="3" t="s">
        <v>457</v>
      </c>
      <c r="Q548" s="3" t="s">
        <v>457</v>
      </c>
      <c r="R548" s="3" t="s">
        <v>457</v>
      </c>
      <c r="S548" s="3" t="s">
        <v>457</v>
      </c>
      <c r="T548" s="3" t="s">
        <v>481</v>
      </c>
      <c r="U548" t="str">
        <f t="shared" si="8"/>
        <v>10058170</v>
      </c>
    </row>
    <row r="549" spans="1:21" hidden="1">
      <c r="A549" s="3" t="s">
        <v>1305</v>
      </c>
      <c r="B549" s="3" t="s">
        <v>1686</v>
      </c>
      <c r="C549" s="3" t="s">
        <v>23</v>
      </c>
      <c r="D549" s="3" t="s">
        <v>1929</v>
      </c>
      <c r="E549" s="3" t="s">
        <v>457</v>
      </c>
      <c r="F549" s="3" t="s">
        <v>2426</v>
      </c>
      <c r="G549" s="3" t="s">
        <v>31</v>
      </c>
      <c r="H549" s="4">
        <v>45509</v>
      </c>
      <c r="I549" s="5">
        <v>-1</v>
      </c>
      <c r="J549" s="3" t="s">
        <v>20</v>
      </c>
      <c r="K549" s="3" t="s">
        <v>457</v>
      </c>
      <c r="L549" s="6">
        <v>0</v>
      </c>
      <c r="M549" s="3" t="s">
        <v>457</v>
      </c>
      <c r="N549" s="3" t="s">
        <v>457</v>
      </c>
      <c r="O549" s="3" t="s">
        <v>457</v>
      </c>
      <c r="P549" s="3" t="s">
        <v>457</v>
      </c>
      <c r="Q549" s="3" t="s">
        <v>457</v>
      </c>
      <c r="R549" s="3" t="s">
        <v>457</v>
      </c>
      <c r="S549" s="3" t="s">
        <v>457</v>
      </c>
      <c r="T549" s="3" t="s">
        <v>481</v>
      </c>
      <c r="U549" t="str">
        <f t="shared" si="8"/>
        <v>10060890</v>
      </c>
    </row>
    <row r="550" spans="1:21" hidden="1">
      <c r="A550" s="3" t="s">
        <v>1305</v>
      </c>
      <c r="B550" s="3" t="s">
        <v>1686</v>
      </c>
      <c r="C550" s="3" t="s">
        <v>27</v>
      </c>
      <c r="D550" s="3" t="s">
        <v>1929</v>
      </c>
      <c r="E550" s="3" t="s">
        <v>457</v>
      </c>
      <c r="F550" s="3" t="s">
        <v>2426</v>
      </c>
      <c r="G550" s="3" t="s">
        <v>25</v>
      </c>
      <c r="H550" s="4">
        <v>45509</v>
      </c>
      <c r="I550" s="5">
        <v>1</v>
      </c>
      <c r="J550" s="3" t="s">
        <v>20</v>
      </c>
      <c r="K550" s="3" t="s">
        <v>457</v>
      </c>
      <c r="L550" s="6">
        <v>0</v>
      </c>
      <c r="M550" s="3" t="s">
        <v>457</v>
      </c>
      <c r="N550" s="3" t="s">
        <v>457</v>
      </c>
      <c r="O550" s="3" t="s">
        <v>457</v>
      </c>
      <c r="P550" s="3" t="s">
        <v>457</v>
      </c>
      <c r="Q550" s="3" t="s">
        <v>457</v>
      </c>
      <c r="R550" s="3" t="s">
        <v>457</v>
      </c>
      <c r="S550" s="3" t="s">
        <v>457</v>
      </c>
      <c r="T550" s="3" t="s">
        <v>481</v>
      </c>
      <c r="U550" t="str">
        <f t="shared" si="8"/>
        <v>10060890</v>
      </c>
    </row>
    <row r="551" spans="1:21" hidden="1">
      <c r="A551" s="3" t="s">
        <v>158</v>
      </c>
      <c r="B551" s="3" t="s">
        <v>1686</v>
      </c>
      <c r="C551" s="3" t="s">
        <v>457</v>
      </c>
      <c r="D551" s="3" t="s">
        <v>1899</v>
      </c>
      <c r="E551" s="3" t="s">
        <v>457</v>
      </c>
      <c r="F551" s="3" t="s">
        <v>2427</v>
      </c>
      <c r="G551" s="3" t="s">
        <v>25</v>
      </c>
      <c r="H551" s="4">
        <v>45510</v>
      </c>
      <c r="I551" s="5">
        <v>1</v>
      </c>
      <c r="J551" s="3" t="s">
        <v>20</v>
      </c>
      <c r="K551" s="3" t="s">
        <v>457</v>
      </c>
      <c r="L551" s="6">
        <v>7.03</v>
      </c>
      <c r="M551" s="3" t="s">
        <v>457</v>
      </c>
      <c r="N551" s="3" t="s">
        <v>457</v>
      </c>
      <c r="O551" s="3" t="s">
        <v>457</v>
      </c>
      <c r="P551" s="3" t="s">
        <v>457</v>
      </c>
      <c r="Q551" s="3" t="s">
        <v>2248</v>
      </c>
      <c r="R551" s="3" t="s">
        <v>457</v>
      </c>
      <c r="S551" s="3" t="s">
        <v>457</v>
      </c>
      <c r="T551" s="3" t="s">
        <v>481</v>
      </c>
      <c r="U551" t="str">
        <f t="shared" si="8"/>
        <v>10060886</v>
      </c>
    </row>
    <row r="552" spans="1:21" hidden="1">
      <c r="A552" s="3" t="s">
        <v>158</v>
      </c>
      <c r="B552" s="3" t="s">
        <v>1686</v>
      </c>
      <c r="C552" s="3" t="s">
        <v>457</v>
      </c>
      <c r="D552" s="3" t="s">
        <v>1899</v>
      </c>
      <c r="E552" s="3" t="s">
        <v>457</v>
      </c>
      <c r="F552" s="3" t="s">
        <v>2428</v>
      </c>
      <c r="G552" s="3" t="s">
        <v>25</v>
      </c>
      <c r="H552" s="4">
        <v>45510</v>
      </c>
      <c r="I552" s="5">
        <v>1</v>
      </c>
      <c r="J552" s="3" t="s">
        <v>20</v>
      </c>
      <c r="K552" s="3" t="s">
        <v>457</v>
      </c>
      <c r="L552" s="6">
        <v>7.03</v>
      </c>
      <c r="M552" s="3" t="s">
        <v>457</v>
      </c>
      <c r="N552" s="3" t="s">
        <v>457</v>
      </c>
      <c r="O552" s="3" t="s">
        <v>457</v>
      </c>
      <c r="P552" s="3" t="s">
        <v>457</v>
      </c>
      <c r="Q552" s="3" t="s">
        <v>2248</v>
      </c>
      <c r="R552" s="3" t="s">
        <v>457</v>
      </c>
      <c r="S552" s="3" t="s">
        <v>457</v>
      </c>
      <c r="T552" s="3" t="s">
        <v>481</v>
      </c>
      <c r="U552" t="str">
        <f t="shared" si="8"/>
        <v>10060886</v>
      </c>
    </row>
    <row r="553" spans="1:21" hidden="1">
      <c r="A553" s="3" t="s">
        <v>158</v>
      </c>
      <c r="B553" s="3" t="s">
        <v>1686</v>
      </c>
      <c r="C553" s="3" t="s">
        <v>457</v>
      </c>
      <c r="D553" s="3" t="s">
        <v>1899</v>
      </c>
      <c r="E553" s="3" t="s">
        <v>457</v>
      </c>
      <c r="F553" s="3" t="s">
        <v>2429</v>
      </c>
      <c r="G553" s="3" t="s">
        <v>25</v>
      </c>
      <c r="H553" s="4">
        <v>45510</v>
      </c>
      <c r="I553" s="5">
        <v>3</v>
      </c>
      <c r="J553" s="3" t="s">
        <v>20</v>
      </c>
      <c r="K553" s="3" t="s">
        <v>457</v>
      </c>
      <c r="L553" s="6">
        <v>21.09</v>
      </c>
      <c r="M553" s="3" t="s">
        <v>457</v>
      </c>
      <c r="N553" s="3" t="s">
        <v>457</v>
      </c>
      <c r="O553" s="3" t="s">
        <v>457</v>
      </c>
      <c r="P553" s="3" t="s">
        <v>457</v>
      </c>
      <c r="Q553" s="3" t="s">
        <v>2207</v>
      </c>
      <c r="R553" s="3" t="s">
        <v>457</v>
      </c>
      <c r="S553" s="3" t="s">
        <v>457</v>
      </c>
      <c r="T553" s="3" t="s">
        <v>481</v>
      </c>
      <c r="U553" t="str">
        <f t="shared" si="8"/>
        <v>10060886</v>
      </c>
    </row>
    <row r="554" spans="1:21" hidden="1">
      <c r="A554" s="3" t="s">
        <v>158</v>
      </c>
      <c r="B554" s="3" t="s">
        <v>1686</v>
      </c>
      <c r="C554" s="3" t="s">
        <v>457</v>
      </c>
      <c r="D554" s="3" t="s">
        <v>1899</v>
      </c>
      <c r="E554" s="3" t="s">
        <v>457</v>
      </c>
      <c r="F554" s="3" t="s">
        <v>2430</v>
      </c>
      <c r="G554" s="3" t="s">
        <v>25</v>
      </c>
      <c r="H554" s="4">
        <v>45510</v>
      </c>
      <c r="I554" s="5">
        <v>3</v>
      </c>
      <c r="J554" s="3" t="s">
        <v>20</v>
      </c>
      <c r="K554" s="3" t="s">
        <v>457</v>
      </c>
      <c r="L554" s="6">
        <v>21.09</v>
      </c>
      <c r="M554" s="3" t="s">
        <v>457</v>
      </c>
      <c r="N554" s="3" t="s">
        <v>457</v>
      </c>
      <c r="O554" s="3" t="s">
        <v>457</v>
      </c>
      <c r="P554" s="3" t="s">
        <v>457</v>
      </c>
      <c r="Q554" s="3" t="s">
        <v>2246</v>
      </c>
      <c r="R554" s="3" t="s">
        <v>457</v>
      </c>
      <c r="S554" s="3" t="s">
        <v>457</v>
      </c>
      <c r="T554" s="3" t="s">
        <v>481</v>
      </c>
      <c r="U554" t="str">
        <f t="shared" si="8"/>
        <v>10060886</v>
      </c>
    </row>
    <row r="555" spans="1:21" hidden="1">
      <c r="A555" s="3" t="s">
        <v>1156</v>
      </c>
      <c r="B555" s="3" t="s">
        <v>1686</v>
      </c>
      <c r="C555" s="3" t="s">
        <v>457</v>
      </c>
      <c r="D555" s="3" t="s">
        <v>1899</v>
      </c>
      <c r="E555" s="3" t="s">
        <v>457</v>
      </c>
      <c r="F555" s="3" t="s">
        <v>2431</v>
      </c>
      <c r="G555" s="3" t="s">
        <v>25</v>
      </c>
      <c r="H555" s="4">
        <v>45510</v>
      </c>
      <c r="I555" s="5">
        <v>12</v>
      </c>
      <c r="J555" s="3" t="s">
        <v>20</v>
      </c>
      <c r="K555" s="3" t="s">
        <v>457</v>
      </c>
      <c r="L555" s="6">
        <v>308.04000000000002</v>
      </c>
      <c r="M555" s="3" t="s">
        <v>457</v>
      </c>
      <c r="N555" s="3" t="s">
        <v>457</v>
      </c>
      <c r="O555" s="3" t="s">
        <v>457</v>
      </c>
      <c r="P555" s="3" t="s">
        <v>457</v>
      </c>
      <c r="Q555" s="3" t="s">
        <v>2432</v>
      </c>
      <c r="R555" s="3" t="s">
        <v>457</v>
      </c>
      <c r="S555" s="3" t="s">
        <v>457</v>
      </c>
      <c r="T555" s="3" t="s">
        <v>481</v>
      </c>
      <c r="U555" t="str">
        <f t="shared" si="8"/>
        <v>10060891</v>
      </c>
    </row>
    <row r="556" spans="1:21" hidden="1">
      <c r="A556" s="3" t="s">
        <v>1351</v>
      </c>
      <c r="B556" s="3" t="s">
        <v>1686</v>
      </c>
      <c r="C556" s="3" t="s">
        <v>457</v>
      </c>
      <c r="D556" s="3" t="s">
        <v>1899</v>
      </c>
      <c r="E556" s="3" t="s">
        <v>457</v>
      </c>
      <c r="F556" s="3" t="s">
        <v>2433</v>
      </c>
      <c r="G556" s="3" t="s">
        <v>25</v>
      </c>
      <c r="H556" s="4">
        <v>45510</v>
      </c>
      <c r="I556" s="5">
        <v>2</v>
      </c>
      <c r="J556" s="3" t="s">
        <v>20</v>
      </c>
      <c r="K556" s="3" t="s">
        <v>457</v>
      </c>
      <c r="L556" s="6">
        <v>162.07</v>
      </c>
      <c r="M556" s="3" t="s">
        <v>457</v>
      </c>
      <c r="N556" s="3" t="s">
        <v>457</v>
      </c>
      <c r="O556" s="3" t="s">
        <v>457</v>
      </c>
      <c r="P556" s="3" t="s">
        <v>457</v>
      </c>
      <c r="Q556" s="3" t="s">
        <v>2434</v>
      </c>
      <c r="R556" s="3" t="s">
        <v>457</v>
      </c>
      <c r="S556" s="3" t="s">
        <v>457</v>
      </c>
      <c r="T556" s="3" t="s">
        <v>481</v>
      </c>
      <c r="U556" t="str">
        <f t="shared" si="8"/>
        <v>10205993</v>
      </c>
    </row>
    <row r="557" spans="1:21" hidden="1">
      <c r="A557" s="3" t="s">
        <v>1305</v>
      </c>
      <c r="B557" s="3" t="s">
        <v>1686</v>
      </c>
      <c r="C557" s="3" t="s">
        <v>27</v>
      </c>
      <c r="D557" s="3" t="s">
        <v>456</v>
      </c>
      <c r="E557" s="3" t="s">
        <v>457</v>
      </c>
      <c r="F557" s="3" t="s">
        <v>2435</v>
      </c>
      <c r="G557" s="3" t="s">
        <v>31</v>
      </c>
      <c r="H557" s="4">
        <v>45511</v>
      </c>
      <c r="I557" s="5">
        <v>-1</v>
      </c>
      <c r="J557" s="3" t="s">
        <v>20</v>
      </c>
      <c r="K557" s="3" t="s">
        <v>457</v>
      </c>
      <c r="L557" s="6">
        <v>-18.43</v>
      </c>
      <c r="M557" s="3" t="s">
        <v>457</v>
      </c>
      <c r="N557" s="3" t="s">
        <v>457</v>
      </c>
      <c r="O557" s="3" t="s">
        <v>457</v>
      </c>
      <c r="P557" s="3" t="s">
        <v>2436</v>
      </c>
      <c r="Q557" s="3" t="s">
        <v>457</v>
      </c>
      <c r="R557" s="3" t="s">
        <v>457</v>
      </c>
      <c r="S557" s="3" t="s">
        <v>457</v>
      </c>
      <c r="T557" s="3" t="s">
        <v>2437</v>
      </c>
      <c r="U557" t="str">
        <f t="shared" si="8"/>
        <v>10060890100038602</v>
      </c>
    </row>
    <row r="558" spans="1:21" hidden="1">
      <c r="A558" s="3" t="s">
        <v>154</v>
      </c>
      <c r="B558" s="3" t="s">
        <v>1686</v>
      </c>
      <c r="C558" s="3" t="s">
        <v>23</v>
      </c>
      <c r="D558" s="3" t="s">
        <v>1896</v>
      </c>
      <c r="E558" s="3" t="s">
        <v>457</v>
      </c>
      <c r="F558" s="3" t="s">
        <v>2438</v>
      </c>
      <c r="G558" s="3" t="s">
        <v>25</v>
      </c>
      <c r="H558" s="4">
        <v>45516</v>
      </c>
      <c r="I558" s="5">
        <v>-4</v>
      </c>
      <c r="J558" s="3" t="s">
        <v>20</v>
      </c>
      <c r="K558" s="3" t="s">
        <v>457</v>
      </c>
      <c r="L558" s="6">
        <v>-19.07</v>
      </c>
      <c r="M558" s="3" t="s">
        <v>457</v>
      </c>
      <c r="N558" s="3" t="s">
        <v>457</v>
      </c>
      <c r="O558" s="3" t="s">
        <v>457</v>
      </c>
      <c r="P558" s="3" t="s">
        <v>457</v>
      </c>
      <c r="Q558" s="3" t="s">
        <v>457</v>
      </c>
      <c r="R558" s="3" t="s">
        <v>457</v>
      </c>
      <c r="S558" s="3" t="s">
        <v>457</v>
      </c>
      <c r="T558" s="3" t="s">
        <v>481</v>
      </c>
      <c r="U558" t="str">
        <f t="shared" si="8"/>
        <v>10060885</v>
      </c>
    </row>
    <row r="559" spans="1:21" hidden="1">
      <c r="A559" s="3" t="s">
        <v>197</v>
      </c>
      <c r="B559" s="3" t="s">
        <v>1686</v>
      </c>
      <c r="C559" s="3" t="s">
        <v>457</v>
      </c>
      <c r="D559" s="3" t="s">
        <v>1899</v>
      </c>
      <c r="E559" s="3" t="s">
        <v>457</v>
      </c>
      <c r="F559" s="3" t="s">
        <v>2439</v>
      </c>
      <c r="G559" s="3" t="s">
        <v>25</v>
      </c>
      <c r="H559" s="4">
        <v>45517</v>
      </c>
      <c r="I559" s="5">
        <v>7</v>
      </c>
      <c r="J559" s="3" t="s">
        <v>20</v>
      </c>
      <c r="K559" s="3" t="s">
        <v>457</v>
      </c>
      <c r="L559" s="6">
        <v>38.64</v>
      </c>
      <c r="M559" s="3" t="s">
        <v>457</v>
      </c>
      <c r="N559" s="3" t="s">
        <v>457</v>
      </c>
      <c r="O559" s="3" t="s">
        <v>457</v>
      </c>
      <c r="P559" s="3" t="s">
        <v>457</v>
      </c>
      <c r="Q559" s="3" t="s">
        <v>2440</v>
      </c>
      <c r="R559" s="3" t="s">
        <v>457</v>
      </c>
      <c r="S559" s="3" t="s">
        <v>457</v>
      </c>
      <c r="T559" s="3" t="s">
        <v>481</v>
      </c>
      <c r="U559" t="str">
        <f t="shared" si="8"/>
        <v>10060919</v>
      </c>
    </row>
    <row r="560" spans="1:21" hidden="1">
      <c r="A560" s="3" t="s">
        <v>197</v>
      </c>
      <c r="B560" s="3" t="s">
        <v>1686</v>
      </c>
      <c r="C560" s="3" t="s">
        <v>457</v>
      </c>
      <c r="D560" s="3" t="s">
        <v>1899</v>
      </c>
      <c r="E560" s="3" t="s">
        <v>457</v>
      </c>
      <c r="F560" s="3" t="s">
        <v>2441</v>
      </c>
      <c r="G560" s="3" t="s">
        <v>25</v>
      </c>
      <c r="H560" s="4">
        <v>45517</v>
      </c>
      <c r="I560" s="5">
        <v>6</v>
      </c>
      <c r="J560" s="3" t="s">
        <v>20</v>
      </c>
      <c r="K560" s="3" t="s">
        <v>457</v>
      </c>
      <c r="L560" s="6">
        <v>33.119999999999997</v>
      </c>
      <c r="M560" s="3" t="s">
        <v>457</v>
      </c>
      <c r="N560" s="3" t="s">
        <v>457</v>
      </c>
      <c r="O560" s="3" t="s">
        <v>457</v>
      </c>
      <c r="P560" s="3" t="s">
        <v>457</v>
      </c>
      <c r="Q560" s="3" t="s">
        <v>2442</v>
      </c>
      <c r="R560" s="3" t="s">
        <v>457</v>
      </c>
      <c r="S560" s="3" t="s">
        <v>457</v>
      </c>
      <c r="T560" s="3" t="s">
        <v>481</v>
      </c>
      <c r="U560" t="str">
        <f t="shared" si="8"/>
        <v>10060919</v>
      </c>
    </row>
    <row r="561" spans="1:21" hidden="1">
      <c r="A561" s="3" t="s">
        <v>1062</v>
      </c>
      <c r="B561" s="3" t="s">
        <v>1686</v>
      </c>
      <c r="C561" s="3" t="s">
        <v>457</v>
      </c>
      <c r="D561" s="3" t="s">
        <v>1899</v>
      </c>
      <c r="E561" s="3" t="s">
        <v>457</v>
      </c>
      <c r="F561" s="3" t="s">
        <v>2443</v>
      </c>
      <c r="G561" s="3" t="s">
        <v>25</v>
      </c>
      <c r="H561" s="4">
        <v>45517</v>
      </c>
      <c r="I561" s="5">
        <v>1</v>
      </c>
      <c r="J561" s="3" t="s">
        <v>20</v>
      </c>
      <c r="K561" s="3" t="s">
        <v>457</v>
      </c>
      <c r="L561" s="6">
        <v>63.39</v>
      </c>
      <c r="M561" s="3" t="s">
        <v>457</v>
      </c>
      <c r="N561" s="3" t="s">
        <v>457</v>
      </c>
      <c r="O561" s="3" t="s">
        <v>457</v>
      </c>
      <c r="P561" s="3" t="s">
        <v>457</v>
      </c>
      <c r="Q561" s="3" t="s">
        <v>2444</v>
      </c>
      <c r="R561" s="3" t="s">
        <v>457</v>
      </c>
      <c r="S561" s="3" t="s">
        <v>457</v>
      </c>
      <c r="T561" s="3" t="s">
        <v>481</v>
      </c>
      <c r="U561" t="str">
        <f t="shared" si="8"/>
        <v>10542030</v>
      </c>
    </row>
    <row r="562" spans="1:21" hidden="1">
      <c r="A562" s="3" t="s">
        <v>1342</v>
      </c>
      <c r="B562" s="3" t="s">
        <v>1686</v>
      </c>
      <c r="C562" s="3" t="s">
        <v>23</v>
      </c>
      <c r="D562" s="3" t="s">
        <v>1896</v>
      </c>
      <c r="E562" s="3" t="s">
        <v>457</v>
      </c>
      <c r="F562" s="3" t="s">
        <v>2445</v>
      </c>
      <c r="G562" s="3" t="s">
        <v>462</v>
      </c>
      <c r="H562" s="4">
        <v>45519</v>
      </c>
      <c r="I562" s="5">
        <v>-1</v>
      </c>
      <c r="J562" s="3" t="s">
        <v>20</v>
      </c>
      <c r="K562" s="3" t="s">
        <v>457</v>
      </c>
      <c r="L562" s="6">
        <v>-3.57</v>
      </c>
      <c r="M562" s="3" t="s">
        <v>457</v>
      </c>
      <c r="N562" s="3" t="s">
        <v>457</v>
      </c>
      <c r="O562" s="3" t="s">
        <v>457</v>
      </c>
      <c r="P562" s="3" t="s">
        <v>457</v>
      </c>
      <c r="Q562" s="3" t="s">
        <v>457</v>
      </c>
      <c r="R562" s="3" t="s">
        <v>457</v>
      </c>
      <c r="S562" s="3" t="s">
        <v>457</v>
      </c>
      <c r="T562" s="3" t="s">
        <v>481</v>
      </c>
      <c r="U562" t="str">
        <f t="shared" si="8"/>
        <v>10060884</v>
      </c>
    </row>
    <row r="563" spans="1:21" hidden="1">
      <c r="A563" s="3" t="s">
        <v>1339</v>
      </c>
      <c r="B563" s="3" t="s">
        <v>1686</v>
      </c>
      <c r="C563" s="3" t="s">
        <v>23</v>
      </c>
      <c r="D563" s="3" t="s">
        <v>1896</v>
      </c>
      <c r="E563" s="3" t="s">
        <v>457</v>
      </c>
      <c r="F563" s="3" t="s">
        <v>2445</v>
      </c>
      <c r="G563" s="3" t="s">
        <v>460</v>
      </c>
      <c r="H563" s="4">
        <v>45519</v>
      </c>
      <c r="I563" s="5">
        <v>-2</v>
      </c>
      <c r="J563" s="3" t="s">
        <v>20</v>
      </c>
      <c r="K563" s="3" t="s">
        <v>457</v>
      </c>
      <c r="L563" s="6">
        <v>-9.4600000000000009</v>
      </c>
      <c r="M563" s="3" t="s">
        <v>457</v>
      </c>
      <c r="N563" s="3" t="s">
        <v>457</v>
      </c>
      <c r="O563" s="3" t="s">
        <v>457</v>
      </c>
      <c r="P563" s="3" t="s">
        <v>457</v>
      </c>
      <c r="Q563" s="3" t="s">
        <v>457</v>
      </c>
      <c r="R563" s="3" t="s">
        <v>457</v>
      </c>
      <c r="S563" s="3" t="s">
        <v>457</v>
      </c>
      <c r="T563" s="3" t="s">
        <v>481</v>
      </c>
      <c r="U563" t="str">
        <f t="shared" si="8"/>
        <v>10060918</v>
      </c>
    </row>
    <row r="564" spans="1:21" hidden="1">
      <c r="A564" s="3" t="s">
        <v>158</v>
      </c>
      <c r="B564" s="3" t="s">
        <v>1686</v>
      </c>
      <c r="C564" s="3" t="s">
        <v>23</v>
      </c>
      <c r="D564" s="3" t="s">
        <v>1891</v>
      </c>
      <c r="E564" s="3" t="s">
        <v>457</v>
      </c>
      <c r="F564" s="3" t="s">
        <v>2446</v>
      </c>
      <c r="G564" s="3" t="s">
        <v>31</v>
      </c>
      <c r="H564" s="4">
        <v>45520</v>
      </c>
      <c r="I564" s="5">
        <v>3</v>
      </c>
      <c r="J564" s="3" t="s">
        <v>20</v>
      </c>
      <c r="K564" s="3" t="s">
        <v>457</v>
      </c>
      <c r="L564" s="6">
        <v>0</v>
      </c>
      <c r="M564" s="3" t="s">
        <v>457</v>
      </c>
      <c r="N564" s="3" t="s">
        <v>457</v>
      </c>
      <c r="O564" s="3" t="s">
        <v>457</v>
      </c>
      <c r="P564" s="3" t="s">
        <v>457</v>
      </c>
      <c r="Q564" s="3" t="s">
        <v>2246</v>
      </c>
      <c r="R564" s="3" t="s">
        <v>457</v>
      </c>
      <c r="S564" s="3" t="s">
        <v>457</v>
      </c>
      <c r="T564" s="3" t="s">
        <v>481</v>
      </c>
      <c r="U564" t="str">
        <f t="shared" si="8"/>
        <v>10060886</v>
      </c>
    </row>
    <row r="565" spans="1:21" hidden="1">
      <c r="A565" s="3" t="s">
        <v>158</v>
      </c>
      <c r="B565" s="3" t="s">
        <v>1686</v>
      </c>
      <c r="C565" s="3" t="s">
        <v>23</v>
      </c>
      <c r="D565" s="3" t="s">
        <v>1891</v>
      </c>
      <c r="E565" s="3" t="s">
        <v>457</v>
      </c>
      <c r="F565" s="3" t="s">
        <v>2447</v>
      </c>
      <c r="G565" s="3" t="s">
        <v>31</v>
      </c>
      <c r="H565" s="4">
        <v>45520</v>
      </c>
      <c r="I565" s="5">
        <v>1</v>
      </c>
      <c r="J565" s="3" t="s">
        <v>20</v>
      </c>
      <c r="K565" s="3" t="s">
        <v>457</v>
      </c>
      <c r="L565" s="6">
        <v>0</v>
      </c>
      <c r="M565" s="3" t="s">
        <v>457</v>
      </c>
      <c r="N565" s="3" t="s">
        <v>457</v>
      </c>
      <c r="O565" s="3" t="s">
        <v>457</v>
      </c>
      <c r="P565" s="3" t="s">
        <v>457</v>
      </c>
      <c r="Q565" s="3" t="s">
        <v>2248</v>
      </c>
      <c r="R565" s="3" t="s">
        <v>457</v>
      </c>
      <c r="S565" s="3" t="s">
        <v>457</v>
      </c>
      <c r="T565" s="3" t="s">
        <v>481</v>
      </c>
      <c r="U565" t="str">
        <f t="shared" si="8"/>
        <v>10060886</v>
      </c>
    </row>
    <row r="566" spans="1:21" hidden="1">
      <c r="A566" s="3" t="s">
        <v>158</v>
      </c>
      <c r="B566" s="3" t="s">
        <v>1686</v>
      </c>
      <c r="C566" s="3" t="s">
        <v>23</v>
      </c>
      <c r="D566" s="3" t="s">
        <v>1891</v>
      </c>
      <c r="E566" s="3" t="s">
        <v>457</v>
      </c>
      <c r="F566" s="3" t="s">
        <v>2448</v>
      </c>
      <c r="G566" s="3" t="s">
        <v>31</v>
      </c>
      <c r="H566" s="4">
        <v>45520</v>
      </c>
      <c r="I566" s="5">
        <v>3</v>
      </c>
      <c r="J566" s="3" t="s">
        <v>20</v>
      </c>
      <c r="K566" s="3" t="s">
        <v>457</v>
      </c>
      <c r="L566" s="6">
        <v>0</v>
      </c>
      <c r="M566" s="3" t="s">
        <v>457</v>
      </c>
      <c r="N566" s="3" t="s">
        <v>457</v>
      </c>
      <c r="O566" s="3" t="s">
        <v>457</v>
      </c>
      <c r="P566" s="3" t="s">
        <v>457</v>
      </c>
      <c r="Q566" s="3" t="s">
        <v>2207</v>
      </c>
      <c r="R566" s="3" t="s">
        <v>457</v>
      </c>
      <c r="S566" s="3" t="s">
        <v>457</v>
      </c>
      <c r="T566" s="3" t="s">
        <v>481</v>
      </c>
      <c r="U566" t="str">
        <f t="shared" si="8"/>
        <v>10060886</v>
      </c>
    </row>
    <row r="567" spans="1:21" hidden="1">
      <c r="A567" s="3" t="s">
        <v>158</v>
      </c>
      <c r="B567" s="3" t="s">
        <v>1686</v>
      </c>
      <c r="C567" s="3" t="s">
        <v>23</v>
      </c>
      <c r="D567" s="3" t="s">
        <v>1891</v>
      </c>
      <c r="E567" s="3" t="s">
        <v>457</v>
      </c>
      <c r="F567" s="3" t="s">
        <v>2449</v>
      </c>
      <c r="G567" s="3" t="s">
        <v>31</v>
      </c>
      <c r="H567" s="4">
        <v>45520</v>
      </c>
      <c r="I567" s="5">
        <v>1</v>
      </c>
      <c r="J567" s="3" t="s">
        <v>20</v>
      </c>
      <c r="K567" s="3" t="s">
        <v>457</v>
      </c>
      <c r="L567" s="6">
        <v>0</v>
      </c>
      <c r="M567" s="3" t="s">
        <v>457</v>
      </c>
      <c r="N567" s="3" t="s">
        <v>457</v>
      </c>
      <c r="O567" s="3" t="s">
        <v>457</v>
      </c>
      <c r="P567" s="3" t="s">
        <v>457</v>
      </c>
      <c r="Q567" s="3" t="s">
        <v>2248</v>
      </c>
      <c r="R567" s="3" t="s">
        <v>457</v>
      </c>
      <c r="S567" s="3" t="s">
        <v>457</v>
      </c>
      <c r="T567" s="3" t="s">
        <v>481</v>
      </c>
      <c r="U567" t="str">
        <f t="shared" si="8"/>
        <v>10060886</v>
      </c>
    </row>
    <row r="568" spans="1:21" hidden="1">
      <c r="A568" s="3" t="s">
        <v>1156</v>
      </c>
      <c r="B568" s="3" t="s">
        <v>1686</v>
      </c>
      <c r="C568" s="3" t="s">
        <v>23</v>
      </c>
      <c r="D568" s="3" t="s">
        <v>1891</v>
      </c>
      <c r="E568" s="3" t="s">
        <v>457</v>
      </c>
      <c r="F568" s="3" t="s">
        <v>2450</v>
      </c>
      <c r="G568" s="3" t="s">
        <v>31</v>
      </c>
      <c r="H568" s="4">
        <v>45520</v>
      </c>
      <c r="I568" s="5">
        <v>12</v>
      </c>
      <c r="J568" s="3" t="s">
        <v>20</v>
      </c>
      <c r="K568" s="3" t="s">
        <v>457</v>
      </c>
      <c r="L568" s="6">
        <v>0</v>
      </c>
      <c r="M568" s="3" t="s">
        <v>457</v>
      </c>
      <c r="N568" s="3" t="s">
        <v>457</v>
      </c>
      <c r="O568" s="3" t="s">
        <v>457</v>
      </c>
      <c r="P568" s="3" t="s">
        <v>457</v>
      </c>
      <c r="Q568" s="3" t="s">
        <v>2432</v>
      </c>
      <c r="R568" s="3" t="s">
        <v>457</v>
      </c>
      <c r="S568" s="3" t="s">
        <v>457</v>
      </c>
      <c r="T568" s="3" t="s">
        <v>481</v>
      </c>
      <c r="U568" t="str">
        <f t="shared" si="8"/>
        <v>10060891</v>
      </c>
    </row>
    <row r="569" spans="1:21" hidden="1">
      <c r="A569" s="3" t="s">
        <v>197</v>
      </c>
      <c r="B569" s="3" t="s">
        <v>1686</v>
      </c>
      <c r="C569" s="3" t="s">
        <v>27</v>
      </c>
      <c r="D569" s="3" t="s">
        <v>1929</v>
      </c>
      <c r="E569" s="3" t="s">
        <v>457</v>
      </c>
      <c r="F569" s="3" t="s">
        <v>2451</v>
      </c>
      <c r="G569" s="3" t="s">
        <v>25</v>
      </c>
      <c r="H569" s="4">
        <v>45520</v>
      </c>
      <c r="I569" s="5">
        <v>4</v>
      </c>
      <c r="J569" s="3" t="s">
        <v>20</v>
      </c>
      <c r="K569" s="3" t="s">
        <v>457</v>
      </c>
      <c r="L569" s="6">
        <v>0</v>
      </c>
      <c r="M569" s="3" t="s">
        <v>457</v>
      </c>
      <c r="N569" s="3" t="s">
        <v>457</v>
      </c>
      <c r="O569" s="3" t="s">
        <v>457</v>
      </c>
      <c r="P569" s="3" t="s">
        <v>457</v>
      </c>
      <c r="Q569" s="3" t="s">
        <v>457</v>
      </c>
      <c r="R569" s="3" t="s">
        <v>457</v>
      </c>
      <c r="S569" s="3" t="s">
        <v>457</v>
      </c>
      <c r="T569" s="3" t="s">
        <v>481</v>
      </c>
      <c r="U569" t="str">
        <f t="shared" si="8"/>
        <v>10060919</v>
      </c>
    </row>
    <row r="570" spans="1:21" hidden="1">
      <c r="A570" s="3" t="s">
        <v>197</v>
      </c>
      <c r="B570" s="3" t="s">
        <v>1686</v>
      </c>
      <c r="C570" s="3" t="s">
        <v>23</v>
      </c>
      <c r="D570" s="3" t="s">
        <v>1929</v>
      </c>
      <c r="E570" s="3" t="s">
        <v>457</v>
      </c>
      <c r="F570" s="3" t="s">
        <v>2451</v>
      </c>
      <c r="G570" s="3" t="s">
        <v>31</v>
      </c>
      <c r="H570" s="4">
        <v>45520</v>
      </c>
      <c r="I570" s="5">
        <v>-4</v>
      </c>
      <c r="J570" s="3" t="s">
        <v>20</v>
      </c>
      <c r="K570" s="3" t="s">
        <v>457</v>
      </c>
      <c r="L570" s="6">
        <v>0</v>
      </c>
      <c r="M570" s="3" t="s">
        <v>457</v>
      </c>
      <c r="N570" s="3" t="s">
        <v>457</v>
      </c>
      <c r="O570" s="3" t="s">
        <v>457</v>
      </c>
      <c r="P570" s="3" t="s">
        <v>457</v>
      </c>
      <c r="Q570" s="3" t="s">
        <v>457</v>
      </c>
      <c r="R570" s="3" t="s">
        <v>457</v>
      </c>
      <c r="S570" s="3" t="s">
        <v>457</v>
      </c>
      <c r="T570" s="3" t="s">
        <v>481</v>
      </c>
      <c r="U570" t="str">
        <f t="shared" si="8"/>
        <v>10060919</v>
      </c>
    </row>
    <row r="571" spans="1:21" hidden="1">
      <c r="A571" s="3" t="s">
        <v>1351</v>
      </c>
      <c r="B571" s="3" t="s">
        <v>1686</v>
      </c>
      <c r="C571" s="3" t="s">
        <v>23</v>
      </c>
      <c r="D571" s="3" t="s">
        <v>1891</v>
      </c>
      <c r="E571" s="3" t="s">
        <v>457</v>
      </c>
      <c r="F571" s="3" t="s">
        <v>2452</v>
      </c>
      <c r="G571" s="3" t="s">
        <v>31</v>
      </c>
      <c r="H571" s="4">
        <v>45520</v>
      </c>
      <c r="I571" s="5">
        <v>2</v>
      </c>
      <c r="J571" s="3" t="s">
        <v>20</v>
      </c>
      <c r="K571" s="3" t="s">
        <v>457</v>
      </c>
      <c r="L571" s="6">
        <v>0</v>
      </c>
      <c r="M571" s="3" t="s">
        <v>457</v>
      </c>
      <c r="N571" s="3" t="s">
        <v>457</v>
      </c>
      <c r="O571" s="3" t="s">
        <v>457</v>
      </c>
      <c r="P571" s="3" t="s">
        <v>457</v>
      </c>
      <c r="Q571" s="3" t="s">
        <v>2434</v>
      </c>
      <c r="R571" s="3" t="s">
        <v>457</v>
      </c>
      <c r="S571" s="3" t="s">
        <v>457</v>
      </c>
      <c r="T571" s="3" t="s">
        <v>481</v>
      </c>
      <c r="U571" t="str">
        <f t="shared" si="8"/>
        <v>10205993</v>
      </c>
    </row>
    <row r="572" spans="1:21" hidden="1">
      <c r="A572" s="3" t="s">
        <v>197</v>
      </c>
      <c r="B572" s="3" t="s">
        <v>1686</v>
      </c>
      <c r="C572" s="3" t="s">
        <v>27</v>
      </c>
      <c r="D572" s="3" t="s">
        <v>456</v>
      </c>
      <c r="E572" s="3" t="s">
        <v>457</v>
      </c>
      <c r="F572" s="3" t="s">
        <v>2453</v>
      </c>
      <c r="G572" s="3" t="s">
        <v>31</v>
      </c>
      <c r="H572" s="4">
        <v>45521</v>
      </c>
      <c r="I572" s="5">
        <v>-4</v>
      </c>
      <c r="J572" s="3" t="s">
        <v>20</v>
      </c>
      <c r="K572" s="3" t="s">
        <v>457</v>
      </c>
      <c r="L572" s="6">
        <v>-22.08</v>
      </c>
      <c r="M572" s="3" t="s">
        <v>457</v>
      </c>
      <c r="N572" s="3" t="s">
        <v>457</v>
      </c>
      <c r="O572" s="3" t="s">
        <v>457</v>
      </c>
      <c r="P572" s="3" t="s">
        <v>2454</v>
      </c>
      <c r="Q572" s="3" t="s">
        <v>457</v>
      </c>
      <c r="R572" s="3" t="s">
        <v>457</v>
      </c>
      <c r="S572" s="3" t="s">
        <v>457</v>
      </c>
      <c r="T572" s="3" t="s">
        <v>2455</v>
      </c>
      <c r="U572" t="str">
        <f t="shared" si="8"/>
        <v>10060919100076381</v>
      </c>
    </row>
    <row r="573" spans="1:21" hidden="1">
      <c r="A573" s="3" t="s">
        <v>882</v>
      </c>
      <c r="B573" s="3" t="s">
        <v>1686</v>
      </c>
      <c r="C573" s="3" t="s">
        <v>30</v>
      </c>
      <c r="D573" s="3" t="s">
        <v>1891</v>
      </c>
      <c r="E573" s="3" t="s">
        <v>457</v>
      </c>
      <c r="F573" s="3" t="s">
        <v>2456</v>
      </c>
      <c r="G573" s="3" t="s">
        <v>31</v>
      </c>
      <c r="H573" s="4">
        <v>45521</v>
      </c>
      <c r="I573" s="5">
        <v>1</v>
      </c>
      <c r="J573" s="3" t="s">
        <v>20</v>
      </c>
      <c r="K573" s="3" t="s">
        <v>457</v>
      </c>
      <c r="L573" s="6">
        <v>0</v>
      </c>
      <c r="M573" s="3" t="s">
        <v>457</v>
      </c>
      <c r="N573" s="3" t="s">
        <v>457</v>
      </c>
      <c r="O573" s="3" t="s">
        <v>457</v>
      </c>
      <c r="P573" s="3" t="s">
        <v>457</v>
      </c>
      <c r="Q573" s="3" t="s">
        <v>2409</v>
      </c>
      <c r="R573" s="3" t="s">
        <v>457</v>
      </c>
      <c r="S573" s="3" t="s">
        <v>457</v>
      </c>
      <c r="T573" s="3" t="s">
        <v>481</v>
      </c>
      <c r="U573" t="str">
        <f t="shared" si="8"/>
        <v>10451895</v>
      </c>
    </row>
    <row r="574" spans="1:21" hidden="1">
      <c r="A574" s="3" t="s">
        <v>1036</v>
      </c>
      <c r="B574" s="3" t="s">
        <v>1686</v>
      </c>
      <c r="C574" s="3" t="s">
        <v>27</v>
      </c>
      <c r="D574" s="3" t="s">
        <v>456</v>
      </c>
      <c r="E574" s="3" t="s">
        <v>457</v>
      </c>
      <c r="F574" s="3" t="s">
        <v>2457</v>
      </c>
      <c r="G574" s="3" t="s">
        <v>31</v>
      </c>
      <c r="H574" s="4">
        <v>45522</v>
      </c>
      <c r="I574" s="5">
        <v>-12</v>
      </c>
      <c r="J574" s="3" t="s">
        <v>20</v>
      </c>
      <c r="K574" s="3" t="s">
        <v>457</v>
      </c>
      <c r="L574" s="6">
        <v>-65.39</v>
      </c>
      <c r="M574" s="3" t="s">
        <v>457</v>
      </c>
      <c r="N574" s="3" t="s">
        <v>457</v>
      </c>
      <c r="O574" s="3" t="s">
        <v>457</v>
      </c>
      <c r="P574" s="3" t="s">
        <v>2436</v>
      </c>
      <c r="Q574" s="3" t="s">
        <v>457</v>
      </c>
      <c r="R574" s="3" t="s">
        <v>457</v>
      </c>
      <c r="S574" s="3" t="s">
        <v>457</v>
      </c>
      <c r="T574" s="3" t="s">
        <v>2437</v>
      </c>
      <c r="U574" t="str">
        <f t="shared" si="8"/>
        <v>10058170100038602</v>
      </c>
    </row>
    <row r="575" spans="1:21" hidden="1">
      <c r="A575" s="3" t="s">
        <v>1138</v>
      </c>
      <c r="B575" s="3" t="s">
        <v>1686</v>
      </c>
      <c r="C575" s="3" t="s">
        <v>23</v>
      </c>
      <c r="D575" s="3" t="s">
        <v>1929</v>
      </c>
      <c r="E575" s="3" t="s">
        <v>457</v>
      </c>
      <c r="F575" s="3" t="s">
        <v>2458</v>
      </c>
      <c r="G575" s="3" t="s">
        <v>31</v>
      </c>
      <c r="H575" s="4">
        <v>45522</v>
      </c>
      <c r="I575" s="5">
        <v>-12</v>
      </c>
      <c r="J575" s="3" t="s">
        <v>20</v>
      </c>
      <c r="K575" s="3" t="s">
        <v>457</v>
      </c>
      <c r="L575" s="6">
        <v>0</v>
      </c>
      <c r="M575" s="3" t="s">
        <v>457</v>
      </c>
      <c r="N575" s="3" t="s">
        <v>457</v>
      </c>
      <c r="O575" s="3" t="s">
        <v>457</v>
      </c>
      <c r="P575" s="3" t="s">
        <v>457</v>
      </c>
      <c r="Q575" s="3" t="s">
        <v>457</v>
      </c>
      <c r="R575" s="3" t="s">
        <v>457</v>
      </c>
      <c r="S575" s="3" t="s">
        <v>457</v>
      </c>
      <c r="T575" s="3" t="s">
        <v>481</v>
      </c>
      <c r="U575" t="str">
        <f t="shared" si="8"/>
        <v>10058877</v>
      </c>
    </row>
    <row r="576" spans="1:21" hidden="1">
      <c r="A576" s="3" t="s">
        <v>1138</v>
      </c>
      <c r="B576" s="3" t="s">
        <v>1686</v>
      </c>
      <c r="C576" s="3" t="s">
        <v>27</v>
      </c>
      <c r="D576" s="3" t="s">
        <v>1929</v>
      </c>
      <c r="E576" s="3" t="s">
        <v>457</v>
      </c>
      <c r="F576" s="3" t="s">
        <v>2458</v>
      </c>
      <c r="G576" s="3" t="s">
        <v>25</v>
      </c>
      <c r="H576" s="4">
        <v>45522</v>
      </c>
      <c r="I576" s="5">
        <v>12</v>
      </c>
      <c r="J576" s="3" t="s">
        <v>20</v>
      </c>
      <c r="K576" s="3" t="s">
        <v>457</v>
      </c>
      <c r="L576" s="6">
        <v>0</v>
      </c>
      <c r="M576" s="3" t="s">
        <v>457</v>
      </c>
      <c r="N576" s="3" t="s">
        <v>457</v>
      </c>
      <c r="O576" s="3" t="s">
        <v>457</v>
      </c>
      <c r="P576" s="3" t="s">
        <v>457</v>
      </c>
      <c r="Q576" s="3" t="s">
        <v>457</v>
      </c>
      <c r="R576" s="3" t="s">
        <v>457</v>
      </c>
      <c r="S576" s="3" t="s">
        <v>457</v>
      </c>
      <c r="T576" s="3" t="s">
        <v>481</v>
      </c>
      <c r="U576" t="str">
        <f t="shared" si="8"/>
        <v>10058877</v>
      </c>
    </row>
    <row r="577" spans="1:21" hidden="1">
      <c r="A577" s="3" t="s">
        <v>1138</v>
      </c>
      <c r="B577" s="3" t="s">
        <v>1686</v>
      </c>
      <c r="C577" s="3" t="s">
        <v>27</v>
      </c>
      <c r="D577" s="3" t="s">
        <v>456</v>
      </c>
      <c r="E577" s="3" t="s">
        <v>457</v>
      </c>
      <c r="F577" s="3" t="s">
        <v>2459</v>
      </c>
      <c r="G577" s="3" t="s">
        <v>31</v>
      </c>
      <c r="H577" s="4">
        <v>45522</v>
      </c>
      <c r="I577" s="5">
        <v>-12</v>
      </c>
      <c r="J577" s="3" t="s">
        <v>20</v>
      </c>
      <c r="K577" s="3" t="s">
        <v>457</v>
      </c>
      <c r="L577" s="6">
        <v>-24.96</v>
      </c>
      <c r="M577" s="3" t="s">
        <v>457</v>
      </c>
      <c r="N577" s="3" t="s">
        <v>457</v>
      </c>
      <c r="O577" s="3" t="s">
        <v>457</v>
      </c>
      <c r="P577" s="3" t="s">
        <v>2460</v>
      </c>
      <c r="Q577" s="3" t="s">
        <v>457</v>
      </c>
      <c r="R577" s="3" t="s">
        <v>457</v>
      </c>
      <c r="S577" s="3" t="s">
        <v>457</v>
      </c>
      <c r="T577" s="3" t="s">
        <v>2461</v>
      </c>
      <c r="U577" t="str">
        <f t="shared" si="8"/>
        <v>10058877100037555</v>
      </c>
    </row>
    <row r="578" spans="1:21" hidden="1">
      <c r="A578" s="3" t="s">
        <v>197</v>
      </c>
      <c r="B578" s="3" t="s">
        <v>1686</v>
      </c>
      <c r="C578" s="3" t="s">
        <v>457</v>
      </c>
      <c r="D578" s="3" t="s">
        <v>1899</v>
      </c>
      <c r="E578" s="3" t="s">
        <v>457</v>
      </c>
      <c r="F578" s="3" t="s">
        <v>2462</v>
      </c>
      <c r="G578" s="3" t="s">
        <v>25</v>
      </c>
      <c r="H578" s="4">
        <v>45525</v>
      </c>
      <c r="I578" s="5">
        <v>3</v>
      </c>
      <c r="J578" s="3" t="s">
        <v>20</v>
      </c>
      <c r="K578" s="3" t="s">
        <v>457</v>
      </c>
      <c r="L578" s="6">
        <v>16.559999999999999</v>
      </c>
      <c r="M578" s="3" t="s">
        <v>457</v>
      </c>
      <c r="N578" s="3" t="s">
        <v>457</v>
      </c>
      <c r="O578" s="3" t="s">
        <v>457</v>
      </c>
      <c r="P578" s="3" t="s">
        <v>457</v>
      </c>
      <c r="Q578" s="3" t="s">
        <v>2442</v>
      </c>
      <c r="R578" s="3" t="s">
        <v>457</v>
      </c>
      <c r="S578" s="3" t="s">
        <v>457</v>
      </c>
      <c r="T578" s="3" t="s">
        <v>481</v>
      </c>
      <c r="U578" t="str">
        <f t="shared" si="8"/>
        <v>10060919</v>
      </c>
    </row>
    <row r="579" spans="1:21" hidden="1">
      <c r="A579" s="3" t="s">
        <v>197</v>
      </c>
      <c r="B579" s="3" t="s">
        <v>1686</v>
      </c>
      <c r="C579" s="3" t="s">
        <v>457</v>
      </c>
      <c r="D579" s="3" t="s">
        <v>1899</v>
      </c>
      <c r="E579" s="3" t="s">
        <v>457</v>
      </c>
      <c r="F579" s="3" t="s">
        <v>2463</v>
      </c>
      <c r="G579" s="3" t="s">
        <v>25</v>
      </c>
      <c r="H579" s="4">
        <v>45525</v>
      </c>
      <c r="I579" s="5">
        <v>6</v>
      </c>
      <c r="J579" s="3" t="s">
        <v>20</v>
      </c>
      <c r="K579" s="3" t="s">
        <v>457</v>
      </c>
      <c r="L579" s="6">
        <v>33.119999999999997</v>
      </c>
      <c r="M579" s="3" t="s">
        <v>457</v>
      </c>
      <c r="N579" s="3" t="s">
        <v>457</v>
      </c>
      <c r="O579" s="3" t="s">
        <v>457</v>
      </c>
      <c r="P579" s="3" t="s">
        <v>457</v>
      </c>
      <c r="Q579" s="3" t="s">
        <v>2464</v>
      </c>
      <c r="R579" s="3" t="s">
        <v>457</v>
      </c>
      <c r="S579" s="3" t="s">
        <v>457</v>
      </c>
      <c r="T579" s="3" t="s">
        <v>481</v>
      </c>
      <c r="U579" t="str">
        <f t="shared" ref="U579:U642" si="9">_xlfn.CONCAT(A579,P579)</f>
        <v>10060919</v>
      </c>
    </row>
    <row r="580" spans="1:21" hidden="1">
      <c r="A580" s="3" t="s">
        <v>1247</v>
      </c>
      <c r="B580" s="3" t="s">
        <v>1686</v>
      </c>
      <c r="C580" s="3" t="s">
        <v>457</v>
      </c>
      <c r="D580" s="3" t="s">
        <v>1899</v>
      </c>
      <c r="E580" s="3" t="s">
        <v>457</v>
      </c>
      <c r="F580" s="3" t="s">
        <v>2465</v>
      </c>
      <c r="G580" s="3" t="s">
        <v>25</v>
      </c>
      <c r="H580" s="4">
        <v>45528</v>
      </c>
      <c r="I580" s="5">
        <v>16</v>
      </c>
      <c r="J580" s="3" t="s">
        <v>20</v>
      </c>
      <c r="K580" s="3" t="s">
        <v>457</v>
      </c>
      <c r="L580" s="6">
        <v>1032</v>
      </c>
      <c r="M580" s="3" t="s">
        <v>457</v>
      </c>
      <c r="N580" s="3" t="s">
        <v>457</v>
      </c>
      <c r="O580" s="3" t="s">
        <v>457</v>
      </c>
      <c r="P580" s="3" t="s">
        <v>457</v>
      </c>
      <c r="Q580" s="3" t="s">
        <v>2466</v>
      </c>
      <c r="R580" s="3" t="s">
        <v>457</v>
      </c>
      <c r="S580" s="3" t="s">
        <v>457</v>
      </c>
      <c r="T580" s="3" t="s">
        <v>481</v>
      </c>
      <c r="U580" t="str">
        <f t="shared" si="9"/>
        <v>10058077</v>
      </c>
    </row>
    <row r="581" spans="1:21" hidden="1">
      <c r="A581" s="3" t="s">
        <v>1247</v>
      </c>
      <c r="B581" s="3" t="s">
        <v>1686</v>
      </c>
      <c r="C581" s="3" t="s">
        <v>457</v>
      </c>
      <c r="D581" s="3" t="s">
        <v>1899</v>
      </c>
      <c r="E581" s="3" t="s">
        <v>457</v>
      </c>
      <c r="F581" s="3" t="s">
        <v>2465</v>
      </c>
      <c r="G581" s="3" t="s">
        <v>458</v>
      </c>
      <c r="H581" s="4">
        <v>45528</v>
      </c>
      <c r="I581" s="5">
        <v>16</v>
      </c>
      <c r="J581" s="3" t="s">
        <v>20</v>
      </c>
      <c r="K581" s="3" t="s">
        <v>457</v>
      </c>
      <c r="L581" s="6">
        <v>1032</v>
      </c>
      <c r="M581" s="3" t="s">
        <v>457</v>
      </c>
      <c r="N581" s="3" t="s">
        <v>457</v>
      </c>
      <c r="O581" s="3" t="s">
        <v>457</v>
      </c>
      <c r="P581" s="3" t="s">
        <v>457</v>
      </c>
      <c r="Q581" s="3" t="s">
        <v>2466</v>
      </c>
      <c r="R581" s="3" t="s">
        <v>457</v>
      </c>
      <c r="S581" s="3" t="s">
        <v>457</v>
      </c>
      <c r="T581" s="3" t="s">
        <v>481</v>
      </c>
      <c r="U581" t="str">
        <f t="shared" si="9"/>
        <v>10058077</v>
      </c>
    </row>
    <row r="582" spans="1:21" hidden="1">
      <c r="A582" s="3" t="s">
        <v>1247</v>
      </c>
      <c r="B582" s="3" t="s">
        <v>1686</v>
      </c>
      <c r="C582" s="3" t="s">
        <v>30</v>
      </c>
      <c r="D582" s="3" t="s">
        <v>1891</v>
      </c>
      <c r="E582" s="3" t="s">
        <v>457</v>
      </c>
      <c r="F582" s="3" t="s">
        <v>2467</v>
      </c>
      <c r="G582" s="3" t="s">
        <v>25</v>
      </c>
      <c r="H582" s="4">
        <v>45530</v>
      </c>
      <c r="I582" s="5">
        <v>16</v>
      </c>
      <c r="J582" s="3" t="s">
        <v>20</v>
      </c>
      <c r="K582" s="3" t="s">
        <v>457</v>
      </c>
      <c r="L582" s="6">
        <v>0</v>
      </c>
      <c r="M582" s="3" t="s">
        <v>457</v>
      </c>
      <c r="N582" s="3" t="s">
        <v>457</v>
      </c>
      <c r="O582" s="3" t="s">
        <v>457</v>
      </c>
      <c r="P582" s="3" t="s">
        <v>457</v>
      </c>
      <c r="Q582" s="3" t="s">
        <v>2466</v>
      </c>
      <c r="R582" s="3" t="s">
        <v>457</v>
      </c>
      <c r="S582" s="3" t="s">
        <v>457</v>
      </c>
      <c r="T582" s="3" t="s">
        <v>481</v>
      </c>
      <c r="U582" t="str">
        <f t="shared" si="9"/>
        <v>10058077</v>
      </c>
    </row>
    <row r="583" spans="1:21" hidden="1">
      <c r="A583" s="3" t="s">
        <v>1247</v>
      </c>
      <c r="B583" s="3" t="s">
        <v>1686</v>
      </c>
      <c r="C583" s="3" t="s">
        <v>30</v>
      </c>
      <c r="D583" s="3" t="s">
        <v>1891</v>
      </c>
      <c r="E583" s="3" t="s">
        <v>457</v>
      </c>
      <c r="F583" s="3" t="s">
        <v>2467</v>
      </c>
      <c r="G583" s="3" t="s">
        <v>31</v>
      </c>
      <c r="H583" s="4">
        <v>45530</v>
      </c>
      <c r="I583" s="5">
        <v>16</v>
      </c>
      <c r="J583" s="3" t="s">
        <v>20</v>
      </c>
      <c r="K583" s="3" t="s">
        <v>457</v>
      </c>
      <c r="L583" s="6">
        <v>0</v>
      </c>
      <c r="M583" s="3" t="s">
        <v>457</v>
      </c>
      <c r="N583" s="3" t="s">
        <v>457</v>
      </c>
      <c r="O583" s="3" t="s">
        <v>457</v>
      </c>
      <c r="P583" s="3" t="s">
        <v>457</v>
      </c>
      <c r="Q583" s="3" t="s">
        <v>2466</v>
      </c>
      <c r="R583" s="3" t="s">
        <v>457</v>
      </c>
      <c r="S583" s="3" t="s">
        <v>457</v>
      </c>
      <c r="T583" s="3" t="s">
        <v>481</v>
      </c>
      <c r="U583" t="str">
        <f t="shared" si="9"/>
        <v>10058077</v>
      </c>
    </row>
    <row r="584" spans="1:21" hidden="1">
      <c r="A584" s="3" t="s">
        <v>197</v>
      </c>
      <c r="B584" s="3" t="s">
        <v>1686</v>
      </c>
      <c r="C584" s="3" t="s">
        <v>23</v>
      </c>
      <c r="D584" s="3" t="s">
        <v>1891</v>
      </c>
      <c r="E584" s="3" t="s">
        <v>457</v>
      </c>
      <c r="F584" s="3" t="s">
        <v>2468</v>
      </c>
      <c r="G584" s="3" t="s">
        <v>31</v>
      </c>
      <c r="H584" s="4">
        <v>45530</v>
      </c>
      <c r="I584" s="5">
        <v>7</v>
      </c>
      <c r="J584" s="3" t="s">
        <v>20</v>
      </c>
      <c r="K584" s="3" t="s">
        <v>457</v>
      </c>
      <c r="L584" s="6">
        <v>0</v>
      </c>
      <c r="M584" s="3" t="s">
        <v>457</v>
      </c>
      <c r="N584" s="3" t="s">
        <v>457</v>
      </c>
      <c r="O584" s="3" t="s">
        <v>457</v>
      </c>
      <c r="P584" s="3" t="s">
        <v>457</v>
      </c>
      <c r="Q584" s="3" t="s">
        <v>2440</v>
      </c>
      <c r="R584" s="3" t="s">
        <v>457</v>
      </c>
      <c r="S584" s="3" t="s">
        <v>457</v>
      </c>
      <c r="T584" s="3" t="s">
        <v>481</v>
      </c>
      <c r="U584" t="str">
        <f t="shared" si="9"/>
        <v>10060919</v>
      </c>
    </row>
    <row r="585" spans="1:21" hidden="1">
      <c r="A585" s="3" t="s">
        <v>197</v>
      </c>
      <c r="B585" s="3" t="s">
        <v>1686</v>
      </c>
      <c r="C585" s="3" t="s">
        <v>23</v>
      </c>
      <c r="D585" s="3" t="s">
        <v>1891</v>
      </c>
      <c r="E585" s="3" t="s">
        <v>457</v>
      </c>
      <c r="F585" s="3" t="s">
        <v>2469</v>
      </c>
      <c r="G585" s="3" t="s">
        <v>31</v>
      </c>
      <c r="H585" s="4">
        <v>45530</v>
      </c>
      <c r="I585" s="5">
        <v>6</v>
      </c>
      <c r="J585" s="3" t="s">
        <v>20</v>
      </c>
      <c r="K585" s="3" t="s">
        <v>457</v>
      </c>
      <c r="L585" s="6">
        <v>0</v>
      </c>
      <c r="M585" s="3" t="s">
        <v>457</v>
      </c>
      <c r="N585" s="3" t="s">
        <v>457</v>
      </c>
      <c r="O585" s="3" t="s">
        <v>457</v>
      </c>
      <c r="P585" s="3" t="s">
        <v>457</v>
      </c>
      <c r="Q585" s="3" t="s">
        <v>2442</v>
      </c>
      <c r="R585" s="3" t="s">
        <v>457</v>
      </c>
      <c r="S585" s="3" t="s">
        <v>457</v>
      </c>
      <c r="T585" s="3" t="s">
        <v>481</v>
      </c>
      <c r="U585" t="str">
        <f t="shared" si="9"/>
        <v>10060919</v>
      </c>
    </row>
    <row r="586" spans="1:21" hidden="1">
      <c r="A586" s="3" t="s">
        <v>1062</v>
      </c>
      <c r="B586" s="3" t="s">
        <v>1686</v>
      </c>
      <c r="C586" s="3" t="s">
        <v>30</v>
      </c>
      <c r="D586" s="3" t="s">
        <v>1891</v>
      </c>
      <c r="E586" s="3" t="s">
        <v>457</v>
      </c>
      <c r="F586" s="3" t="s">
        <v>2470</v>
      </c>
      <c r="G586" s="3" t="s">
        <v>31</v>
      </c>
      <c r="H586" s="4">
        <v>45530</v>
      </c>
      <c r="I586" s="5">
        <v>1</v>
      </c>
      <c r="J586" s="3" t="s">
        <v>20</v>
      </c>
      <c r="K586" s="3" t="s">
        <v>457</v>
      </c>
      <c r="L586" s="6">
        <v>0</v>
      </c>
      <c r="M586" s="3" t="s">
        <v>457</v>
      </c>
      <c r="N586" s="3" t="s">
        <v>457</v>
      </c>
      <c r="O586" s="3" t="s">
        <v>457</v>
      </c>
      <c r="P586" s="3" t="s">
        <v>457</v>
      </c>
      <c r="Q586" s="3" t="s">
        <v>2444</v>
      </c>
      <c r="R586" s="3" t="s">
        <v>457</v>
      </c>
      <c r="S586" s="3" t="s">
        <v>457</v>
      </c>
      <c r="T586" s="3" t="s">
        <v>481</v>
      </c>
      <c r="U586" t="str">
        <f t="shared" si="9"/>
        <v>10542030</v>
      </c>
    </row>
    <row r="587" spans="1:21" hidden="1">
      <c r="A587" s="3" t="s">
        <v>1328</v>
      </c>
      <c r="B587" s="3" t="s">
        <v>1686</v>
      </c>
      <c r="C587" s="3" t="s">
        <v>457</v>
      </c>
      <c r="D587" s="3" t="s">
        <v>1899</v>
      </c>
      <c r="E587" s="3" t="s">
        <v>457</v>
      </c>
      <c r="F587" s="3" t="s">
        <v>2471</v>
      </c>
      <c r="G587" s="3" t="s">
        <v>25</v>
      </c>
      <c r="H587" s="4">
        <v>45531</v>
      </c>
      <c r="I587" s="5">
        <v>1</v>
      </c>
      <c r="J587" s="3" t="s">
        <v>20</v>
      </c>
      <c r="K587" s="3" t="s">
        <v>457</v>
      </c>
      <c r="L587" s="6">
        <v>33.46</v>
      </c>
      <c r="M587" s="3" t="s">
        <v>457</v>
      </c>
      <c r="N587" s="3" t="s">
        <v>457</v>
      </c>
      <c r="O587" s="3" t="s">
        <v>457</v>
      </c>
      <c r="P587" s="3" t="s">
        <v>457</v>
      </c>
      <c r="Q587" s="3" t="s">
        <v>2472</v>
      </c>
      <c r="R587" s="3" t="s">
        <v>457</v>
      </c>
      <c r="S587" s="3" t="s">
        <v>457</v>
      </c>
      <c r="T587" s="3" t="s">
        <v>481</v>
      </c>
      <c r="U587" t="str">
        <f t="shared" si="9"/>
        <v>10060518</v>
      </c>
    </row>
    <row r="588" spans="1:21" hidden="1">
      <c r="A588" s="3" t="s">
        <v>1328</v>
      </c>
      <c r="B588" s="3" t="s">
        <v>1686</v>
      </c>
      <c r="C588" s="3" t="s">
        <v>457</v>
      </c>
      <c r="D588" s="3" t="s">
        <v>1899</v>
      </c>
      <c r="E588" s="3" t="s">
        <v>457</v>
      </c>
      <c r="F588" s="3" t="s">
        <v>2473</v>
      </c>
      <c r="G588" s="3" t="s">
        <v>25</v>
      </c>
      <c r="H588" s="4">
        <v>45531</v>
      </c>
      <c r="I588" s="5">
        <v>2</v>
      </c>
      <c r="J588" s="3" t="s">
        <v>20</v>
      </c>
      <c r="K588" s="3" t="s">
        <v>457</v>
      </c>
      <c r="L588" s="6">
        <v>66.92</v>
      </c>
      <c r="M588" s="3" t="s">
        <v>457</v>
      </c>
      <c r="N588" s="3" t="s">
        <v>457</v>
      </c>
      <c r="O588" s="3" t="s">
        <v>457</v>
      </c>
      <c r="P588" s="3" t="s">
        <v>457</v>
      </c>
      <c r="Q588" s="3" t="s">
        <v>2472</v>
      </c>
      <c r="R588" s="3" t="s">
        <v>457</v>
      </c>
      <c r="S588" s="3" t="s">
        <v>457</v>
      </c>
      <c r="T588" s="3" t="s">
        <v>481</v>
      </c>
      <c r="U588" t="str">
        <f t="shared" si="9"/>
        <v>10060518</v>
      </c>
    </row>
    <row r="589" spans="1:21" hidden="1">
      <c r="A589" s="3" t="s">
        <v>1339</v>
      </c>
      <c r="B589" s="3" t="s">
        <v>1686</v>
      </c>
      <c r="C589" s="3" t="s">
        <v>457</v>
      </c>
      <c r="D589" s="3" t="s">
        <v>1899</v>
      </c>
      <c r="E589" s="3" t="s">
        <v>457</v>
      </c>
      <c r="F589" s="3" t="s">
        <v>2474</v>
      </c>
      <c r="G589" s="3" t="s">
        <v>25</v>
      </c>
      <c r="H589" s="4">
        <v>45531</v>
      </c>
      <c r="I589" s="5">
        <v>12</v>
      </c>
      <c r="J589" s="3" t="s">
        <v>20</v>
      </c>
      <c r="K589" s="3" t="s">
        <v>457</v>
      </c>
      <c r="L589" s="6">
        <v>56.76</v>
      </c>
      <c r="M589" s="3" t="s">
        <v>457</v>
      </c>
      <c r="N589" s="3" t="s">
        <v>457</v>
      </c>
      <c r="O589" s="3" t="s">
        <v>457</v>
      </c>
      <c r="P589" s="3" t="s">
        <v>457</v>
      </c>
      <c r="Q589" s="3" t="s">
        <v>2475</v>
      </c>
      <c r="R589" s="3" t="s">
        <v>457</v>
      </c>
      <c r="S589" s="3" t="s">
        <v>457</v>
      </c>
      <c r="T589" s="3" t="s">
        <v>481</v>
      </c>
      <c r="U589" t="str">
        <f t="shared" si="9"/>
        <v>10060918</v>
      </c>
    </row>
    <row r="590" spans="1:21" hidden="1">
      <c r="A590" s="3" t="s">
        <v>1339</v>
      </c>
      <c r="B590" s="3" t="s">
        <v>1686</v>
      </c>
      <c r="C590" s="3" t="s">
        <v>457</v>
      </c>
      <c r="D590" s="3" t="s">
        <v>1899</v>
      </c>
      <c r="E590" s="3" t="s">
        <v>457</v>
      </c>
      <c r="F590" s="3" t="s">
        <v>2476</v>
      </c>
      <c r="G590" s="3" t="s">
        <v>25</v>
      </c>
      <c r="H590" s="4">
        <v>45531</v>
      </c>
      <c r="I590" s="5">
        <v>6</v>
      </c>
      <c r="J590" s="3" t="s">
        <v>20</v>
      </c>
      <c r="K590" s="3" t="s">
        <v>457</v>
      </c>
      <c r="L590" s="6">
        <v>28.38</v>
      </c>
      <c r="M590" s="3" t="s">
        <v>457</v>
      </c>
      <c r="N590" s="3" t="s">
        <v>457</v>
      </c>
      <c r="O590" s="3" t="s">
        <v>457</v>
      </c>
      <c r="P590" s="3" t="s">
        <v>457</v>
      </c>
      <c r="Q590" s="3" t="s">
        <v>2323</v>
      </c>
      <c r="R590" s="3" t="s">
        <v>457</v>
      </c>
      <c r="S590" s="3" t="s">
        <v>457</v>
      </c>
      <c r="T590" s="3" t="s">
        <v>481</v>
      </c>
      <c r="U590" t="str">
        <f t="shared" si="9"/>
        <v>10060918</v>
      </c>
    </row>
    <row r="591" spans="1:21" hidden="1">
      <c r="A591" s="3" t="s">
        <v>1339</v>
      </c>
      <c r="B591" s="3" t="s">
        <v>1686</v>
      </c>
      <c r="C591" s="3" t="s">
        <v>457</v>
      </c>
      <c r="D591" s="3" t="s">
        <v>1899</v>
      </c>
      <c r="E591" s="3" t="s">
        <v>457</v>
      </c>
      <c r="F591" s="3" t="s">
        <v>2477</v>
      </c>
      <c r="G591" s="3" t="s">
        <v>25</v>
      </c>
      <c r="H591" s="4">
        <v>45531</v>
      </c>
      <c r="I591" s="5">
        <v>7</v>
      </c>
      <c r="J591" s="3" t="s">
        <v>20</v>
      </c>
      <c r="K591" s="3" t="s">
        <v>457</v>
      </c>
      <c r="L591" s="6">
        <v>33.11</v>
      </c>
      <c r="M591" s="3" t="s">
        <v>457</v>
      </c>
      <c r="N591" s="3" t="s">
        <v>457</v>
      </c>
      <c r="O591" s="3" t="s">
        <v>457</v>
      </c>
      <c r="P591" s="3" t="s">
        <v>457</v>
      </c>
      <c r="Q591" s="3" t="s">
        <v>2323</v>
      </c>
      <c r="R591" s="3" t="s">
        <v>457</v>
      </c>
      <c r="S591" s="3" t="s">
        <v>457</v>
      </c>
      <c r="T591" s="3" t="s">
        <v>481</v>
      </c>
      <c r="U591" t="str">
        <f t="shared" si="9"/>
        <v>10060918</v>
      </c>
    </row>
    <row r="592" spans="1:21" hidden="1">
      <c r="A592" s="3" t="s">
        <v>197</v>
      </c>
      <c r="B592" s="3" t="s">
        <v>1686</v>
      </c>
      <c r="C592" s="3" t="s">
        <v>23</v>
      </c>
      <c r="D592" s="3" t="s">
        <v>1891</v>
      </c>
      <c r="E592" s="3" t="s">
        <v>457</v>
      </c>
      <c r="F592" s="3" t="s">
        <v>2478</v>
      </c>
      <c r="G592" s="3" t="s">
        <v>31</v>
      </c>
      <c r="H592" s="4">
        <v>45531</v>
      </c>
      <c r="I592" s="5">
        <v>3</v>
      </c>
      <c r="J592" s="3" t="s">
        <v>20</v>
      </c>
      <c r="K592" s="3" t="s">
        <v>457</v>
      </c>
      <c r="L592" s="6">
        <v>0</v>
      </c>
      <c r="M592" s="3" t="s">
        <v>457</v>
      </c>
      <c r="N592" s="3" t="s">
        <v>457</v>
      </c>
      <c r="O592" s="3" t="s">
        <v>457</v>
      </c>
      <c r="P592" s="3" t="s">
        <v>457</v>
      </c>
      <c r="Q592" s="3" t="s">
        <v>2442</v>
      </c>
      <c r="R592" s="3" t="s">
        <v>457</v>
      </c>
      <c r="S592" s="3" t="s">
        <v>457</v>
      </c>
      <c r="T592" s="3" t="s">
        <v>481</v>
      </c>
      <c r="U592" t="str">
        <f t="shared" si="9"/>
        <v>10060919</v>
      </c>
    </row>
    <row r="593" spans="1:21" hidden="1">
      <c r="A593" s="3" t="s">
        <v>197</v>
      </c>
      <c r="B593" s="3" t="s">
        <v>1686</v>
      </c>
      <c r="C593" s="3" t="s">
        <v>23</v>
      </c>
      <c r="D593" s="3" t="s">
        <v>1891</v>
      </c>
      <c r="E593" s="3" t="s">
        <v>457</v>
      </c>
      <c r="F593" s="3" t="s">
        <v>2479</v>
      </c>
      <c r="G593" s="3" t="s">
        <v>31</v>
      </c>
      <c r="H593" s="4">
        <v>45531</v>
      </c>
      <c r="I593" s="5">
        <v>6</v>
      </c>
      <c r="J593" s="3" t="s">
        <v>20</v>
      </c>
      <c r="K593" s="3" t="s">
        <v>457</v>
      </c>
      <c r="L593" s="6">
        <v>0</v>
      </c>
      <c r="M593" s="3" t="s">
        <v>457</v>
      </c>
      <c r="N593" s="3" t="s">
        <v>457</v>
      </c>
      <c r="O593" s="3" t="s">
        <v>457</v>
      </c>
      <c r="P593" s="3" t="s">
        <v>457</v>
      </c>
      <c r="Q593" s="3" t="s">
        <v>2464</v>
      </c>
      <c r="R593" s="3" t="s">
        <v>457</v>
      </c>
      <c r="S593" s="3" t="s">
        <v>457</v>
      </c>
      <c r="T593" s="3" t="s">
        <v>481</v>
      </c>
      <c r="U593" t="str">
        <f t="shared" si="9"/>
        <v>10060919</v>
      </c>
    </row>
    <row r="594" spans="1:21" hidden="1">
      <c r="A594" s="3" t="s">
        <v>197</v>
      </c>
      <c r="B594" s="3" t="s">
        <v>1686</v>
      </c>
      <c r="C594" s="3" t="s">
        <v>457</v>
      </c>
      <c r="D594" s="3" t="s">
        <v>1899</v>
      </c>
      <c r="E594" s="3" t="s">
        <v>457</v>
      </c>
      <c r="F594" s="3" t="s">
        <v>2480</v>
      </c>
      <c r="G594" s="3" t="s">
        <v>25</v>
      </c>
      <c r="H594" s="4">
        <v>45531</v>
      </c>
      <c r="I594" s="5">
        <v>1</v>
      </c>
      <c r="J594" s="3" t="s">
        <v>20</v>
      </c>
      <c r="K594" s="3" t="s">
        <v>457</v>
      </c>
      <c r="L594" s="6">
        <v>5.52</v>
      </c>
      <c r="M594" s="3" t="s">
        <v>457</v>
      </c>
      <c r="N594" s="3" t="s">
        <v>457</v>
      </c>
      <c r="O594" s="3" t="s">
        <v>457</v>
      </c>
      <c r="P594" s="3" t="s">
        <v>457</v>
      </c>
      <c r="Q594" s="3" t="s">
        <v>2442</v>
      </c>
      <c r="R594" s="3" t="s">
        <v>457</v>
      </c>
      <c r="S594" s="3" t="s">
        <v>457</v>
      </c>
      <c r="T594" s="3" t="s">
        <v>481</v>
      </c>
      <c r="U594" t="str">
        <f t="shared" si="9"/>
        <v>10060919</v>
      </c>
    </row>
    <row r="595" spans="1:21" hidden="1">
      <c r="A595" s="3" t="s">
        <v>1625</v>
      </c>
      <c r="B595" s="3" t="s">
        <v>1686</v>
      </c>
      <c r="C595" s="3" t="s">
        <v>30</v>
      </c>
      <c r="D595" s="3" t="s">
        <v>1929</v>
      </c>
      <c r="E595" s="3" t="s">
        <v>457</v>
      </c>
      <c r="F595" s="3" t="s">
        <v>2481</v>
      </c>
      <c r="G595" s="3" t="s">
        <v>31</v>
      </c>
      <c r="H595" s="4">
        <v>45536</v>
      </c>
      <c r="I595" s="5">
        <v>-2</v>
      </c>
      <c r="J595" s="3" t="s">
        <v>20</v>
      </c>
      <c r="K595" s="3" t="s">
        <v>457</v>
      </c>
      <c r="L595" s="6">
        <v>0</v>
      </c>
      <c r="M595" s="3" t="s">
        <v>1865</v>
      </c>
      <c r="N595" s="3" t="s">
        <v>457</v>
      </c>
      <c r="O595" s="3" t="s">
        <v>457</v>
      </c>
      <c r="P595" s="3" t="s">
        <v>457</v>
      </c>
      <c r="Q595" s="3" t="s">
        <v>457</v>
      </c>
      <c r="R595" s="3" t="s">
        <v>457</v>
      </c>
      <c r="S595" s="3" t="s">
        <v>457</v>
      </c>
      <c r="T595" s="3" t="s">
        <v>481</v>
      </c>
      <c r="U595" t="str">
        <f t="shared" si="9"/>
        <v>10062912</v>
      </c>
    </row>
    <row r="596" spans="1:21" hidden="1">
      <c r="A596" s="3" t="s">
        <v>1625</v>
      </c>
      <c r="B596" s="3" t="s">
        <v>1686</v>
      </c>
      <c r="C596" s="3" t="s">
        <v>27</v>
      </c>
      <c r="D596" s="3" t="s">
        <v>1929</v>
      </c>
      <c r="E596" s="3" t="s">
        <v>457</v>
      </c>
      <c r="F596" s="3" t="s">
        <v>2481</v>
      </c>
      <c r="G596" s="3" t="s">
        <v>25</v>
      </c>
      <c r="H596" s="4">
        <v>45536</v>
      </c>
      <c r="I596" s="5">
        <v>2</v>
      </c>
      <c r="J596" s="3" t="s">
        <v>20</v>
      </c>
      <c r="K596" s="3" t="s">
        <v>457</v>
      </c>
      <c r="L596" s="6">
        <v>0</v>
      </c>
      <c r="M596" s="3" t="s">
        <v>1865</v>
      </c>
      <c r="N596" s="3" t="s">
        <v>457</v>
      </c>
      <c r="O596" s="3" t="s">
        <v>457</v>
      </c>
      <c r="P596" s="3" t="s">
        <v>457</v>
      </c>
      <c r="Q596" s="3" t="s">
        <v>457</v>
      </c>
      <c r="R596" s="3" t="s">
        <v>457</v>
      </c>
      <c r="S596" s="3" t="s">
        <v>457</v>
      </c>
      <c r="T596" s="3" t="s">
        <v>481</v>
      </c>
      <c r="U596" t="str">
        <f t="shared" si="9"/>
        <v>10062912</v>
      </c>
    </row>
    <row r="597" spans="1:21" hidden="1">
      <c r="A597" s="3" t="s">
        <v>1156</v>
      </c>
      <c r="B597" s="3" t="s">
        <v>1686</v>
      </c>
      <c r="C597" s="3" t="s">
        <v>23</v>
      </c>
      <c r="D597" s="3" t="s">
        <v>1896</v>
      </c>
      <c r="E597" s="3" t="s">
        <v>457</v>
      </c>
      <c r="F597" s="3" t="s">
        <v>2482</v>
      </c>
      <c r="G597" s="3" t="s">
        <v>31</v>
      </c>
      <c r="H597" s="4">
        <v>45538</v>
      </c>
      <c r="I597" s="5">
        <v>-1</v>
      </c>
      <c r="J597" s="3" t="s">
        <v>20</v>
      </c>
      <c r="K597" s="3" t="s">
        <v>457</v>
      </c>
      <c r="L597" s="6">
        <v>-25.1</v>
      </c>
      <c r="M597" s="3" t="s">
        <v>457</v>
      </c>
      <c r="N597" s="3" t="s">
        <v>457</v>
      </c>
      <c r="O597" s="3" t="s">
        <v>457</v>
      </c>
      <c r="P597" s="3" t="s">
        <v>457</v>
      </c>
      <c r="Q597" s="3" t="s">
        <v>457</v>
      </c>
      <c r="R597" s="3" t="s">
        <v>457</v>
      </c>
      <c r="S597" s="3" t="s">
        <v>457</v>
      </c>
      <c r="T597" s="3" t="s">
        <v>481</v>
      </c>
      <c r="U597" t="str">
        <f t="shared" si="9"/>
        <v>10060891</v>
      </c>
    </row>
    <row r="598" spans="1:21" hidden="1">
      <c r="A598" s="3" t="s">
        <v>900</v>
      </c>
      <c r="B598" s="3" t="s">
        <v>1686</v>
      </c>
      <c r="C598" s="3" t="s">
        <v>457</v>
      </c>
      <c r="D598" s="3" t="s">
        <v>1899</v>
      </c>
      <c r="E598" s="3" t="s">
        <v>457</v>
      </c>
      <c r="F598" s="3" t="s">
        <v>2483</v>
      </c>
      <c r="G598" s="3" t="s">
        <v>25</v>
      </c>
      <c r="H598" s="4">
        <v>45538</v>
      </c>
      <c r="I598" s="5">
        <v>1</v>
      </c>
      <c r="J598" s="3" t="s">
        <v>20</v>
      </c>
      <c r="K598" s="3" t="s">
        <v>457</v>
      </c>
      <c r="L598" s="6">
        <v>5050.78</v>
      </c>
      <c r="M598" s="3" t="s">
        <v>457</v>
      </c>
      <c r="N598" s="3" t="s">
        <v>457</v>
      </c>
      <c r="O598" s="3" t="s">
        <v>457</v>
      </c>
      <c r="P598" s="3" t="s">
        <v>457</v>
      </c>
      <c r="Q598" s="3" t="s">
        <v>2015</v>
      </c>
      <c r="R598" s="3" t="s">
        <v>457</v>
      </c>
      <c r="S598" s="3" t="s">
        <v>457</v>
      </c>
      <c r="T598" s="3" t="s">
        <v>481</v>
      </c>
      <c r="U598" t="str">
        <f t="shared" si="9"/>
        <v>10227187</v>
      </c>
    </row>
    <row r="599" spans="1:21" hidden="1">
      <c r="A599" s="3" t="s">
        <v>1106</v>
      </c>
      <c r="B599" s="3" t="s">
        <v>1686</v>
      </c>
      <c r="C599" s="3" t="s">
        <v>457</v>
      </c>
      <c r="D599" s="3" t="s">
        <v>1899</v>
      </c>
      <c r="E599" s="3" t="s">
        <v>457</v>
      </c>
      <c r="F599" s="3" t="s">
        <v>2484</v>
      </c>
      <c r="G599" s="3" t="s">
        <v>25</v>
      </c>
      <c r="H599" s="4">
        <v>45538</v>
      </c>
      <c r="I599" s="5">
        <v>7</v>
      </c>
      <c r="J599" s="3" t="s">
        <v>20</v>
      </c>
      <c r="K599" s="3" t="s">
        <v>457</v>
      </c>
      <c r="L599" s="6">
        <v>21.84</v>
      </c>
      <c r="M599" s="3" t="s">
        <v>457</v>
      </c>
      <c r="N599" s="3" t="s">
        <v>457</v>
      </c>
      <c r="O599" s="3" t="s">
        <v>457</v>
      </c>
      <c r="P599" s="3" t="s">
        <v>457</v>
      </c>
      <c r="Q599" s="3" t="s">
        <v>1907</v>
      </c>
      <c r="R599" s="3" t="s">
        <v>457</v>
      </c>
      <c r="S599" s="3" t="s">
        <v>457</v>
      </c>
      <c r="T599" s="3" t="s">
        <v>481</v>
      </c>
      <c r="U599" t="str">
        <f t="shared" si="9"/>
        <v>10400616</v>
      </c>
    </row>
    <row r="600" spans="1:21" hidden="1">
      <c r="A600" s="3" t="s">
        <v>923</v>
      </c>
      <c r="B600" s="3" t="s">
        <v>1686</v>
      </c>
      <c r="C600" s="3" t="s">
        <v>30</v>
      </c>
      <c r="D600" s="3" t="s">
        <v>1929</v>
      </c>
      <c r="E600" s="3" t="s">
        <v>457</v>
      </c>
      <c r="F600" s="3" t="s">
        <v>2485</v>
      </c>
      <c r="G600" s="3" t="s">
        <v>31</v>
      </c>
      <c r="H600" s="4">
        <v>45541</v>
      </c>
      <c r="I600" s="5">
        <v>-16</v>
      </c>
      <c r="J600" s="3" t="s">
        <v>20</v>
      </c>
      <c r="K600" s="3" t="s">
        <v>457</v>
      </c>
      <c r="L600" s="6">
        <v>0</v>
      </c>
      <c r="M600" s="3" t="s">
        <v>457</v>
      </c>
      <c r="N600" s="3" t="s">
        <v>457</v>
      </c>
      <c r="O600" s="3" t="s">
        <v>457</v>
      </c>
      <c r="P600" s="3" t="s">
        <v>457</v>
      </c>
      <c r="Q600" s="3" t="s">
        <v>457</v>
      </c>
      <c r="R600" s="3" t="s">
        <v>457</v>
      </c>
      <c r="S600" s="3" t="s">
        <v>457</v>
      </c>
      <c r="T600" s="3" t="s">
        <v>481</v>
      </c>
      <c r="U600" t="str">
        <f t="shared" si="9"/>
        <v>10058535</v>
      </c>
    </row>
    <row r="601" spans="1:21" hidden="1">
      <c r="A601" s="3" t="s">
        <v>923</v>
      </c>
      <c r="B601" s="3" t="s">
        <v>1686</v>
      </c>
      <c r="C601" s="3" t="s">
        <v>27</v>
      </c>
      <c r="D601" s="3" t="s">
        <v>1929</v>
      </c>
      <c r="E601" s="3" t="s">
        <v>457</v>
      </c>
      <c r="F601" s="3" t="s">
        <v>2485</v>
      </c>
      <c r="G601" s="3" t="s">
        <v>25</v>
      </c>
      <c r="H601" s="4">
        <v>45541</v>
      </c>
      <c r="I601" s="5">
        <v>16</v>
      </c>
      <c r="J601" s="3" t="s">
        <v>20</v>
      </c>
      <c r="K601" s="3" t="s">
        <v>457</v>
      </c>
      <c r="L601" s="6">
        <v>0</v>
      </c>
      <c r="M601" s="3" t="s">
        <v>457</v>
      </c>
      <c r="N601" s="3" t="s">
        <v>457</v>
      </c>
      <c r="O601" s="3" t="s">
        <v>457</v>
      </c>
      <c r="P601" s="3" t="s">
        <v>457</v>
      </c>
      <c r="Q601" s="3" t="s">
        <v>457</v>
      </c>
      <c r="R601" s="3" t="s">
        <v>457</v>
      </c>
      <c r="S601" s="3" t="s">
        <v>457</v>
      </c>
      <c r="T601" s="3" t="s">
        <v>481</v>
      </c>
      <c r="U601" t="str">
        <f t="shared" si="9"/>
        <v>10058535</v>
      </c>
    </row>
    <row r="602" spans="1:21" hidden="1">
      <c r="A602" s="3" t="s">
        <v>923</v>
      </c>
      <c r="B602" s="3" t="s">
        <v>1686</v>
      </c>
      <c r="C602" s="3" t="s">
        <v>30</v>
      </c>
      <c r="D602" s="3" t="s">
        <v>1929</v>
      </c>
      <c r="E602" s="3" t="s">
        <v>457</v>
      </c>
      <c r="F602" s="3" t="s">
        <v>2485</v>
      </c>
      <c r="G602" s="3" t="s">
        <v>459</v>
      </c>
      <c r="H602" s="4">
        <v>45541</v>
      </c>
      <c r="I602" s="5">
        <v>-16</v>
      </c>
      <c r="J602" s="3" t="s">
        <v>20</v>
      </c>
      <c r="K602" s="3" t="s">
        <v>457</v>
      </c>
      <c r="L602" s="6">
        <v>0</v>
      </c>
      <c r="M602" s="3" t="s">
        <v>457</v>
      </c>
      <c r="N602" s="3" t="s">
        <v>457</v>
      </c>
      <c r="O602" s="3" t="s">
        <v>457</v>
      </c>
      <c r="P602" s="3" t="s">
        <v>457</v>
      </c>
      <c r="Q602" s="3" t="s">
        <v>457</v>
      </c>
      <c r="R602" s="3" t="s">
        <v>457</v>
      </c>
      <c r="S602" s="3" t="s">
        <v>457</v>
      </c>
      <c r="T602" s="3" t="s">
        <v>481</v>
      </c>
      <c r="U602" t="str">
        <f t="shared" si="9"/>
        <v>10058535</v>
      </c>
    </row>
    <row r="603" spans="1:21" hidden="1">
      <c r="A603" s="3" t="s">
        <v>923</v>
      </c>
      <c r="B603" s="3" t="s">
        <v>1686</v>
      </c>
      <c r="C603" s="3" t="s">
        <v>27</v>
      </c>
      <c r="D603" s="3" t="s">
        <v>1929</v>
      </c>
      <c r="E603" s="3" t="s">
        <v>457</v>
      </c>
      <c r="F603" s="3" t="s">
        <v>2485</v>
      </c>
      <c r="G603" s="3" t="s">
        <v>458</v>
      </c>
      <c r="H603" s="4">
        <v>45541</v>
      </c>
      <c r="I603" s="5">
        <v>16</v>
      </c>
      <c r="J603" s="3" t="s">
        <v>20</v>
      </c>
      <c r="K603" s="3" t="s">
        <v>457</v>
      </c>
      <c r="L603" s="6">
        <v>0</v>
      </c>
      <c r="M603" s="3" t="s">
        <v>457</v>
      </c>
      <c r="N603" s="3" t="s">
        <v>457</v>
      </c>
      <c r="O603" s="3" t="s">
        <v>457</v>
      </c>
      <c r="P603" s="3" t="s">
        <v>457</v>
      </c>
      <c r="Q603" s="3" t="s">
        <v>457</v>
      </c>
      <c r="R603" s="3" t="s">
        <v>457</v>
      </c>
      <c r="S603" s="3" t="s">
        <v>457</v>
      </c>
      <c r="T603" s="3" t="s">
        <v>481</v>
      </c>
      <c r="U603" t="str">
        <f t="shared" si="9"/>
        <v>10058535</v>
      </c>
    </row>
    <row r="604" spans="1:21" hidden="1">
      <c r="A604" s="3" t="s">
        <v>923</v>
      </c>
      <c r="B604" s="3" t="s">
        <v>1686</v>
      </c>
      <c r="C604" s="3" t="s">
        <v>457</v>
      </c>
      <c r="D604" s="3" t="s">
        <v>1899</v>
      </c>
      <c r="E604" s="3" t="s">
        <v>457</v>
      </c>
      <c r="F604" s="3" t="s">
        <v>2486</v>
      </c>
      <c r="G604" s="3" t="s">
        <v>25</v>
      </c>
      <c r="H604" s="4">
        <v>45545</v>
      </c>
      <c r="I604" s="5">
        <v>16</v>
      </c>
      <c r="J604" s="3" t="s">
        <v>20</v>
      </c>
      <c r="K604" s="3" t="s">
        <v>457</v>
      </c>
      <c r="L604" s="6">
        <v>145.44</v>
      </c>
      <c r="M604" s="3" t="s">
        <v>457</v>
      </c>
      <c r="N604" s="3" t="s">
        <v>457</v>
      </c>
      <c r="O604" s="3" t="s">
        <v>457</v>
      </c>
      <c r="P604" s="3" t="s">
        <v>457</v>
      </c>
      <c r="Q604" s="3" t="s">
        <v>2466</v>
      </c>
      <c r="R604" s="3" t="s">
        <v>457</v>
      </c>
      <c r="S604" s="3" t="s">
        <v>457</v>
      </c>
      <c r="T604" s="3" t="s">
        <v>481</v>
      </c>
      <c r="U604" t="str">
        <f t="shared" si="9"/>
        <v>10058535</v>
      </c>
    </row>
    <row r="605" spans="1:21" hidden="1">
      <c r="A605" s="3" t="s">
        <v>154</v>
      </c>
      <c r="B605" s="3" t="s">
        <v>1686</v>
      </c>
      <c r="C605" s="3" t="s">
        <v>457</v>
      </c>
      <c r="D605" s="3" t="s">
        <v>1899</v>
      </c>
      <c r="E605" s="3" t="s">
        <v>457</v>
      </c>
      <c r="F605" s="3" t="s">
        <v>2487</v>
      </c>
      <c r="G605" s="3" t="s">
        <v>25</v>
      </c>
      <c r="H605" s="4">
        <v>45545</v>
      </c>
      <c r="I605" s="5">
        <v>10</v>
      </c>
      <c r="J605" s="3" t="s">
        <v>20</v>
      </c>
      <c r="K605" s="3" t="s">
        <v>457</v>
      </c>
      <c r="L605" s="6">
        <v>47.8</v>
      </c>
      <c r="M605" s="3" t="s">
        <v>457</v>
      </c>
      <c r="N605" s="3" t="s">
        <v>457</v>
      </c>
      <c r="O605" s="3" t="s">
        <v>457</v>
      </c>
      <c r="P605" s="3" t="s">
        <v>457</v>
      </c>
      <c r="Q605" s="3" t="s">
        <v>2488</v>
      </c>
      <c r="R605" s="3" t="s">
        <v>457</v>
      </c>
      <c r="S605" s="3" t="s">
        <v>457</v>
      </c>
      <c r="T605" s="3" t="s">
        <v>481</v>
      </c>
      <c r="U605" t="str">
        <f t="shared" si="9"/>
        <v>10060885</v>
      </c>
    </row>
    <row r="606" spans="1:21" hidden="1">
      <c r="A606" s="3" t="s">
        <v>900</v>
      </c>
      <c r="B606" s="3" t="s">
        <v>1686</v>
      </c>
      <c r="C606" s="3" t="s">
        <v>30</v>
      </c>
      <c r="D606" s="3" t="s">
        <v>1891</v>
      </c>
      <c r="E606" s="3" t="s">
        <v>457</v>
      </c>
      <c r="F606" s="3" t="s">
        <v>2489</v>
      </c>
      <c r="G606" s="3" t="s">
        <v>31</v>
      </c>
      <c r="H606" s="4">
        <v>45545</v>
      </c>
      <c r="I606" s="5">
        <v>1</v>
      </c>
      <c r="J606" s="3" t="s">
        <v>20</v>
      </c>
      <c r="K606" s="3" t="s">
        <v>457</v>
      </c>
      <c r="L606" s="6">
        <v>0</v>
      </c>
      <c r="M606" s="3" t="s">
        <v>457</v>
      </c>
      <c r="N606" s="3" t="s">
        <v>457</v>
      </c>
      <c r="O606" s="3" t="s">
        <v>457</v>
      </c>
      <c r="P606" s="3" t="s">
        <v>457</v>
      </c>
      <c r="Q606" s="3" t="s">
        <v>2015</v>
      </c>
      <c r="R606" s="3" t="s">
        <v>457</v>
      </c>
      <c r="S606" s="3" t="s">
        <v>457</v>
      </c>
      <c r="T606" s="3" t="s">
        <v>481</v>
      </c>
      <c r="U606" t="str">
        <f t="shared" si="9"/>
        <v>10227187</v>
      </c>
    </row>
    <row r="607" spans="1:21" hidden="1">
      <c r="A607" s="3" t="s">
        <v>1106</v>
      </c>
      <c r="B607" s="3" t="s">
        <v>1686</v>
      </c>
      <c r="C607" s="3" t="s">
        <v>23</v>
      </c>
      <c r="D607" s="3" t="s">
        <v>1891</v>
      </c>
      <c r="E607" s="3" t="s">
        <v>457</v>
      </c>
      <c r="F607" s="3" t="s">
        <v>2490</v>
      </c>
      <c r="G607" s="3" t="s">
        <v>31</v>
      </c>
      <c r="H607" s="4">
        <v>45545</v>
      </c>
      <c r="I607" s="5">
        <v>7</v>
      </c>
      <c r="J607" s="3" t="s">
        <v>20</v>
      </c>
      <c r="K607" s="3" t="s">
        <v>457</v>
      </c>
      <c r="L607" s="6">
        <v>0</v>
      </c>
      <c r="M607" s="3" t="s">
        <v>457</v>
      </c>
      <c r="N607" s="3" t="s">
        <v>457</v>
      </c>
      <c r="O607" s="3" t="s">
        <v>457</v>
      </c>
      <c r="P607" s="3" t="s">
        <v>457</v>
      </c>
      <c r="Q607" s="3" t="s">
        <v>1907</v>
      </c>
      <c r="R607" s="3" t="s">
        <v>457</v>
      </c>
      <c r="S607" s="3" t="s">
        <v>457</v>
      </c>
      <c r="T607" s="3" t="s">
        <v>481</v>
      </c>
      <c r="U607" t="str">
        <f t="shared" si="9"/>
        <v>10400616</v>
      </c>
    </row>
    <row r="608" spans="1:21" hidden="1">
      <c r="A608" s="3" t="s">
        <v>925</v>
      </c>
      <c r="B608" s="3" t="s">
        <v>1686</v>
      </c>
      <c r="C608" s="3" t="s">
        <v>457</v>
      </c>
      <c r="D608" s="3" t="s">
        <v>1899</v>
      </c>
      <c r="E608" s="3" t="s">
        <v>457</v>
      </c>
      <c r="F608" s="3" t="s">
        <v>2491</v>
      </c>
      <c r="G608" s="3" t="s">
        <v>25</v>
      </c>
      <c r="H608" s="4">
        <v>45545</v>
      </c>
      <c r="I608" s="5">
        <v>24</v>
      </c>
      <c r="J608" s="3" t="s">
        <v>20</v>
      </c>
      <c r="K608" s="3" t="s">
        <v>457</v>
      </c>
      <c r="L608" s="6">
        <v>1405.8</v>
      </c>
      <c r="M608" s="3" t="s">
        <v>457</v>
      </c>
      <c r="N608" s="3" t="s">
        <v>457</v>
      </c>
      <c r="O608" s="3" t="s">
        <v>457</v>
      </c>
      <c r="P608" s="3" t="s">
        <v>457</v>
      </c>
      <c r="Q608" s="3" t="s">
        <v>2492</v>
      </c>
      <c r="R608" s="3" t="s">
        <v>457</v>
      </c>
      <c r="S608" s="3" t="s">
        <v>457</v>
      </c>
      <c r="T608" s="3" t="s">
        <v>481</v>
      </c>
      <c r="U608" t="str">
        <f t="shared" si="9"/>
        <v>10503901</v>
      </c>
    </row>
    <row r="609" spans="1:21" hidden="1">
      <c r="A609" s="3" t="s">
        <v>1328</v>
      </c>
      <c r="B609" s="3" t="s">
        <v>1686</v>
      </c>
      <c r="C609" s="3" t="s">
        <v>23</v>
      </c>
      <c r="D609" s="3" t="s">
        <v>1891</v>
      </c>
      <c r="E609" s="3" t="s">
        <v>457</v>
      </c>
      <c r="F609" s="3" t="s">
        <v>2493</v>
      </c>
      <c r="G609" s="3" t="s">
        <v>31</v>
      </c>
      <c r="H609" s="4">
        <v>45546</v>
      </c>
      <c r="I609" s="5">
        <v>1</v>
      </c>
      <c r="J609" s="3" t="s">
        <v>20</v>
      </c>
      <c r="K609" s="3" t="s">
        <v>457</v>
      </c>
      <c r="L609" s="6">
        <v>0</v>
      </c>
      <c r="M609" s="3" t="s">
        <v>457</v>
      </c>
      <c r="N609" s="3" t="s">
        <v>457</v>
      </c>
      <c r="O609" s="3" t="s">
        <v>457</v>
      </c>
      <c r="P609" s="3" t="s">
        <v>457</v>
      </c>
      <c r="Q609" s="3" t="s">
        <v>2472</v>
      </c>
      <c r="R609" s="3" t="s">
        <v>457</v>
      </c>
      <c r="S609" s="3" t="s">
        <v>457</v>
      </c>
      <c r="T609" s="3" t="s">
        <v>481</v>
      </c>
      <c r="U609" t="str">
        <f t="shared" si="9"/>
        <v>10060518</v>
      </c>
    </row>
    <row r="610" spans="1:21" hidden="1">
      <c r="A610" s="3" t="s">
        <v>1328</v>
      </c>
      <c r="B610" s="3" t="s">
        <v>1686</v>
      </c>
      <c r="C610" s="3" t="s">
        <v>23</v>
      </c>
      <c r="D610" s="3" t="s">
        <v>1891</v>
      </c>
      <c r="E610" s="3" t="s">
        <v>457</v>
      </c>
      <c r="F610" s="3" t="s">
        <v>2494</v>
      </c>
      <c r="G610" s="3" t="s">
        <v>31</v>
      </c>
      <c r="H610" s="4">
        <v>45546</v>
      </c>
      <c r="I610" s="5">
        <v>2</v>
      </c>
      <c r="J610" s="3" t="s">
        <v>20</v>
      </c>
      <c r="K610" s="3" t="s">
        <v>457</v>
      </c>
      <c r="L610" s="6">
        <v>0</v>
      </c>
      <c r="M610" s="3" t="s">
        <v>457</v>
      </c>
      <c r="N610" s="3" t="s">
        <v>457</v>
      </c>
      <c r="O610" s="3" t="s">
        <v>457</v>
      </c>
      <c r="P610" s="3" t="s">
        <v>457</v>
      </c>
      <c r="Q610" s="3" t="s">
        <v>2472</v>
      </c>
      <c r="R610" s="3" t="s">
        <v>457</v>
      </c>
      <c r="S610" s="3" t="s">
        <v>457</v>
      </c>
      <c r="T610" s="3" t="s">
        <v>481</v>
      </c>
      <c r="U610" t="str">
        <f t="shared" si="9"/>
        <v>10060518</v>
      </c>
    </row>
    <row r="611" spans="1:21" hidden="1">
      <c r="A611" s="3" t="s">
        <v>1339</v>
      </c>
      <c r="B611" s="3" t="s">
        <v>1686</v>
      </c>
      <c r="C611" s="3" t="s">
        <v>23</v>
      </c>
      <c r="D611" s="3" t="s">
        <v>1891</v>
      </c>
      <c r="E611" s="3" t="s">
        <v>457</v>
      </c>
      <c r="F611" s="3" t="s">
        <v>2495</v>
      </c>
      <c r="G611" s="3" t="s">
        <v>31</v>
      </c>
      <c r="H611" s="4">
        <v>45546</v>
      </c>
      <c r="I611" s="5">
        <v>6</v>
      </c>
      <c r="J611" s="3" t="s">
        <v>20</v>
      </c>
      <c r="K611" s="3" t="s">
        <v>457</v>
      </c>
      <c r="L611" s="6">
        <v>0</v>
      </c>
      <c r="M611" s="3" t="s">
        <v>457</v>
      </c>
      <c r="N611" s="3" t="s">
        <v>457</v>
      </c>
      <c r="O611" s="3" t="s">
        <v>457</v>
      </c>
      <c r="P611" s="3" t="s">
        <v>457</v>
      </c>
      <c r="Q611" s="3" t="s">
        <v>2323</v>
      </c>
      <c r="R611" s="3" t="s">
        <v>457</v>
      </c>
      <c r="S611" s="3" t="s">
        <v>457</v>
      </c>
      <c r="T611" s="3" t="s">
        <v>481</v>
      </c>
      <c r="U611" t="str">
        <f t="shared" si="9"/>
        <v>10060918</v>
      </c>
    </row>
    <row r="612" spans="1:21" hidden="1">
      <c r="A612" s="3" t="s">
        <v>1339</v>
      </c>
      <c r="B612" s="3" t="s">
        <v>1686</v>
      </c>
      <c r="C612" s="3" t="s">
        <v>23</v>
      </c>
      <c r="D612" s="3" t="s">
        <v>1891</v>
      </c>
      <c r="E612" s="3" t="s">
        <v>457</v>
      </c>
      <c r="F612" s="3" t="s">
        <v>2496</v>
      </c>
      <c r="G612" s="3" t="s">
        <v>31</v>
      </c>
      <c r="H612" s="4">
        <v>45546</v>
      </c>
      <c r="I612" s="5">
        <v>7</v>
      </c>
      <c r="J612" s="3" t="s">
        <v>20</v>
      </c>
      <c r="K612" s="3" t="s">
        <v>457</v>
      </c>
      <c r="L612" s="6">
        <v>0</v>
      </c>
      <c r="M612" s="3" t="s">
        <v>457</v>
      </c>
      <c r="N612" s="3" t="s">
        <v>457</v>
      </c>
      <c r="O612" s="3" t="s">
        <v>457</v>
      </c>
      <c r="P612" s="3" t="s">
        <v>457</v>
      </c>
      <c r="Q612" s="3" t="s">
        <v>2323</v>
      </c>
      <c r="R612" s="3" t="s">
        <v>457</v>
      </c>
      <c r="S612" s="3" t="s">
        <v>457</v>
      </c>
      <c r="T612" s="3" t="s">
        <v>481</v>
      </c>
      <c r="U612" t="str">
        <f t="shared" si="9"/>
        <v>10060918</v>
      </c>
    </row>
    <row r="613" spans="1:21" hidden="1">
      <c r="A613" s="3" t="s">
        <v>1339</v>
      </c>
      <c r="B613" s="3" t="s">
        <v>1686</v>
      </c>
      <c r="C613" s="3" t="s">
        <v>23</v>
      </c>
      <c r="D613" s="3" t="s">
        <v>1891</v>
      </c>
      <c r="E613" s="3" t="s">
        <v>457</v>
      </c>
      <c r="F613" s="3" t="s">
        <v>2497</v>
      </c>
      <c r="G613" s="3" t="s">
        <v>31</v>
      </c>
      <c r="H613" s="4">
        <v>45546</v>
      </c>
      <c r="I613" s="5">
        <v>12</v>
      </c>
      <c r="J613" s="3" t="s">
        <v>20</v>
      </c>
      <c r="K613" s="3" t="s">
        <v>457</v>
      </c>
      <c r="L613" s="6">
        <v>0</v>
      </c>
      <c r="M613" s="3" t="s">
        <v>457</v>
      </c>
      <c r="N613" s="3" t="s">
        <v>457</v>
      </c>
      <c r="O613" s="3" t="s">
        <v>457</v>
      </c>
      <c r="P613" s="3" t="s">
        <v>457</v>
      </c>
      <c r="Q613" s="3" t="s">
        <v>2475</v>
      </c>
      <c r="R613" s="3" t="s">
        <v>457</v>
      </c>
      <c r="S613" s="3" t="s">
        <v>457</v>
      </c>
      <c r="T613" s="3" t="s">
        <v>481</v>
      </c>
      <c r="U613" t="str">
        <f t="shared" si="9"/>
        <v>10060918</v>
      </c>
    </row>
    <row r="614" spans="1:21" hidden="1">
      <c r="A614" s="3" t="s">
        <v>197</v>
      </c>
      <c r="B614" s="3" t="s">
        <v>1686</v>
      </c>
      <c r="C614" s="3" t="s">
        <v>23</v>
      </c>
      <c r="D614" s="3" t="s">
        <v>1891</v>
      </c>
      <c r="E614" s="3" t="s">
        <v>457</v>
      </c>
      <c r="F614" s="3" t="s">
        <v>2498</v>
      </c>
      <c r="G614" s="3" t="s">
        <v>31</v>
      </c>
      <c r="H614" s="4">
        <v>45546</v>
      </c>
      <c r="I614" s="5">
        <v>1</v>
      </c>
      <c r="J614" s="3" t="s">
        <v>20</v>
      </c>
      <c r="K614" s="3" t="s">
        <v>457</v>
      </c>
      <c r="L614" s="6">
        <v>0</v>
      </c>
      <c r="M614" s="3" t="s">
        <v>457</v>
      </c>
      <c r="N614" s="3" t="s">
        <v>457</v>
      </c>
      <c r="O614" s="3" t="s">
        <v>457</v>
      </c>
      <c r="P614" s="3" t="s">
        <v>457</v>
      </c>
      <c r="Q614" s="3" t="s">
        <v>2442</v>
      </c>
      <c r="R614" s="3" t="s">
        <v>457</v>
      </c>
      <c r="S614" s="3" t="s">
        <v>457</v>
      </c>
      <c r="T614" s="3" t="s">
        <v>481</v>
      </c>
      <c r="U614" t="str">
        <f t="shared" si="9"/>
        <v>10060919</v>
      </c>
    </row>
    <row r="615" spans="1:21" hidden="1">
      <c r="A615" s="3" t="s">
        <v>1507</v>
      </c>
      <c r="B615" s="3" t="s">
        <v>1686</v>
      </c>
      <c r="C615" s="3" t="s">
        <v>30</v>
      </c>
      <c r="D615" s="3" t="s">
        <v>1929</v>
      </c>
      <c r="E615" s="3" t="s">
        <v>457</v>
      </c>
      <c r="F615" s="3" t="s">
        <v>2499</v>
      </c>
      <c r="G615" s="3" t="s">
        <v>32</v>
      </c>
      <c r="H615" s="4">
        <v>45547</v>
      </c>
      <c r="I615" s="5">
        <v>-16</v>
      </c>
      <c r="J615" s="3" t="s">
        <v>20</v>
      </c>
      <c r="K615" s="3" t="s">
        <v>457</v>
      </c>
      <c r="L615" s="6">
        <v>0</v>
      </c>
      <c r="M615" s="3" t="s">
        <v>457</v>
      </c>
      <c r="N615" s="3" t="s">
        <v>457</v>
      </c>
      <c r="O615" s="3" t="s">
        <v>457</v>
      </c>
      <c r="P615" s="3" t="s">
        <v>457</v>
      </c>
      <c r="Q615" s="3" t="s">
        <v>457</v>
      </c>
      <c r="R615" s="3" t="s">
        <v>457</v>
      </c>
      <c r="S615" s="3" t="s">
        <v>457</v>
      </c>
      <c r="T615" s="3" t="s">
        <v>481</v>
      </c>
      <c r="U615" t="str">
        <f t="shared" si="9"/>
        <v>10586380</v>
      </c>
    </row>
    <row r="616" spans="1:21" hidden="1">
      <c r="A616" s="3" t="s">
        <v>1507</v>
      </c>
      <c r="B616" s="3" t="s">
        <v>1686</v>
      </c>
      <c r="C616" s="3" t="s">
        <v>27</v>
      </c>
      <c r="D616" s="3" t="s">
        <v>1929</v>
      </c>
      <c r="E616" s="3" t="s">
        <v>457</v>
      </c>
      <c r="F616" s="3" t="s">
        <v>2499</v>
      </c>
      <c r="G616" s="3" t="s">
        <v>461</v>
      </c>
      <c r="H616" s="4">
        <v>45547</v>
      </c>
      <c r="I616" s="5">
        <v>16</v>
      </c>
      <c r="J616" s="3" t="s">
        <v>20</v>
      </c>
      <c r="K616" s="3" t="s">
        <v>457</v>
      </c>
      <c r="L616" s="6">
        <v>0</v>
      </c>
      <c r="M616" s="3" t="s">
        <v>457</v>
      </c>
      <c r="N616" s="3" t="s">
        <v>457</v>
      </c>
      <c r="O616" s="3" t="s">
        <v>457</v>
      </c>
      <c r="P616" s="3" t="s">
        <v>457</v>
      </c>
      <c r="Q616" s="3" t="s">
        <v>457</v>
      </c>
      <c r="R616" s="3" t="s">
        <v>457</v>
      </c>
      <c r="S616" s="3" t="s">
        <v>457</v>
      </c>
      <c r="T616" s="3" t="s">
        <v>481</v>
      </c>
      <c r="U616" t="str">
        <f t="shared" si="9"/>
        <v>10586380</v>
      </c>
    </row>
    <row r="617" spans="1:21" hidden="1">
      <c r="A617" s="3" t="s">
        <v>1258</v>
      </c>
      <c r="B617" s="3" t="s">
        <v>1686</v>
      </c>
      <c r="C617" s="3" t="s">
        <v>457</v>
      </c>
      <c r="D617" s="3" t="s">
        <v>1899</v>
      </c>
      <c r="E617" s="3" t="s">
        <v>457</v>
      </c>
      <c r="F617" s="3" t="s">
        <v>2500</v>
      </c>
      <c r="G617" s="3" t="s">
        <v>25</v>
      </c>
      <c r="H617" s="4">
        <v>45548</v>
      </c>
      <c r="I617" s="5">
        <v>24</v>
      </c>
      <c r="J617" s="3" t="s">
        <v>20</v>
      </c>
      <c r="K617" s="3" t="s">
        <v>457</v>
      </c>
      <c r="L617" s="6">
        <v>158.88</v>
      </c>
      <c r="M617" s="3" t="s">
        <v>457</v>
      </c>
      <c r="N617" s="3" t="s">
        <v>457</v>
      </c>
      <c r="O617" s="3" t="s">
        <v>457</v>
      </c>
      <c r="P617" s="3" t="s">
        <v>457</v>
      </c>
      <c r="Q617" s="3" t="s">
        <v>2466</v>
      </c>
      <c r="R617" s="3" t="s">
        <v>457</v>
      </c>
      <c r="S617" s="3" t="s">
        <v>457</v>
      </c>
      <c r="T617" s="3" t="s">
        <v>481</v>
      </c>
      <c r="U617" t="str">
        <f t="shared" si="9"/>
        <v>10208071</v>
      </c>
    </row>
    <row r="618" spans="1:21" hidden="1">
      <c r="A618" s="3" t="s">
        <v>1376</v>
      </c>
      <c r="B618" s="3" t="s">
        <v>1686</v>
      </c>
      <c r="C618" s="3" t="s">
        <v>457</v>
      </c>
      <c r="D618" s="3" t="s">
        <v>1899</v>
      </c>
      <c r="E618" s="3" t="s">
        <v>457</v>
      </c>
      <c r="F618" s="3" t="s">
        <v>2501</v>
      </c>
      <c r="G618" s="3" t="s">
        <v>25</v>
      </c>
      <c r="H618" s="4">
        <v>45548</v>
      </c>
      <c r="I618" s="5">
        <v>2</v>
      </c>
      <c r="J618" s="3" t="s">
        <v>20</v>
      </c>
      <c r="K618" s="3" t="s">
        <v>457</v>
      </c>
      <c r="L618" s="6">
        <v>3636.1</v>
      </c>
      <c r="M618" s="3" t="s">
        <v>457</v>
      </c>
      <c r="N618" s="3" t="s">
        <v>457</v>
      </c>
      <c r="O618" s="3" t="s">
        <v>457</v>
      </c>
      <c r="P618" s="3" t="s">
        <v>457</v>
      </c>
      <c r="Q618" s="3" t="s">
        <v>2502</v>
      </c>
      <c r="R618" s="3" t="s">
        <v>457</v>
      </c>
      <c r="S618" s="3" t="s">
        <v>457</v>
      </c>
      <c r="T618" s="3" t="s">
        <v>481</v>
      </c>
      <c r="U618" t="str">
        <f t="shared" si="9"/>
        <v>10605105</v>
      </c>
    </row>
    <row r="619" spans="1:21" hidden="1">
      <c r="A619" s="3" t="s">
        <v>1285</v>
      </c>
      <c r="B619" s="3" t="s">
        <v>1686</v>
      </c>
      <c r="C619" s="3" t="s">
        <v>30</v>
      </c>
      <c r="D619" s="3" t="s">
        <v>1929</v>
      </c>
      <c r="E619" s="3" t="s">
        <v>457</v>
      </c>
      <c r="F619" s="3" t="s">
        <v>2503</v>
      </c>
      <c r="G619" s="3" t="s">
        <v>31</v>
      </c>
      <c r="H619" s="4">
        <v>45549</v>
      </c>
      <c r="I619" s="5">
        <v>-8</v>
      </c>
      <c r="J619" s="3" t="s">
        <v>20</v>
      </c>
      <c r="K619" s="3" t="s">
        <v>457</v>
      </c>
      <c r="L619" s="6">
        <v>0</v>
      </c>
      <c r="M619" s="3" t="s">
        <v>457</v>
      </c>
      <c r="N619" s="3" t="s">
        <v>457</v>
      </c>
      <c r="O619" s="3" t="s">
        <v>457</v>
      </c>
      <c r="P619" s="3" t="s">
        <v>457</v>
      </c>
      <c r="Q619" s="3" t="s">
        <v>457</v>
      </c>
      <c r="R619" s="3" t="s">
        <v>457</v>
      </c>
      <c r="S619" s="3" t="s">
        <v>457</v>
      </c>
      <c r="T619" s="3" t="s">
        <v>481</v>
      </c>
      <c r="U619" t="str">
        <f t="shared" si="9"/>
        <v>10058920</v>
      </c>
    </row>
    <row r="620" spans="1:21" hidden="1">
      <c r="A620" s="3" t="s">
        <v>1285</v>
      </c>
      <c r="B620" s="3" t="s">
        <v>1686</v>
      </c>
      <c r="C620" s="3" t="s">
        <v>27</v>
      </c>
      <c r="D620" s="3" t="s">
        <v>1929</v>
      </c>
      <c r="E620" s="3" t="s">
        <v>457</v>
      </c>
      <c r="F620" s="3" t="s">
        <v>2503</v>
      </c>
      <c r="G620" s="3" t="s">
        <v>25</v>
      </c>
      <c r="H620" s="4">
        <v>45549</v>
      </c>
      <c r="I620" s="5">
        <v>8</v>
      </c>
      <c r="J620" s="3" t="s">
        <v>20</v>
      </c>
      <c r="K620" s="3" t="s">
        <v>457</v>
      </c>
      <c r="L620" s="6">
        <v>0</v>
      </c>
      <c r="M620" s="3" t="s">
        <v>457</v>
      </c>
      <c r="N620" s="3" t="s">
        <v>457</v>
      </c>
      <c r="O620" s="3" t="s">
        <v>457</v>
      </c>
      <c r="P620" s="3" t="s">
        <v>457</v>
      </c>
      <c r="Q620" s="3" t="s">
        <v>457</v>
      </c>
      <c r="R620" s="3" t="s">
        <v>457</v>
      </c>
      <c r="S620" s="3" t="s">
        <v>457</v>
      </c>
      <c r="T620" s="3" t="s">
        <v>481</v>
      </c>
      <c r="U620" t="str">
        <f t="shared" si="9"/>
        <v>10058920</v>
      </c>
    </row>
    <row r="621" spans="1:21" hidden="1">
      <c r="A621" s="3" t="s">
        <v>1342</v>
      </c>
      <c r="B621" s="3" t="s">
        <v>1686</v>
      </c>
      <c r="C621" s="3" t="s">
        <v>27</v>
      </c>
      <c r="D621" s="3" t="s">
        <v>1929</v>
      </c>
      <c r="E621" s="3" t="s">
        <v>457</v>
      </c>
      <c r="F621" s="3" t="s">
        <v>2504</v>
      </c>
      <c r="G621" s="3" t="s">
        <v>25</v>
      </c>
      <c r="H621" s="4">
        <v>45550</v>
      </c>
      <c r="I621" s="5">
        <v>2</v>
      </c>
      <c r="J621" s="3" t="s">
        <v>20</v>
      </c>
      <c r="K621" s="3" t="s">
        <v>457</v>
      </c>
      <c r="L621" s="6">
        <v>0</v>
      </c>
      <c r="M621" s="3" t="s">
        <v>457</v>
      </c>
      <c r="N621" s="3" t="s">
        <v>457</v>
      </c>
      <c r="O621" s="3" t="s">
        <v>457</v>
      </c>
      <c r="P621" s="3" t="s">
        <v>457</v>
      </c>
      <c r="Q621" s="3" t="s">
        <v>457</v>
      </c>
      <c r="R621" s="3" t="s">
        <v>457</v>
      </c>
      <c r="S621" s="3" t="s">
        <v>457</v>
      </c>
      <c r="T621" s="3" t="s">
        <v>481</v>
      </c>
      <c r="U621" t="str">
        <f t="shared" si="9"/>
        <v>10060884</v>
      </c>
    </row>
    <row r="622" spans="1:21" hidden="1">
      <c r="A622" s="3" t="s">
        <v>1342</v>
      </c>
      <c r="B622" s="3" t="s">
        <v>1686</v>
      </c>
      <c r="C622" s="3" t="s">
        <v>27</v>
      </c>
      <c r="D622" s="3" t="s">
        <v>456</v>
      </c>
      <c r="E622" s="3" t="s">
        <v>457</v>
      </c>
      <c r="F622" s="3" t="s">
        <v>2505</v>
      </c>
      <c r="G622" s="3" t="s">
        <v>31</v>
      </c>
      <c r="H622" s="4">
        <v>45550</v>
      </c>
      <c r="I622" s="5">
        <v>-2</v>
      </c>
      <c r="J622" s="3" t="s">
        <v>20</v>
      </c>
      <c r="K622" s="3" t="s">
        <v>457</v>
      </c>
      <c r="L622" s="6">
        <v>-7.14</v>
      </c>
      <c r="M622" s="3" t="s">
        <v>457</v>
      </c>
      <c r="N622" s="3" t="s">
        <v>457</v>
      </c>
      <c r="O622" s="3" t="s">
        <v>457</v>
      </c>
      <c r="P622" s="3" t="s">
        <v>2506</v>
      </c>
      <c r="Q622" s="3" t="s">
        <v>457</v>
      </c>
      <c r="R622" s="3" t="s">
        <v>457</v>
      </c>
      <c r="S622" s="3" t="s">
        <v>457</v>
      </c>
      <c r="T622" s="3" t="s">
        <v>2507</v>
      </c>
      <c r="U622" t="str">
        <f t="shared" si="9"/>
        <v>10060884100037652</v>
      </c>
    </row>
    <row r="623" spans="1:21" hidden="1">
      <c r="A623" s="3" t="s">
        <v>1342</v>
      </c>
      <c r="B623" s="3" t="s">
        <v>1686</v>
      </c>
      <c r="C623" s="3" t="s">
        <v>23</v>
      </c>
      <c r="D623" s="3" t="s">
        <v>1929</v>
      </c>
      <c r="E623" s="3" t="s">
        <v>457</v>
      </c>
      <c r="F623" s="3" t="s">
        <v>2504</v>
      </c>
      <c r="G623" s="3" t="s">
        <v>31</v>
      </c>
      <c r="H623" s="4">
        <v>45550</v>
      </c>
      <c r="I623" s="5">
        <v>-2</v>
      </c>
      <c r="J623" s="3" t="s">
        <v>20</v>
      </c>
      <c r="K623" s="3" t="s">
        <v>457</v>
      </c>
      <c r="L623" s="6">
        <v>0</v>
      </c>
      <c r="M623" s="3" t="s">
        <v>457</v>
      </c>
      <c r="N623" s="3" t="s">
        <v>457</v>
      </c>
      <c r="O623" s="3" t="s">
        <v>457</v>
      </c>
      <c r="P623" s="3" t="s">
        <v>457</v>
      </c>
      <c r="Q623" s="3" t="s">
        <v>457</v>
      </c>
      <c r="R623" s="3" t="s">
        <v>457</v>
      </c>
      <c r="S623" s="3" t="s">
        <v>457</v>
      </c>
      <c r="T623" s="3" t="s">
        <v>481</v>
      </c>
      <c r="U623" t="str">
        <f t="shared" si="9"/>
        <v>10060884</v>
      </c>
    </row>
    <row r="624" spans="1:21" hidden="1">
      <c r="A624" s="3" t="s">
        <v>1156</v>
      </c>
      <c r="B624" s="3" t="s">
        <v>1686</v>
      </c>
      <c r="C624" s="3" t="s">
        <v>23</v>
      </c>
      <c r="D624" s="3" t="s">
        <v>1896</v>
      </c>
      <c r="E624" s="3" t="s">
        <v>457</v>
      </c>
      <c r="F624" s="3" t="s">
        <v>2508</v>
      </c>
      <c r="G624" s="3" t="s">
        <v>462</v>
      </c>
      <c r="H624" s="4">
        <v>45553</v>
      </c>
      <c r="I624" s="5">
        <v>-1</v>
      </c>
      <c r="J624" s="3" t="s">
        <v>20</v>
      </c>
      <c r="K624" s="3" t="s">
        <v>457</v>
      </c>
      <c r="L624" s="6">
        <v>-25.1</v>
      </c>
      <c r="M624" s="3" t="s">
        <v>457</v>
      </c>
      <c r="N624" s="3" t="s">
        <v>457</v>
      </c>
      <c r="O624" s="3" t="s">
        <v>457</v>
      </c>
      <c r="P624" s="3" t="s">
        <v>457</v>
      </c>
      <c r="Q624" s="3" t="s">
        <v>457</v>
      </c>
      <c r="R624" s="3" t="s">
        <v>457</v>
      </c>
      <c r="S624" s="3" t="s">
        <v>457</v>
      </c>
      <c r="T624" s="3" t="s">
        <v>481</v>
      </c>
      <c r="U624" t="str">
        <f t="shared" si="9"/>
        <v>10060891</v>
      </c>
    </row>
    <row r="625" spans="1:21" hidden="1">
      <c r="A625" s="3" t="s">
        <v>1507</v>
      </c>
      <c r="B625" s="3" t="s">
        <v>1686</v>
      </c>
      <c r="C625" s="3" t="s">
        <v>27</v>
      </c>
      <c r="D625" s="3" t="s">
        <v>456</v>
      </c>
      <c r="E625" s="3" t="s">
        <v>457</v>
      </c>
      <c r="F625" s="3" t="s">
        <v>2509</v>
      </c>
      <c r="G625" s="3" t="s">
        <v>31</v>
      </c>
      <c r="H625" s="4">
        <v>45554</v>
      </c>
      <c r="I625" s="5">
        <v>-16</v>
      </c>
      <c r="J625" s="3" t="s">
        <v>20</v>
      </c>
      <c r="K625" s="3" t="s">
        <v>457</v>
      </c>
      <c r="L625" s="6">
        <v>-129.54</v>
      </c>
      <c r="M625" s="3" t="s">
        <v>457</v>
      </c>
      <c r="N625" s="3" t="s">
        <v>457</v>
      </c>
      <c r="O625" s="3" t="s">
        <v>457</v>
      </c>
      <c r="P625" s="3" t="s">
        <v>2510</v>
      </c>
      <c r="Q625" s="3" t="s">
        <v>457</v>
      </c>
      <c r="R625" s="3" t="s">
        <v>457</v>
      </c>
      <c r="S625" s="3" t="s">
        <v>457</v>
      </c>
      <c r="T625" s="3" t="s">
        <v>2511</v>
      </c>
      <c r="U625" t="str">
        <f t="shared" si="9"/>
        <v>10586380600001344</v>
      </c>
    </row>
    <row r="626" spans="1:21" hidden="1">
      <c r="A626" s="3" t="s">
        <v>895</v>
      </c>
      <c r="B626" s="3" t="s">
        <v>1686</v>
      </c>
      <c r="C626" s="3" t="s">
        <v>457</v>
      </c>
      <c r="D626" s="3" t="s">
        <v>1899</v>
      </c>
      <c r="E626" s="3" t="s">
        <v>457</v>
      </c>
      <c r="F626" s="3" t="s">
        <v>2512</v>
      </c>
      <c r="G626" s="3" t="s">
        <v>25</v>
      </c>
      <c r="H626" s="4">
        <v>45555</v>
      </c>
      <c r="I626" s="5">
        <v>2</v>
      </c>
      <c r="J626" s="3" t="s">
        <v>20</v>
      </c>
      <c r="K626" s="3" t="s">
        <v>457</v>
      </c>
      <c r="L626" s="6">
        <v>0.02</v>
      </c>
      <c r="M626" s="3" t="s">
        <v>457</v>
      </c>
      <c r="N626" s="3" t="s">
        <v>457</v>
      </c>
      <c r="O626" s="3" t="s">
        <v>457</v>
      </c>
      <c r="P626" s="3" t="s">
        <v>457</v>
      </c>
      <c r="Q626" s="3" t="s">
        <v>2237</v>
      </c>
      <c r="R626" s="3" t="s">
        <v>457</v>
      </c>
      <c r="S626" s="3" t="s">
        <v>457</v>
      </c>
      <c r="T626" s="3" t="s">
        <v>481</v>
      </c>
      <c r="U626" t="str">
        <f t="shared" si="9"/>
        <v>10203805</v>
      </c>
    </row>
    <row r="627" spans="1:21" hidden="1">
      <c r="A627" s="3" t="s">
        <v>1285</v>
      </c>
      <c r="B627" s="3" t="s">
        <v>1686</v>
      </c>
      <c r="C627" s="3" t="s">
        <v>27</v>
      </c>
      <c r="D627" s="3" t="s">
        <v>456</v>
      </c>
      <c r="E627" s="3" t="s">
        <v>457</v>
      </c>
      <c r="F627" s="3" t="s">
        <v>2513</v>
      </c>
      <c r="G627" s="3" t="s">
        <v>31</v>
      </c>
      <c r="H627" s="4">
        <v>45556</v>
      </c>
      <c r="I627" s="5">
        <v>-8</v>
      </c>
      <c r="J627" s="3" t="s">
        <v>20</v>
      </c>
      <c r="K627" s="3" t="s">
        <v>457</v>
      </c>
      <c r="L627" s="6">
        <v>-302.39999999999998</v>
      </c>
      <c r="M627" s="3" t="s">
        <v>457</v>
      </c>
      <c r="N627" s="3" t="s">
        <v>457</v>
      </c>
      <c r="O627" s="3" t="s">
        <v>457</v>
      </c>
      <c r="P627" s="3" t="s">
        <v>2514</v>
      </c>
      <c r="Q627" s="3" t="s">
        <v>457</v>
      </c>
      <c r="R627" s="3" t="s">
        <v>457</v>
      </c>
      <c r="S627" s="3" t="s">
        <v>457</v>
      </c>
      <c r="T627" s="3" t="s">
        <v>2515</v>
      </c>
      <c r="U627" t="str">
        <f t="shared" si="9"/>
        <v>10058920200081430</v>
      </c>
    </row>
    <row r="628" spans="1:21" hidden="1">
      <c r="A628" s="3" t="s">
        <v>158</v>
      </c>
      <c r="B628" s="3" t="s">
        <v>1686</v>
      </c>
      <c r="C628" s="3" t="s">
        <v>23</v>
      </c>
      <c r="D628" s="3" t="s">
        <v>1917</v>
      </c>
      <c r="E628" s="3" t="s">
        <v>457</v>
      </c>
      <c r="F628" s="3" t="s">
        <v>2516</v>
      </c>
      <c r="G628" s="3" t="s">
        <v>25</v>
      </c>
      <c r="H628" s="4">
        <v>45556</v>
      </c>
      <c r="I628" s="5">
        <v>12</v>
      </c>
      <c r="J628" s="3" t="s">
        <v>20</v>
      </c>
      <c r="K628" s="3" t="s">
        <v>457</v>
      </c>
      <c r="L628" s="6">
        <v>84.36</v>
      </c>
      <c r="M628" s="3" t="s">
        <v>457</v>
      </c>
      <c r="N628" s="3" t="s">
        <v>457</v>
      </c>
      <c r="O628" s="3" t="s">
        <v>457</v>
      </c>
      <c r="P628" s="3" t="s">
        <v>457</v>
      </c>
      <c r="Q628" s="3" t="s">
        <v>457</v>
      </c>
      <c r="R628" s="3" t="s">
        <v>457</v>
      </c>
      <c r="S628" s="3" t="s">
        <v>457</v>
      </c>
      <c r="T628" s="3" t="s">
        <v>481</v>
      </c>
      <c r="U628" t="str">
        <f t="shared" si="9"/>
        <v>10060886</v>
      </c>
    </row>
    <row r="629" spans="1:21" hidden="1">
      <c r="A629" s="3" t="s">
        <v>1625</v>
      </c>
      <c r="B629" s="3" t="s">
        <v>1686</v>
      </c>
      <c r="C629" s="3" t="s">
        <v>27</v>
      </c>
      <c r="D629" s="3" t="s">
        <v>1896</v>
      </c>
      <c r="E629" s="3" t="s">
        <v>457</v>
      </c>
      <c r="F629" s="3" t="s">
        <v>2517</v>
      </c>
      <c r="G629" s="3" t="s">
        <v>31</v>
      </c>
      <c r="H629" s="4">
        <v>45556</v>
      </c>
      <c r="I629" s="5">
        <v>-2</v>
      </c>
      <c r="J629" s="3" t="s">
        <v>20</v>
      </c>
      <c r="K629" s="3" t="s">
        <v>457</v>
      </c>
      <c r="L629" s="6">
        <v>-86.48</v>
      </c>
      <c r="M629" s="3" t="s">
        <v>1865</v>
      </c>
      <c r="N629" s="3" t="s">
        <v>457</v>
      </c>
      <c r="O629" s="3" t="s">
        <v>457</v>
      </c>
      <c r="P629" s="3" t="s">
        <v>457</v>
      </c>
      <c r="Q629" s="3" t="s">
        <v>457</v>
      </c>
      <c r="R629" s="3" t="s">
        <v>457</v>
      </c>
      <c r="S629" s="3" t="s">
        <v>457</v>
      </c>
      <c r="T629" s="3" t="s">
        <v>481</v>
      </c>
      <c r="U629" t="str">
        <f t="shared" si="9"/>
        <v>10062912</v>
      </c>
    </row>
    <row r="630" spans="1:21" hidden="1">
      <c r="A630" s="3" t="s">
        <v>923</v>
      </c>
      <c r="B630" s="3" t="s">
        <v>1686</v>
      </c>
      <c r="C630" s="3" t="s">
        <v>30</v>
      </c>
      <c r="D630" s="3" t="s">
        <v>1891</v>
      </c>
      <c r="E630" s="3" t="s">
        <v>457</v>
      </c>
      <c r="F630" s="3" t="s">
        <v>2518</v>
      </c>
      <c r="G630" s="3" t="s">
        <v>31</v>
      </c>
      <c r="H630" s="4">
        <v>45558</v>
      </c>
      <c r="I630" s="5">
        <v>16</v>
      </c>
      <c r="J630" s="3" t="s">
        <v>20</v>
      </c>
      <c r="K630" s="3" t="s">
        <v>457</v>
      </c>
      <c r="L630" s="6">
        <v>0</v>
      </c>
      <c r="M630" s="3" t="s">
        <v>457</v>
      </c>
      <c r="N630" s="3" t="s">
        <v>457</v>
      </c>
      <c r="O630" s="3" t="s">
        <v>457</v>
      </c>
      <c r="P630" s="3" t="s">
        <v>457</v>
      </c>
      <c r="Q630" s="3" t="s">
        <v>2466</v>
      </c>
      <c r="R630" s="3" t="s">
        <v>457</v>
      </c>
      <c r="S630" s="3" t="s">
        <v>457</v>
      </c>
      <c r="T630" s="3" t="s">
        <v>481</v>
      </c>
      <c r="U630" t="str">
        <f t="shared" si="9"/>
        <v>10058535</v>
      </c>
    </row>
    <row r="631" spans="1:21" hidden="1">
      <c r="A631" s="3" t="s">
        <v>154</v>
      </c>
      <c r="B631" s="3" t="s">
        <v>1686</v>
      </c>
      <c r="C631" s="3" t="s">
        <v>23</v>
      </c>
      <c r="D631" s="3" t="s">
        <v>1891</v>
      </c>
      <c r="E631" s="3" t="s">
        <v>457</v>
      </c>
      <c r="F631" s="3" t="s">
        <v>2519</v>
      </c>
      <c r="G631" s="3" t="s">
        <v>31</v>
      </c>
      <c r="H631" s="4">
        <v>45558</v>
      </c>
      <c r="I631" s="5">
        <v>10</v>
      </c>
      <c r="J631" s="3" t="s">
        <v>20</v>
      </c>
      <c r="K631" s="3" t="s">
        <v>457</v>
      </c>
      <c r="L631" s="6">
        <v>0</v>
      </c>
      <c r="M631" s="3" t="s">
        <v>457</v>
      </c>
      <c r="N631" s="3" t="s">
        <v>457</v>
      </c>
      <c r="O631" s="3" t="s">
        <v>457</v>
      </c>
      <c r="P631" s="3" t="s">
        <v>457</v>
      </c>
      <c r="Q631" s="3" t="s">
        <v>2488</v>
      </c>
      <c r="R631" s="3" t="s">
        <v>457</v>
      </c>
      <c r="S631" s="3" t="s">
        <v>457</v>
      </c>
      <c r="T631" s="3" t="s">
        <v>481</v>
      </c>
      <c r="U631" t="str">
        <f t="shared" si="9"/>
        <v>10060885</v>
      </c>
    </row>
    <row r="632" spans="1:21" hidden="1">
      <c r="A632" s="3" t="s">
        <v>1258</v>
      </c>
      <c r="B632" s="3" t="s">
        <v>1686</v>
      </c>
      <c r="C632" s="3" t="s">
        <v>30</v>
      </c>
      <c r="D632" s="3" t="s">
        <v>1891</v>
      </c>
      <c r="E632" s="3" t="s">
        <v>457</v>
      </c>
      <c r="F632" s="3" t="s">
        <v>2520</v>
      </c>
      <c r="G632" s="3" t="s">
        <v>31</v>
      </c>
      <c r="H632" s="4">
        <v>45558</v>
      </c>
      <c r="I632" s="5">
        <v>24</v>
      </c>
      <c r="J632" s="3" t="s">
        <v>20</v>
      </c>
      <c r="K632" s="3" t="s">
        <v>457</v>
      </c>
      <c r="L632" s="6">
        <v>0</v>
      </c>
      <c r="M632" s="3" t="s">
        <v>457</v>
      </c>
      <c r="N632" s="3" t="s">
        <v>457</v>
      </c>
      <c r="O632" s="3" t="s">
        <v>457</v>
      </c>
      <c r="P632" s="3" t="s">
        <v>457</v>
      </c>
      <c r="Q632" s="3" t="s">
        <v>2466</v>
      </c>
      <c r="R632" s="3" t="s">
        <v>457</v>
      </c>
      <c r="S632" s="3" t="s">
        <v>457</v>
      </c>
      <c r="T632" s="3" t="s">
        <v>481</v>
      </c>
      <c r="U632" t="str">
        <f t="shared" si="9"/>
        <v>10208071</v>
      </c>
    </row>
    <row r="633" spans="1:21" hidden="1">
      <c r="A633" s="3" t="s">
        <v>925</v>
      </c>
      <c r="B633" s="3" t="s">
        <v>1686</v>
      </c>
      <c r="C633" s="3" t="s">
        <v>30</v>
      </c>
      <c r="D633" s="3" t="s">
        <v>1891</v>
      </c>
      <c r="E633" s="3" t="s">
        <v>457</v>
      </c>
      <c r="F633" s="3" t="s">
        <v>2521</v>
      </c>
      <c r="G633" s="3" t="s">
        <v>31</v>
      </c>
      <c r="H633" s="4">
        <v>45558</v>
      </c>
      <c r="I633" s="5">
        <v>24</v>
      </c>
      <c r="J633" s="3" t="s">
        <v>20</v>
      </c>
      <c r="K633" s="3" t="s">
        <v>457</v>
      </c>
      <c r="L633" s="6">
        <v>0</v>
      </c>
      <c r="M633" s="3" t="s">
        <v>457</v>
      </c>
      <c r="N633" s="3" t="s">
        <v>457</v>
      </c>
      <c r="O633" s="3" t="s">
        <v>457</v>
      </c>
      <c r="P633" s="3" t="s">
        <v>457</v>
      </c>
      <c r="Q633" s="3" t="s">
        <v>2492</v>
      </c>
      <c r="R633" s="3" t="s">
        <v>457</v>
      </c>
      <c r="S633" s="3" t="s">
        <v>457</v>
      </c>
      <c r="T633" s="3" t="s">
        <v>481</v>
      </c>
      <c r="U633" t="str">
        <f t="shared" si="9"/>
        <v>10503901</v>
      </c>
    </row>
    <row r="634" spans="1:21" hidden="1">
      <c r="A634" s="3" t="s">
        <v>1376</v>
      </c>
      <c r="B634" s="3" t="s">
        <v>1686</v>
      </c>
      <c r="C634" s="3" t="s">
        <v>30</v>
      </c>
      <c r="D634" s="3" t="s">
        <v>1891</v>
      </c>
      <c r="E634" s="3" t="s">
        <v>457</v>
      </c>
      <c r="F634" s="3" t="s">
        <v>2522</v>
      </c>
      <c r="G634" s="3" t="s">
        <v>31</v>
      </c>
      <c r="H634" s="4">
        <v>45559</v>
      </c>
      <c r="I634" s="5">
        <v>2</v>
      </c>
      <c r="J634" s="3" t="s">
        <v>20</v>
      </c>
      <c r="K634" s="3" t="s">
        <v>457</v>
      </c>
      <c r="L634" s="6">
        <v>0</v>
      </c>
      <c r="M634" s="3" t="s">
        <v>457</v>
      </c>
      <c r="N634" s="3" t="s">
        <v>457</v>
      </c>
      <c r="O634" s="3" t="s">
        <v>457</v>
      </c>
      <c r="P634" s="3" t="s">
        <v>457</v>
      </c>
      <c r="Q634" s="3" t="s">
        <v>2502</v>
      </c>
      <c r="R634" s="3" t="s">
        <v>457</v>
      </c>
      <c r="S634" s="3" t="s">
        <v>457</v>
      </c>
      <c r="T634" s="3" t="s">
        <v>481</v>
      </c>
      <c r="U634" t="str">
        <f t="shared" si="9"/>
        <v>10605105</v>
      </c>
    </row>
    <row r="635" spans="1:21" hidden="1">
      <c r="A635" s="3" t="s">
        <v>1574</v>
      </c>
      <c r="B635" s="3" t="s">
        <v>1686</v>
      </c>
      <c r="C635" s="3" t="s">
        <v>457</v>
      </c>
      <c r="D635" s="3" t="s">
        <v>1899</v>
      </c>
      <c r="E635" s="3" t="s">
        <v>457</v>
      </c>
      <c r="F635" s="3" t="s">
        <v>2523</v>
      </c>
      <c r="G635" s="3" t="s">
        <v>25</v>
      </c>
      <c r="H635" s="4">
        <v>45561</v>
      </c>
      <c r="I635" s="5">
        <v>1</v>
      </c>
      <c r="J635" s="3" t="s">
        <v>20</v>
      </c>
      <c r="K635" s="3" t="s">
        <v>457</v>
      </c>
      <c r="L635" s="6">
        <v>17439.86</v>
      </c>
      <c r="M635" s="3" t="s">
        <v>457</v>
      </c>
      <c r="N635" s="3" t="s">
        <v>457</v>
      </c>
      <c r="O635" s="3" t="s">
        <v>457</v>
      </c>
      <c r="P635" s="3" t="s">
        <v>457</v>
      </c>
      <c r="Q635" s="3" t="s">
        <v>1941</v>
      </c>
      <c r="R635" s="3" t="s">
        <v>457</v>
      </c>
      <c r="S635" s="3" t="s">
        <v>457</v>
      </c>
      <c r="T635" s="3" t="s">
        <v>481</v>
      </c>
      <c r="U635" t="str">
        <f t="shared" si="9"/>
        <v>70003044</v>
      </c>
    </row>
    <row r="636" spans="1:21" hidden="1">
      <c r="A636" s="3" t="s">
        <v>1625</v>
      </c>
      <c r="B636" s="3" t="s">
        <v>1686</v>
      </c>
      <c r="C636" s="3" t="s">
        <v>30</v>
      </c>
      <c r="D636" s="3" t="s">
        <v>1929</v>
      </c>
      <c r="E636" s="3" t="s">
        <v>457</v>
      </c>
      <c r="F636" s="3" t="s">
        <v>2524</v>
      </c>
      <c r="G636" s="3" t="s">
        <v>31</v>
      </c>
      <c r="H636" s="4">
        <v>45562</v>
      </c>
      <c r="I636" s="5">
        <v>-2</v>
      </c>
      <c r="J636" s="3" t="s">
        <v>20</v>
      </c>
      <c r="K636" s="3" t="s">
        <v>457</v>
      </c>
      <c r="L636" s="6">
        <v>0</v>
      </c>
      <c r="M636" s="3" t="s">
        <v>2153</v>
      </c>
      <c r="N636" s="3" t="s">
        <v>457</v>
      </c>
      <c r="O636" s="3" t="s">
        <v>457</v>
      </c>
      <c r="P636" s="3" t="s">
        <v>457</v>
      </c>
      <c r="Q636" s="3" t="s">
        <v>457</v>
      </c>
      <c r="R636" s="3" t="s">
        <v>457</v>
      </c>
      <c r="S636" s="3" t="s">
        <v>457</v>
      </c>
      <c r="T636" s="3" t="s">
        <v>481</v>
      </c>
      <c r="U636" t="str">
        <f t="shared" si="9"/>
        <v>10062912</v>
      </c>
    </row>
    <row r="637" spans="1:21" hidden="1">
      <c r="A637" s="3" t="s">
        <v>1625</v>
      </c>
      <c r="B637" s="3" t="s">
        <v>1686</v>
      </c>
      <c r="C637" s="3" t="s">
        <v>27</v>
      </c>
      <c r="D637" s="3" t="s">
        <v>1896</v>
      </c>
      <c r="E637" s="3" t="s">
        <v>457</v>
      </c>
      <c r="F637" s="3" t="s">
        <v>2525</v>
      </c>
      <c r="G637" s="3" t="s">
        <v>31</v>
      </c>
      <c r="H637" s="4">
        <v>45562</v>
      </c>
      <c r="I637" s="5">
        <v>-2</v>
      </c>
      <c r="J637" s="3" t="s">
        <v>20</v>
      </c>
      <c r="K637" s="3" t="s">
        <v>457</v>
      </c>
      <c r="L637" s="6">
        <v>-86.48</v>
      </c>
      <c r="M637" s="3" t="s">
        <v>2153</v>
      </c>
      <c r="N637" s="3" t="s">
        <v>457</v>
      </c>
      <c r="O637" s="3" t="s">
        <v>457</v>
      </c>
      <c r="P637" s="3" t="s">
        <v>457</v>
      </c>
      <c r="Q637" s="3" t="s">
        <v>457</v>
      </c>
      <c r="R637" s="3" t="s">
        <v>457</v>
      </c>
      <c r="S637" s="3" t="s">
        <v>457</v>
      </c>
      <c r="T637" s="3" t="s">
        <v>481</v>
      </c>
      <c r="U637" t="str">
        <f t="shared" si="9"/>
        <v>10062912</v>
      </c>
    </row>
    <row r="638" spans="1:21" hidden="1">
      <c r="A638" s="3" t="s">
        <v>1625</v>
      </c>
      <c r="B638" s="3" t="s">
        <v>1686</v>
      </c>
      <c r="C638" s="3" t="s">
        <v>27</v>
      </c>
      <c r="D638" s="3" t="s">
        <v>1929</v>
      </c>
      <c r="E638" s="3" t="s">
        <v>457</v>
      </c>
      <c r="F638" s="3" t="s">
        <v>2524</v>
      </c>
      <c r="G638" s="3" t="s">
        <v>25</v>
      </c>
      <c r="H638" s="4">
        <v>45562</v>
      </c>
      <c r="I638" s="5">
        <v>2</v>
      </c>
      <c r="J638" s="3" t="s">
        <v>20</v>
      </c>
      <c r="K638" s="3" t="s">
        <v>457</v>
      </c>
      <c r="L638" s="6">
        <v>0</v>
      </c>
      <c r="M638" s="3" t="s">
        <v>2153</v>
      </c>
      <c r="N638" s="3" t="s">
        <v>457</v>
      </c>
      <c r="O638" s="3" t="s">
        <v>457</v>
      </c>
      <c r="P638" s="3" t="s">
        <v>457</v>
      </c>
      <c r="Q638" s="3" t="s">
        <v>457</v>
      </c>
      <c r="R638" s="3" t="s">
        <v>457</v>
      </c>
      <c r="S638" s="3" t="s">
        <v>457</v>
      </c>
      <c r="T638" s="3" t="s">
        <v>481</v>
      </c>
      <c r="U638" t="str">
        <f t="shared" si="9"/>
        <v>10062912</v>
      </c>
    </row>
    <row r="639" spans="1:21" hidden="1">
      <c r="A639" s="3" t="s">
        <v>1140</v>
      </c>
      <c r="B639" s="3" t="s">
        <v>1686</v>
      </c>
      <c r="C639" s="3" t="s">
        <v>457</v>
      </c>
      <c r="D639" s="3" t="s">
        <v>1899</v>
      </c>
      <c r="E639" s="3" t="s">
        <v>457</v>
      </c>
      <c r="F639" s="3" t="s">
        <v>2526</v>
      </c>
      <c r="G639" s="3" t="s">
        <v>25</v>
      </c>
      <c r="H639" s="4">
        <v>45562</v>
      </c>
      <c r="I639" s="5">
        <v>4</v>
      </c>
      <c r="J639" s="3" t="s">
        <v>20</v>
      </c>
      <c r="K639" s="3" t="s">
        <v>457</v>
      </c>
      <c r="L639" s="6">
        <v>20.16</v>
      </c>
      <c r="M639" s="3" t="s">
        <v>457</v>
      </c>
      <c r="N639" s="3" t="s">
        <v>457</v>
      </c>
      <c r="O639" s="3" t="s">
        <v>457</v>
      </c>
      <c r="P639" s="3" t="s">
        <v>457</v>
      </c>
      <c r="Q639" s="3" t="s">
        <v>2466</v>
      </c>
      <c r="R639" s="3" t="s">
        <v>457</v>
      </c>
      <c r="S639" s="3" t="s">
        <v>457</v>
      </c>
      <c r="T639" s="3" t="s">
        <v>481</v>
      </c>
      <c r="U639" t="str">
        <f t="shared" si="9"/>
        <v>10204117</v>
      </c>
    </row>
    <row r="640" spans="1:21" hidden="1">
      <c r="A640" s="3" t="s">
        <v>1425</v>
      </c>
      <c r="B640" s="3" t="s">
        <v>1686</v>
      </c>
      <c r="C640" s="3" t="s">
        <v>457</v>
      </c>
      <c r="D640" s="3" t="s">
        <v>1899</v>
      </c>
      <c r="E640" s="3" t="s">
        <v>457</v>
      </c>
      <c r="F640" s="3" t="s">
        <v>2527</v>
      </c>
      <c r="G640" s="3" t="s">
        <v>25</v>
      </c>
      <c r="H640" s="4">
        <v>45562</v>
      </c>
      <c r="I640" s="5">
        <v>1</v>
      </c>
      <c r="J640" s="3" t="s">
        <v>20</v>
      </c>
      <c r="K640" s="3" t="s">
        <v>457</v>
      </c>
      <c r="L640" s="6">
        <v>972.99</v>
      </c>
      <c r="M640" s="3" t="s">
        <v>457</v>
      </c>
      <c r="N640" s="3" t="s">
        <v>457</v>
      </c>
      <c r="O640" s="3" t="s">
        <v>457</v>
      </c>
      <c r="P640" s="3" t="s">
        <v>457</v>
      </c>
      <c r="Q640" s="3" t="s">
        <v>2528</v>
      </c>
      <c r="R640" s="3" t="s">
        <v>457</v>
      </c>
      <c r="S640" s="3" t="s">
        <v>457</v>
      </c>
      <c r="T640" s="3" t="s">
        <v>481</v>
      </c>
      <c r="U640" t="str">
        <f t="shared" si="9"/>
        <v>10520689</v>
      </c>
    </row>
    <row r="641" spans="1:21" hidden="1">
      <c r="A641" s="3" t="s">
        <v>1425</v>
      </c>
      <c r="B641" s="3" t="s">
        <v>1686</v>
      </c>
      <c r="C641" s="3" t="s">
        <v>457</v>
      </c>
      <c r="D641" s="3" t="s">
        <v>1899</v>
      </c>
      <c r="E641" s="3" t="s">
        <v>457</v>
      </c>
      <c r="F641" s="3" t="s">
        <v>2529</v>
      </c>
      <c r="G641" s="3" t="s">
        <v>25</v>
      </c>
      <c r="H641" s="4">
        <v>45562</v>
      </c>
      <c r="I641" s="5">
        <v>1</v>
      </c>
      <c r="J641" s="3" t="s">
        <v>20</v>
      </c>
      <c r="K641" s="3" t="s">
        <v>457</v>
      </c>
      <c r="L641" s="6">
        <v>972.99</v>
      </c>
      <c r="M641" s="3" t="s">
        <v>457</v>
      </c>
      <c r="N641" s="3" t="s">
        <v>457</v>
      </c>
      <c r="O641" s="3" t="s">
        <v>457</v>
      </c>
      <c r="P641" s="3" t="s">
        <v>457</v>
      </c>
      <c r="Q641" s="3" t="s">
        <v>2530</v>
      </c>
      <c r="R641" s="3" t="s">
        <v>457</v>
      </c>
      <c r="S641" s="3" t="s">
        <v>457</v>
      </c>
      <c r="T641" s="3" t="s">
        <v>481</v>
      </c>
      <c r="U641" t="str">
        <f t="shared" si="9"/>
        <v>10520689</v>
      </c>
    </row>
    <row r="642" spans="1:21" hidden="1">
      <c r="A642" s="3" t="s">
        <v>1047</v>
      </c>
      <c r="B642" s="3" t="s">
        <v>1686</v>
      </c>
      <c r="C642" s="3" t="s">
        <v>457</v>
      </c>
      <c r="D642" s="3" t="s">
        <v>1899</v>
      </c>
      <c r="E642" s="3" t="s">
        <v>457</v>
      </c>
      <c r="F642" s="3" t="s">
        <v>2531</v>
      </c>
      <c r="G642" s="3" t="s">
        <v>25</v>
      </c>
      <c r="H642" s="4">
        <v>45562</v>
      </c>
      <c r="I642" s="5">
        <v>1</v>
      </c>
      <c r="J642" s="3" t="s">
        <v>20</v>
      </c>
      <c r="K642" s="3" t="s">
        <v>457</v>
      </c>
      <c r="L642" s="6">
        <v>127.77</v>
      </c>
      <c r="M642" s="3" t="s">
        <v>457</v>
      </c>
      <c r="N642" s="3" t="s">
        <v>457</v>
      </c>
      <c r="O642" s="3" t="s">
        <v>457</v>
      </c>
      <c r="P642" s="3" t="s">
        <v>457</v>
      </c>
      <c r="Q642" s="3" t="s">
        <v>2528</v>
      </c>
      <c r="R642" s="3" t="s">
        <v>457</v>
      </c>
      <c r="S642" s="3" t="s">
        <v>457</v>
      </c>
      <c r="T642" s="3" t="s">
        <v>481</v>
      </c>
      <c r="U642" t="str">
        <f t="shared" si="9"/>
        <v>10521047</v>
      </c>
    </row>
    <row r="643" spans="1:21" hidden="1">
      <c r="A643" s="3" t="s">
        <v>1047</v>
      </c>
      <c r="B643" s="3" t="s">
        <v>1686</v>
      </c>
      <c r="C643" s="3" t="s">
        <v>457</v>
      </c>
      <c r="D643" s="3" t="s">
        <v>1899</v>
      </c>
      <c r="E643" s="3" t="s">
        <v>457</v>
      </c>
      <c r="F643" s="3" t="s">
        <v>2532</v>
      </c>
      <c r="G643" s="3" t="s">
        <v>25</v>
      </c>
      <c r="H643" s="4">
        <v>45562</v>
      </c>
      <c r="I643" s="5">
        <v>1</v>
      </c>
      <c r="J643" s="3" t="s">
        <v>20</v>
      </c>
      <c r="K643" s="3" t="s">
        <v>457</v>
      </c>
      <c r="L643" s="6">
        <v>127.77</v>
      </c>
      <c r="M643" s="3" t="s">
        <v>457</v>
      </c>
      <c r="N643" s="3" t="s">
        <v>457</v>
      </c>
      <c r="O643" s="3" t="s">
        <v>457</v>
      </c>
      <c r="P643" s="3" t="s">
        <v>457</v>
      </c>
      <c r="Q643" s="3" t="s">
        <v>2444</v>
      </c>
      <c r="R643" s="3" t="s">
        <v>457</v>
      </c>
      <c r="S643" s="3" t="s">
        <v>457</v>
      </c>
      <c r="T643" s="3" t="s">
        <v>481</v>
      </c>
      <c r="U643" t="str">
        <f t="shared" ref="U643:U706" si="10">_xlfn.CONCAT(A643,P643)</f>
        <v>10521047</v>
      </c>
    </row>
    <row r="644" spans="1:21" hidden="1">
      <c r="A644" s="3" t="s">
        <v>1062</v>
      </c>
      <c r="B644" s="3" t="s">
        <v>1686</v>
      </c>
      <c r="C644" s="3" t="s">
        <v>457</v>
      </c>
      <c r="D644" s="3" t="s">
        <v>1899</v>
      </c>
      <c r="E644" s="3" t="s">
        <v>457</v>
      </c>
      <c r="F644" s="3" t="s">
        <v>2531</v>
      </c>
      <c r="G644" s="3" t="s">
        <v>458</v>
      </c>
      <c r="H644" s="4">
        <v>45562</v>
      </c>
      <c r="I644" s="5">
        <v>2</v>
      </c>
      <c r="J644" s="3" t="s">
        <v>20</v>
      </c>
      <c r="K644" s="3" t="s">
        <v>457</v>
      </c>
      <c r="L644" s="6">
        <v>124.63</v>
      </c>
      <c r="M644" s="3" t="s">
        <v>457</v>
      </c>
      <c r="N644" s="3" t="s">
        <v>457</v>
      </c>
      <c r="O644" s="3" t="s">
        <v>457</v>
      </c>
      <c r="P644" s="3" t="s">
        <v>457</v>
      </c>
      <c r="Q644" s="3" t="s">
        <v>2528</v>
      </c>
      <c r="R644" s="3" t="s">
        <v>457</v>
      </c>
      <c r="S644" s="3" t="s">
        <v>457</v>
      </c>
      <c r="T644" s="3" t="s">
        <v>481</v>
      </c>
      <c r="U644" t="str">
        <f t="shared" si="10"/>
        <v>10542030</v>
      </c>
    </row>
    <row r="645" spans="1:21" hidden="1">
      <c r="A645" s="3" t="s">
        <v>895</v>
      </c>
      <c r="B645" s="3" t="s">
        <v>1686</v>
      </c>
      <c r="C645" s="3" t="s">
        <v>30</v>
      </c>
      <c r="D645" s="3" t="s">
        <v>1891</v>
      </c>
      <c r="E645" s="3" t="s">
        <v>457</v>
      </c>
      <c r="F645" s="3" t="s">
        <v>2533</v>
      </c>
      <c r="G645" s="3" t="s">
        <v>31</v>
      </c>
      <c r="H645" s="4">
        <v>45563</v>
      </c>
      <c r="I645" s="5">
        <v>2</v>
      </c>
      <c r="J645" s="3" t="s">
        <v>20</v>
      </c>
      <c r="K645" s="3" t="s">
        <v>457</v>
      </c>
      <c r="L645" s="6">
        <v>0</v>
      </c>
      <c r="M645" s="3" t="s">
        <v>457</v>
      </c>
      <c r="N645" s="3" t="s">
        <v>457</v>
      </c>
      <c r="O645" s="3" t="s">
        <v>457</v>
      </c>
      <c r="P645" s="3" t="s">
        <v>457</v>
      </c>
      <c r="Q645" s="3" t="s">
        <v>2237</v>
      </c>
      <c r="R645" s="3" t="s">
        <v>457</v>
      </c>
      <c r="S645" s="3" t="s">
        <v>457</v>
      </c>
      <c r="T645" s="3" t="s">
        <v>481</v>
      </c>
      <c r="U645" t="str">
        <f t="shared" si="10"/>
        <v>10203805</v>
      </c>
    </row>
    <row r="646" spans="1:21" hidden="1">
      <c r="A646" s="3" t="s">
        <v>1156</v>
      </c>
      <c r="B646" s="3" t="s">
        <v>1686</v>
      </c>
      <c r="C646" s="3" t="s">
        <v>27</v>
      </c>
      <c r="D646" s="3" t="s">
        <v>456</v>
      </c>
      <c r="E646" s="3" t="s">
        <v>457</v>
      </c>
      <c r="F646" s="3" t="s">
        <v>2534</v>
      </c>
      <c r="G646" s="3" t="s">
        <v>31</v>
      </c>
      <c r="H646" s="4">
        <v>45564</v>
      </c>
      <c r="I646" s="5">
        <v>-4</v>
      </c>
      <c r="J646" s="3" t="s">
        <v>20</v>
      </c>
      <c r="K646" s="3" t="s">
        <v>457</v>
      </c>
      <c r="L646" s="6">
        <v>-100.41</v>
      </c>
      <c r="M646" s="3" t="s">
        <v>457</v>
      </c>
      <c r="N646" s="3" t="s">
        <v>457</v>
      </c>
      <c r="O646" s="3" t="s">
        <v>457</v>
      </c>
      <c r="P646" s="3" t="s">
        <v>2535</v>
      </c>
      <c r="Q646" s="3" t="s">
        <v>457</v>
      </c>
      <c r="R646" s="3" t="s">
        <v>457</v>
      </c>
      <c r="S646" s="3" t="s">
        <v>457</v>
      </c>
      <c r="T646" s="3" t="s">
        <v>2536</v>
      </c>
      <c r="U646" t="str">
        <f t="shared" si="10"/>
        <v>10060891200058501</v>
      </c>
    </row>
    <row r="647" spans="1:21" hidden="1">
      <c r="A647" s="3" t="s">
        <v>1156</v>
      </c>
      <c r="B647" s="3" t="s">
        <v>1686</v>
      </c>
      <c r="C647" s="3" t="s">
        <v>23</v>
      </c>
      <c r="D647" s="3" t="s">
        <v>1929</v>
      </c>
      <c r="E647" s="3" t="s">
        <v>457</v>
      </c>
      <c r="F647" s="3" t="s">
        <v>2537</v>
      </c>
      <c r="G647" s="3" t="s">
        <v>31</v>
      </c>
      <c r="H647" s="4">
        <v>45564</v>
      </c>
      <c r="I647" s="5">
        <v>-4</v>
      </c>
      <c r="J647" s="3" t="s">
        <v>20</v>
      </c>
      <c r="K647" s="3" t="s">
        <v>457</v>
      </c>
      <c r="L647" s="6">
        <v>0</v>
      </c>
      <c r="M647" s="3" t="s">
        <v>457</v>
      </c>
      <c r="N647" s="3" t="s">
        <v>457</v>
      </c>
      <c r="O647" s="3" t="s">
        <v>457</v>
      </c>
      <c r="P647" s="3" t="s">
        <v>457</v>
      </c>
      <c r="Q647" s="3" t="s">
        <v>457</v>
      </c>
      <c r="R647" s="3" t="s">
        <v>457</v>
      </c>
      <c r="S647" s="3" t="s">
        <v>457</v>
      </c>
      <c r="T647" s="3" t="s">
        <v>481</v>
      </c>
      <c r="U647" t="str">
        <f t="shared" si="10"/>
        <v>10060891</v>
      </c>
    </row>
    <row r="648" spans="1:21" hidden="1">
      <c r="A648" s="3" t="s">
        <v>1156</v>
      </c>
      <c r="B648" s="3" t="s">
        <v>1686</v>
      </c>
      <c r="C648" s="3" t="s">
        <v>27</v>
      </c>
      <c r="D648" s="3" t="s">
        <v>1929</v>
      </c>
      <c r="E648" s="3" t="s">
        <v>457</v>
      </c>
      <c r="F648" s="3" t="s">
        <v>2537</v>
      </c>
      <c r="G648" s="3" t="s">
        <v>25</v>
      </c>
      <c r="H648" s="4">
        <v>45564</v>
      </c>
      <c r="I648" s="5">
        <v>4</v>
      </c>
      <c r="J648" s="3" t="s">
        <v>20</v>
      </c>
      <c r="K648" s="3" t="s">
        <v>457</v>
      </c>
      <c r="L648" s="6">
        <v>0</v>
      </c>
      <c r="M648" s="3" t="s">
        <v>457</v>
      </c>
      <c r="N648" s="3" t="s">
        <v>457</v>
      </c>
      <c r="O648" s="3" t="s">
        <v>457</v>
      </c>
      <c r="P648" s="3" t="s">
        <v>457</v>
      </c>
      <c r="Q648" s="3" t="s">
        <v>457</v>
      </c>
      <c r="R648" s="3" t="s">
        <v>457</v>
      </c>
      <c r="S648" s="3" t="s">
        <v>457</v>
      </c>
      <c r="T648" s="3" t="s">
        <v>481</v>
      </c>
      <c r="U648" t="str">
        <f t="shared" si="10"/>
        <v>10060891</v>
      </c>
    </row>
    <row r="649" spans="1:21" hidden="1">
      <c r="A649" s="3" t="s">
        <v>1334</v>
      </c>
      <c r="B649" s="3" t="s">
        <v>1686</v>
      </c>
      <c r="C649" s="3" t="s">
        <v>23</v>
      </c>
      <c r="D649" s="3" t="s">
        <v>1896</v>
      </c>
      <c r="E649" s="3" t="s">
        <v>457</v>
      </c>
      <c r="F649" s="3" t="s">
        <v>2538</v>
      </c>
      <c r="G649" s="3" t="s">
        <v>32</v>
      </c>
      <c r="H649" s="4">
        <v>45566</v>
      </c>
      <c r="I649" s="5">
        <v>-3</v>
      </c>
      <c r="J649" s="3" t="s">
        <v>20</v>
      </c>
      <c r="K649" s="3" t="s">
        <v>457</v>
      </c>
      <c r="L649" s="6">
        <v>-5.79</v>
      </c>
      <c r="M649" s="3" t="s">
        <v>457</v>
      </c>
      <c r="N649" s="3" t="s">
        <v>457</v>
      </c>
      <c r="O649" s="3" t="s">
        <v>457</v>
      </c>
      <c r="P649" s="3" t="s">
        <v>457</v>
      </c>
      <c r="Q649" s="3" t="s">
        <v>457</v>
      </c>
      <c r="R649" s="3" t="s">
        <v>457</v>
      </c>
      <c r="S649" s="3" t="s">
        <v>457</v>
      </c>
      <c r="T649" s="3" t="s">
        <v>481</v>
      </c>
      <c r="U649" t="str">
        <f t="shared" si="10"/>
        <v>10060882</v>
      </c>
    </row>
    <row r="650" spans="1:21" hidden="1">
      <c r="A650" s="3" t="s">
        <v>1457</v>
      </c>
      <c r="B650" s="3" t="s">
        <v>1686</v>
      </c>
      <c r="C650" s="3" t="s">
        <v>457</v>
      </c>
      <c r="D650" s="3" t="s">
        <v>1899</v>
      </c>
      <c r="E650" s="3" t="s">
        <v>457</v>
      </c>
      <c r="F650" s="3" t="s">
        <v>2539</v>
      </c>
      <c r="G650" s="3" t="s">
        <v>25</v>
      </c>
      <c r="H650" s="4">
        <v>45566</v>
      </c>
      <c r="I650" s="5">
        <v>11</v>
      </c>
      <c r="J650" s="3" t="s">
        <v>20</v>
      </c>
      <c r="K650" s="3" t="s">
        <v>457</v>
      </c>
      <c r="L650" s="6">
        <v>38.82</v>
      </c>
      <c r="M650" s="3" t="s">
        <v>457</v>
      </c>
      <c r="N650" s="3" t="s">
        <v>457</v>
      </c>
      <c r="O650" s="3" t="s">
        <v>457</v>
      </c>
      <c r="P650" s="3" t="s">
        <v>457</v>
      </c>
      <c r="Q650" s="3" t="s">
        <v>2540</v>
      </c>
      <c r="R650" s="3" t="s">
        <v>457</v>
      </c>
      <c r="S650" s="3" t="s">
        <v>457</v>
      </c>
      <c r="T650" s="3" t="s">
        <v>481</v>
      </c>
      <c r="U650" t="str">
        <f t="shared" si="10"/>
        <v>10060883</v>
      </c>
    </row>
    <row r="651" spans="1:21" hidden="1">
      <c r="A651" s="3" t="s">
        <v>1457</v>
      </c>
      <c r="B651" s="3" t="s">
        <v>1686</v>
      </c>
      <c r="C651" s="3" t="s">
        <v>457</v>
      </c>
      <c r="D651" s="3" t="s">
        <v>1899</v>
      </c>
      <c r="E651" s="3" t="s">
        <v>457</v>
      </c>
      <c r="F651" s="3" t="s">
        <v>2541</v>
      </c>
      <c r="G651" s="3" t="s">
        <v>25</v>
      </c>
      <c r="H651" s="4">
        <v>45566</v>
      </c>
      <c r="I651" s="5">
        <v>2</v>
      </c>
      <c r="J651" s="3" t="s">
        <v>20</v>
      </c>
      <c r="K651" s="3" t="s">
        <v>457</v>
      </c>
      <c r="L651" s="6">
        <v>7.06</v>
      </c>
      <c r="M651" s="3" t="s">
        <v>457</v>
      </c>
      <c r="N651" s="3" t="s">
        <v>457</v>
      </c>
      <c r="O651" s="3" t="s">
        <v>457</v>
      </c>
      <c r="P651" s="3" t="s">
        <v>457</v>
      </c>
      <c r="Q651" s="3" t="s">
        <v>2540</v>
      </c>
      <c r="R651" s="3" t="s">
        <v>457</v>
      </c>
      <c r="S651" s="3" t="s">
        <v>457</v>
      </c>
      <c r="T651" s="3" t="s">
        <v>481</v>
      </c>
      <c r="U651" t="str">
        <f t="shared" si="10"/>
        <v>10060883</v>
      </c>
    </row>
    <row r="652" spans="1:21" hidden="1">
      <c r="A652" s="3" t="s">
        <v>1305</v>
      </c>
      <c r="B652" s="3" t="s">
        <v>1686</v>
      </c>
      <c r="C652" s="3" t="s">
        <v>23</v>
      </c>
      <c r="D652" s="3" t="s">
        <v>1896</v>
      </c>
      <c r="E652" s="3" t="s">
        <v>457</v>
      </c>
      <c r="F652" s="3" t="s">
        <v>2538</v>
      </c>
      <c r="G652" s="3" t="s">
        <v>467</v>
      </c>
      <c r="H652" s="4">
        <v>45566</v>
      </c>
      <c r="I652" s="5">
        <v>-1</v>
      </c>
      <c r="J652" s="3" t="s">
        <v>20</v>
      </c>
      <c r="K652" s="3" t="s">
        <v>457</v>
      </c>
      <c r="L652" s="6">
        <v>-18.43</v>
      </c>
      <c r="M652" s="3" t="s">
        <v>457</v>
      </c>
      <c r="N652" s="3" t="s">
        <v>457</v>
      </c>
      <c r="O652" s="3" t="s">
        <v>457</v>
      </c>
      <c r="P652" s="3" t="s">
        <v>457</v>
      </c>
      <c r="Q652" s="3" t="s">
        <v>457</v>
      </c>
      <c r="R652" s="3" t="s">
        <v>457</v>
      </c>
      <c r="S652" s="3" t="s">
        <v>457</v>
      </c>
      <c r="T652" s="3" t="s">
        <v>481</v>
      </c>
      <c r="U652" t="str">
        <f t="shared" si="10"/>
        <v>10060890</v>
      </c>
    </row>
    <row r="653" spans="1:21" hidden="1">
      <c r="A653" s="3" t="s">
        <v>892</v>
      </c>
      <c r="B653" s="3" t="s">
        <v>1686</v>
      </c>
      <c r="C653" s="3" t="s">
        <v>457</v>
      </c>
      <c r="D653" s="3" t="s">
        <v>1899</v>
      </c>
      <c r="E653" s="3" t="s">
        <v>457</v>
      </c>
      <c r="F653" s="3" t="s">
        <v>2542</v>
      </c>
      <c r="G653" s="3" t="s">
        <v>25</v>
      </c>
      <c r="H653" s="4">
        <v>45566</v>
      </c>
      <c r="I653" s="5">
        <v>1</v>
      </c>
      <c r="J653" s="3" t="s">
        <v>20</v>
      </c>
      <c r="K653" s="3" t="s">
        <v>457</v>
      </c>
      <c r="L653" s="6">
        <v>2948.01</v>
      </c>
      <c r="M653" s="3" t="s">
        <v>457</v>
      </c>
      <c r="N653" s="3" t="s">
        <v>457</v>
      </c>
      <c r="O653" s="3" t="s">
        <v>457</v>
      </c>
      <c r="P653" s="3" t="s">
        <v>457</v>
      </c>
      <c r="Q653" s="3" t="s">
        <v>2543</v>
      </c>
      <c r="R653" s="3" t="s">
        <v>457</v>
      </c>
      <c r="S653" s="3" t="s">
        <v>457</v>
      </c>
      <c r="T653" s="3" t="s">
        <v>481</v>
      </c>
      <c r="U653" t="str">
        <f t="shared" si="10"/>
        <v>10293038</v>
      </c>
    </row>
    <row r="654" spans="1:21" hidden="1">
      <c r="A654" s="3" t="s">
        <v>1457</v>
      </c>
      <c r="B654" s="3" t="s">
        <v>1686</v>
      </c>
      <c r="C654" s="3" t="s">
        <v>23</v>
      </c>
      <c r="D654" s="3" t="s">
        <v>1891</v>
      </c>
      <c r="E654" s="3" t="s">
        <v>457</v>
      </c>
      <c r="F654" s="3" t="s">
        <v>2544</v>
      </c>
      <c r="G654" s="3" t="s">
        <v>31</v>
      </c>
      <c r="H654" s="4">
        <v>45572</v>
      </c>
      <c r="I654" s="5">
        <v>2</v>
      </c>
      <c r="J654" s="3" t="s">
        <v>20</v>
      </c>
      <c r="K654" s="3" t="s">
        <v>457</v>
      </c>
      <c r="L654" s="6">
        <v>0</v>
      </c>
      <c r="M654" s="3" t="s">
        <v>457</v>
      </c>
      <c r="N654" s="3" t="s">
        <v>457</v>
      </c>
      <c r="O654" s="3" t="s">
        <v>457</v>
      </c>
      <c r="P654" s="3" t="s">
        <v>457</v>
      </c>
      <c r="Q654" s="3" t="s">
        <v>2540</v>
      </c>
      <c r="R654" s="3" t="s">
        <v>457</v>
      </c>
      <c r="S654" s="3" t="s">
        <v>457</v>
      </c>
      <c r="T654" s="3" t="s">
        <v>481</v>
      </c>
      <c r="U654" t="str">
        <f t="shared" si="10"/>
        <v>10060883</v>
      </c>
    </row>
    <row r="655" spans="1:21" hidden="1">
      <c r="A655" s="3" t="s">
        <v>1457</v>
      </c>
      <c r="B655" s="3" t="s">
        <v>1686</v>
      </c>
      <c r="C655" s="3" t="s">
        <v>23</v>
      </c>
      <c r="D655" s="3" t="s">
        <v>1891</v>
      </c>
      <c r="E655" s="3" t="s">
        <v>457</v>
      </c>
      <c r="F655" s="3" t="s">
        <v>2545</v>
      </c>
      <c r="G655" s="3" t="s">
        <v>31</v>
      </c>
      <c r="H655" s="4">
        <v>45572</v>
      </c>
      <c r="I655" s="5">
        <v>11</v>
      </c>
      <c r="J655" s="3" t="s">
        <v>20</v>
      </c>
      <c r="K655" s="3" t="s">
        <v>457</v>
      </c>
      <c r="L655" s="6">
        <v>0</v>
      </c>
      <c r="M655" s="3" t="s">
        <v>457</v>
      </c>
      <c r="N655" s="3" t="s">
        <v>457</v>
      </c>
      <c r="O655" s="3" t="s">
        <v>457</v>
      </c>
      <c r="P655" s="3" t="s">
        <v>457</v>
      </c>
      <c r="Q655" s="3" t="s">
        <v>2540</v>
      </c>
      <c r="R655" s="3" t="s">
        <v>457</v>
      </c>
      <c r="S655" s="3" t="s">
        <v>457</v>
      </c>
      <c r="T655" s="3" t="s">
        <v>481</v>
      </c>
      <c r="U655" t="str">
        <f t="shared" si="10"/>
        <v>10060883</v>
      </c>
    </row>
    <row r="656" spans="1:21" hidden="1">
      <c r="A656" s="3" t="s">
        <v>1328</v>
      </c>
      <c r="B656" s="3" t="s">
        <v>1686</v>
      </c>
      <c r="C656" s="3" t="s">
        <v>457</v>
      </c>
      <c r="D656" s="3" t="s">
        <v>1899</v>
      </c>
      <c r="E656" s="3" t="s">
        <v>457</v>
      </c>
      <c r="F656" s="3" t="s">
        <v>2546</v>
      </c>
      <c r="G656" s="3" t="s">
        <v>25</v>
      </c>
      <c r="H656" s="4">
        <v>45573</v>
      </c>
      <c r="I656" s="5">
        <v>1</v>
      </c>
      <c r="J656" s="3" t="s">
        <v>20</v>
      </c>
      <c r="K656" s="3" t="s">
        <v>457</v>
      </c>
      <c r="L656" s="6">
        <v>48.33</v>
      </c>
      <c r="M656" s="3" t="s">
        <v>457</v>
      </c>
      <c r="N656" s="3" t="s">
        <v>457</v>
      </c>
      <c r="O656" s="3" t="s">
        <v>457</v>
      </c>
      <c r="P656" s="3" t="s">
        <v>457</v>
      </c>
      <c r="Q656" s="3" t="s">
        <v>2472</v>
      </c>
      <c r="R656" s="3" t="s">
        <v>457</v>
      </c>
      <c r="S656" s="3" t="s">
        <v>457</v>
      </c>
      <c r="T656" s="3" t="s">
        <v>481</v>
      </c>
      <c r="U656" t="str">
        <f t="shared" si="10"/>
        <v>10060518</v>
      </c>
    </row>
    <row r="657" spans="1:21" hidden="1">
      <c r="A657" s="3" t="s">
        <v>1140</v>
      </c>
      <c r="B657" s="3" t="s">
        <v>1686</v>
      </c>
      <c r="C657" s="3" t="s">
        <v>30</v>
      </c>
      <c r="D657" s="3" t="s">
        <v>1891</v>
      </c>
      <c r="E657" s="3" t="s">
        <v>457</v>
      </c>
      <c r="F657" s="3" t="s">
        <v>2547</v>
      </c>
      <c r="G657" s="3" t="s">
        <v>31</v>
      </c>
      <c r="H657" s="4">
        <v>45573</v>
      </c>
      <c r="I657" s="5">
        <v>4</v>
      </c>
      <c r="J657" s="3" t="s">
        <v>20</v>
      </c>
      <c r="K657" s="3" t="s">
        <v>457</v>
      </c>
      <c r="L657" s="6">
        <v>0</v>
      </c>
      <c r="M657" s="3" t="s">
        <v>457</v>
      </c>
      <c r="N657" s="3" t="s">
        <v>457</v>
      </c>
      <c r="O657" s="3" t="s">
        <v>457</v>
      </c>
      <c r="P657" s="3" t="s">
        <v>457</v>
      </c>
      <c r="Q657" s="3" t="s">
        <v>2466</v>
      </c>
      <c r="R657" s="3" t="s">
        <v>457</v>
      </c>
      <c r="S657" s="3" t="s">
        <v>457</v>
      </c>
      <c r="T657" s="3" t="s">
        <v>481</v>
      </c>
      <c r="U657" t="str">
        <f t="shared" si="10"/>
        <v>10204117</v>
      </c>
    </row>
    <row r="658" spans="1:21" hidden="1">
      <c r="A658" s="3" t="s">
        <v>892</v>
      </c>
      <c r="B658" s="3" t="s">
        <v>1686</v>
      </c>
      <c r="C658" s="3" t="s">
        <v>30</v>
      </c>
      <c r="D658" s="3" t="s">
        <v>1891</v>
      </c>
      <c r="E658" s="3" t="s">
        <v>457</v>
      </c>
      <c r="F658" s="3" t="s">
        <v>2548</v>
      </c>
      <c r="G658" s="3" t="s">
        <v>31</v>
      </c>
      <c r="H658" s="4">
        <v>45573</v>
      </c>
      <c r="I658" s="5">
        <v>1</v>
      </c>
      <c r="J658" s="3" t="s">
        <v>20</v>
      </c>
      <c r="K658" s="3" t="s">
        <v>457</v>
      </c>
      <c r="L658" s="6">
        <v>0</v>
      </c>
      <c r="M658" s="3" t="s">
        <v>457</v>
      </c>
      <c r="N658" s="3" t="s">
        <v>457</v>
      </c>
      <c r="O658" s="3" t="s">
        <v>457</v>
      </c>
      <c r="P658" s="3" t="s">
        <v>457</v>
      </c>
      <c r="Q658" s="3" t="s">
        <v>2543</v>
      </c>
      <c r="R658" s="3" t="s">
        <v>457</v>
      </c>
      <c r="S658" s="3" t="s">
        <v>457</v>
      </c>
      <c r="T658" s="3" t="s">
        <v>481</v>
      </c>
      <c r="U658" t="str">
        <f t="shared" si="10"/>
        <v>10293038</v>
      </c>
    </row>
    <row r="659" spans="1:21" hidden="1">
      <c r="A659" s="3" t="s">
        <v>892</v>
      </c>
      <c r="B659" s="3" t="s">
        <v>1686</v>
      </c>
      <c r="C659" s="3" t="s">
        <v>23</v>
      </c>
      <c r="D659" s="3" t="s">
        <v>1929</v>
      </c>
      <c r="E659" s="3" t="s">
        <v>457</v>
      </c>
      <c r="F659" s="3" t="s">
        <v>2549</v>
      </c>
      <c r="G659" s="3" t="s">
        <v>25</v>
      </c>
      <c r="H659" s="4">
        <v>45573</v>
      </c>
      <c r="I659" s="5">
        <v>1</v>
      </c>
      <c r="J659" s="3" t="s">
        <v>20</v>
      </c>
      <c r="K659" s="3" t="s">
        <v>457</v>
      </c>
      <c r="L659" s="6">
        <v>0</v>
      </c>
      <c r="M659" s="3" t="s">
        <v>457</v>
      </c>
      <c r="N659" s="3" t="s">
        <v>457</v>
      </c>
      <c r="O659" s="3" t="s">
        <v>457</v>
      </c>
      <c r="P659" s="3" t="s">
        <v>457</v>
      </c>
      <c r="Q659" s="3" t="s">
        <v>457</v>
      </c>
      <c r="R659" s="3" t="s">
        <v>457</v>
      </c>
      <c r="S659" s="3" t="s">
        <v>457</v>
      </c>
      <c r="T659" s="3" t="s">
        <v>481</v>
      </c>
      <c r="U659" t="str">
        <f t="shared" si="10"/>
        <v>10293038</v>
      </c>
    </row>
    <row r="660" spans="1:21" hidden="1">
      <c r="A660" s="3" t="s">
        <v>892</v>
      </c>
      <c r="B660" s="3" t="s">
        <v>1686</v>
      </c>
      <c r="C660" s="3" t="s">
        <v>30</v>
      </c>
      <c r="D660" s="3" t="s">
        <v>1929</v>
      </c>
      <c r="E660" s="3" t="s">
        <v>457</v>
      </c>
      <c r="F660" s="3" t="s">
        <v>2549</v>
      </c>
      <c r="G660" s="3" t="s">
        <v>31</v>
      </c>
      <c r="H660" s="4">
        <v>45573</v>
      </c>
      <c r="I660" s="5">
        <v>-1</v>
      </c>
      <c r="J660" s="3" t="s">
        <v>20</v>
      </c>
      <c r="K660" s="3" t="s">
        <v>457</v>
      </c>
      <c r="L660" s="6">
        <v>0</v>
      </c>
      <c r="M660" s="3" t="s">
        <v>457</v>
      </c>
      <c r="N660" s="3" t="s">
        <v>457</v>
      </c>
      <c r="O660" s="3" t="s">
        <v>457</v>
      </c>
      <c r="P660" s="3" t="s">
        <v>457</v>
      </c>
      <c r="Q660" s="3" t="s">
        <v>457</v>
      </c>
      <c r="R660" s="3" t="s">
        <v>457</v>
      </c>
      <c r="S660" s="3" t="s">
        <v>457</v>
      </c>
      <c r="T660" s="3" t="s">
        <v>481</v>
      </c>
      <c r="U660" t="str">
        <f t="shared" si="10"/>
        <v>10293038</v>
      </c>
    </row>
    <row r="661" spans="1:21" hidden="1">
      <c r="A661" s="3" t="s">
        <v>1425</v>
      </c>
      <c r="B661" s="3" t="s">
        <v>1686</v>
      </c>
      <c r="C661" s="3" t="s">
        <v>30</v>
      </c>
      <c r="D661" s="3" t="s">
        <v>1891</v>
      </c>
      <c r="E661" s="3" t="s">
        <v>457</v>
      </c>
      <c r="F661" s="3" t="s">
        <v>2550</v>
      </c>
      <c r="G661" s="3" t="s">
        <v>31</v>
      </c>
      <c r="H661" s="4">
        <v>45573</v>
      </c>
      <c r="I661" s="5">
        <v>1</v>
      </c>
      <c r="J661" s="3" t="s">
        <v>20</v>
      </c>
      <c r="K661" s="3" t="s">
        <v>457</v>
      </c>
      <c r="L661" s="6">
        <v>0</v>
      </c>
      <c r="M661" s="3" t="s">
        <v>457</v>
      </c>
      <c r="N661" s="3" t="s">
        <v>457</v>
      </c>
      <c r="O661" s="3" t="s">
        <v>457</v>
      </c>
      <c r="P661" s="3" t="s">
        <v>457</v>
      </c>
      <c r="Q661" s="3" t="s">
        <v>2528</v>
      </c>
      <c r="R661" s="3" t="s">
        <v>457</v>
      </c>
      <c r="S661" s="3" t="s">
        <v>457</v>
      </c>
      <c r="T661" s="3" t="s">
        <v>481</v>
      </c>
      <c r="U661" t="str">
        <f t="shared" si="10"/>
        <v>10520689</v>
      </c>
    </row>
    <row r="662" spans="1:21" hidden="1">
      <c r="A662" s="3" t="s">
        <v>1425</v>
      </c>
      <c r="B662" s="3" t="s">
        <v>1686</v>
      </c>
      <c r="C662" s="3" t="s">
        <v>30</v>
      </c>
      <c r="D662" s="3" t="s">
        <v>1891</v>
      </c>
      <c r="E662" s="3" t="s">
        <v>457</v>
      </c>
      <c r="F662" s="3" t="s">
        <v>2551</v>
      </c>
      <c r="G662" s="3" t="s">
        <v>31</v>
      </c>
      <c r="H662" s="4">
        <v>45573</v>
      </c>
      <c r="I662" s="5">
        <v>1</v>
      </c>
      <c r="J662" s="3" t="s">
        <v>20</v>
      </c>
      <c r="K662" s="3" t="s">
        <v>457</v>
      </c>
      <c r="L662" s="6">
        <v>0</v>
      </c>
      <c r="M662" s="3" t="s">
        <v>457</v>
      </c>
      <c r="N662" s="3" t="s">
        <v>457</v>
      </c>
      <c r="O662" s="3" t="s">
        <v>457</v>
      </c>
      <c r="P662" s="3" t="s">
        <v>457</v>
      </c>
      <c r="Q662" s="3" t="s">
        <v>2530</v>
      </c>
      <c r="R662" s="3" t="s">
        <v>457</v>
      </c>
      <c r="S662" s="3" t="s">
        <v>457</v>
      </c>
      <c r="T662" s="3" t="s">
        <v>481</v>
      </c>
      <c r="U662" t="str">
        <f t="shared" si="10"/>
        <v>10520689</v>
      </c>
    </row>
    <row r="663" spans="1:21" hidden="1">
      <c r="A663" s="3" t="s">
        <v>1047</v>
      </c>
      <c r="B663" s="3" t="s">
        <v>1686</v>
      </c>
      <c r="C663" s="3" t="s">
        <v>30</v>
      </c>
      <c r="D663" s="3" t="s">
        <v>1891</v>
      </c>
      <c r="E663" s="3" t="s">
        <v>457</v>
      </c>
      <c r="F663" s="3" t="s">
        <v>2552</v>
      </c>
      <c r="G663" s="3" t="s">
        <v>31</v>
      </c>
      <c r="H663" s="4">
        <v>45573</v>
      </c>
      <c r="I663" s="5">
        <v>1</v>
      </c>
      <c r="J663" s="3" t="s">
        <v>20</v>
      </c>
      <c r="K663" s="3" t="s">
        <v>457</v>
      </c>
      <c r="L663" s="6">
        <v>0</v>
      </c>
      <c r="M663" s="3" t="s">
        <v>457</v>
      </c>
      <c r="N663" s="3" t="s">
        <v>457</v>
      </c>
      <c r="O663" s="3" t="s">
        <v>457</v>
      </c>
      <c r="P663" s="3" t="s">
        <v>457</v>
      </c>
      <c r="Q663" s="3" t="s">
        <v>2444</v>
      </c>
      <c r="R663" s="3" t="s">
        <v>457</v>
      </c>
      <c r="S663" s="3" t="s">
        <v>457</v>
      </c>
      <c r="T663" s="3" t="s">
        <v>481</v>
      </c>
      <c r="U663" t="str">
        <f t="shared" si="10"/>
        <v>10521047</v>
      </c>
    </row>
    <row r="664" spans="1:21" hidden="1">
      <c r="A664" s="3" t="s">
        <v>1047</v>
      </c>
      <c r="B664" s="3" t="s">
        <v>1686</v>
      </c>
      <c r="C664" s="3" t="s">
        <v>30</v>
      </c>
      <c r="D664" s="3" t="s">
        <v>1891</v>
      </c>
      <c r="E664" s="3" t="s">
        <v>457</v>
      </c>
      <c r="F664" s="3" t="s">
        <v>2553</v>
      </c>
      <c r="G664" s="3" t="s">
        <v>31</v>
      </c>
      <c r="H664" s="4">
        <v>45573</v>
      </c>
      <c r="I664" s="5">
        <v>1</v>
      </c>
      <c r="J664" s="3" t="s">
        <v>20</v>
      </c>
      <c r="K664" s="3" t="s">
        <v>457</v>
      </c>
      <c r="L664" s="6">
        <v>0</v>
      </c>
      <c r="M664" s="3" t="s">
        <v>457</v>
      </c>
      <c r="N664" s="3" t="s">
        <v>457</v>
      </c>
      <c r="O664" s="3" t="s">
        <v>457</v>
      </c>
      <c r="P664" s="3" t="s">
        <v>457</v>
      </c>
      <c r="Q664" s="3" t="s">
        <v>2528</v>
      </c>
      <c r="R664" s="3" t="s">
        <v>457</v>
      </c>
      <c r="S664" s="3" t="s">
        <v>457</v>
      </c>
      <c r="T664" s="3" t="s">
        <v>481</v>
      </c>
      <c r="U664" t="str">
        <f t="shared" si="10"/>
        <v>10521047</v>
      </c>
    </row>
    <row r="665" spans="1:21" hidden="1">
      <c r="A665" s="3" t="s">
        <v>1062</v>
      </c>
      <c r="B665" s="3" t="s">
        <v>1686</v>
      </c>
      <c r="C665" s="3" t="s">
        <v>30</v>
      </c>
      <c r="D665" s="3" t="s">
        <v>1891</v>
      </c>
      <c r="E665" s="3" t="s">
        <v>457</v>
      </c>
      <c r="F665" s="3" t="s">
        <v>2553</v>
      </c>
      <c r="G665" s="3" t="s">
        <v>25</v>
      </c>
      <c r="H665" s="4">
        <v>45573</v>
      </c>
      <c r="I665" s="5">
        <v>2</v>
      </c>
      <c r="J665" s="3" t="s">
        <v>20</v>
      </c>
      <c r="K665" s="3" t="s">
        <v>457</v>
      </c>
      <c r="L665" s="6">
        <v>0</v>
      </c>
      <c r="M665" s="3" t="s">
        <v>457</v>
      </c>
      <c r="N665" s="3" t="s">
        <v>457</v>
      </c>
      <c r="O665" s="3" t="s">
        <v>457</v>
      </c>
      <c r="P665" s="3" t="s">
        <v>457</v>
      </c>
      <c r="Q665" s="3" t="s">
        <v>2528</v>
      </c>
      <c r="R665" s="3" t="s">
        <v>457</v>
      </c>
      <c r="S665" s="3" t="s">
        <v>457</v>
      </c>
      <c r="T665" s="3" t="s">
        <v>481</v>
      </c>
      <c r="U665" t="str">
        <f t="shared" si="10"/>
        <v>10542030</v>
      </c>
    </row>
    <row r="666" spans="1:21" hidden="1">
      <c r="A666" s="3" t="s">
        <v>1574</v>
      </c>
      <c r="B666" s="3" t="s">
        <v>1686</v>
      </c>
      <c r="C666" s="3" t="s">
        <v>30</v>
      </c>
      <c r="D666" s="3" t="s">
        <v>1891</v>
      </c>
      <c r="E666" s="3" t="s">
        <v>457</v>
      </c>
      <c r="F666" s="3" t="s">
        <v>2554</v>
      </c>
      <c r="G666" s="3" t="s">
        <v>31</v>
      </c>
      <c r="H666" s="4">
        <v>45573</v>
      </c>
      <c r="I666" s="5">
        <v>1</v>
      </c>
      <c r="J666" s="3" t="s">
        <v>20</v>
      </c>
      <c r="K666" s="3" t="s">
        <v>457</v>
      </c>
      <c r="L666" s="6">
        <v>0</v>
      </c>
      <c r="M666" s="3" t="s">
        <v>457</v>
      </c>
      <c r="N666" s="3" t="s">
        <v>457</v>
      </c>
      <c r="O666" s="3" t="s">
        <v>457</v>
      </c>
      <c r="P666" s="3" t="s">
        <v>457</v>
      </c>
      <c r="Q666" s="3" t="s">
        <v>1941</v>
      </c>
      <c r="R666" s="3" t="s">
        <v>457</v>
      </c>
      <c r="S666" s="3" t="s">
        <v>457</v>
      </c>
      <c r="T666" s="3" t="s">
        <v>481</v>
      </c>
      <c r="U666" t="str">
        <f t="shared" si="10"/>
        <v>70003044</v>
      </c>
    </row>
    <row r="667" spans="1:21" hidden="1">
      <c r="A667" s="3" t="s">
        <v>1305</v>
      </c>
      <c r="B667" s="3" t="s">
        <v>1686</v>
      </c>
      <c r="C667" s="3" t="s">
        <v>23</v>
      </c>
      <c r="D667" s="3" t="s">
        <v>1896</v>
      </c>
      <c r="E667" s="3" t="s">
        <v>457</v>
      </c>
      <c r="F667" s="3" t="s">
        <v>2555</v>
      </c>
      <c r="G667" s="3" t="s">
        <v>465</v>
      </c>
      <c r="H667" s="4">
        <v>45574</v>
      </c>
      <c r="I667" s="5">
        <v>-1</v>
      </c>
      <c r="J667" s="3" t="s">
        <v>20</v>
      </c>
      <c r="K667" s="3" t="s">
        <v>457</v>
      </c>
      <c r="L667" s="6">
        <v>-18.43</v>
      </c>
      <c r="M667" s="3" t="s">
        <v>457</v>
      </c>
      <c r="N667" s="3" t="s">
        <v>457</v>
      </c>
      <c r="O667" s="3" t="s">
        <v>457</v>
      </c>
      <c r="P667" s="3" t="s">
        <v>457</v>
      </c>
      <c r="Q667" s="3" t="s">
        <v>457</v>
      </c>
      <c r="R667" s="3" t="s">
        <v>457</v>
      </c>
      <c r="S667" s="3" t="s">
        <v>457</v>
      </c>
      <c r="T667" s="3" t="s">
        <v>481</v>
      </c>
      <c r="U667" t="str">
        <f t="shared" si="10"/>
        <v>10060890</v>
      </c>
    </row>
    <row r="668" spans="1:21" hidden="1">
      <c r="A668" s="3" t="s">
        <v>1328</v>
      </c>
      <c r="B668" s="3" t="s">
        <v>1686</v>
      </c>
      <c r="C668" s="3" t="s">
        <v>457</v>
      </c>
      <c r="D668" s="3" t="s">
        <v>1899</v>
      </c>
      <c r="E668" s="3" t="s">
        <v>457</v>
      </c>
      <c r="F668" s="3" t="s">
        <v>2556</v>
      </c>
      <c r="G668" s="3" t="s">
        <v>25</v>
      </c>
      <c r="H668" s="4">
        <v>45580</v>
      </c>
      <c r="I668" s="5">
        <v>1</v>
      </c>
      <c r="J668" s="3" t="s">
        <v>20</v>
      </c>
      <c r="K668" s="3" t="s">
        <v>457</v>
      </c>
      <c r="L668" s="6">
        <v>48.33</v>
      </c>
      <c r="M668" s="3" t="s">
        <v>457</v>
      </c>
      <c r="N668" s="3" t="s">
        <v>457</v>
      </c>
      <c r="O668" s="3" t="s">
        <v>457</v>
      </c>
      <c r="P668" s="3" t="s">
        <v>457</v>
      </c>
      <c r="Q668" s="3" t="s">
        <v>2472</v>
      </c>
      <c r="R668" s="3" t="s">
        <v>457</v>
      </c>
      <c r="S668" s="3" t="s">
        <v>457</v>
      </c>
      <c r="T668" s="3" t="s">
        <v>481</v>
      </c>
      <c r="U668" t="str">
        <f t="shared" si="10"/>
        <v>10060518</v>
      </c>
    </row>
    <row r="669" spans="1:21" hidden="1">
      <c r="A669" s="3" t="s">
        <v>1247</v>
      </c>
      <c r="B669" s="3" t="s">
        <v>1686</v>
      </c>
      <c r="C669" s="3" t="s">
        <v>27</v>
      </c>
      <c r="D669" s="3" t="s">
        <v>1929</v>
      </c>
      <c r="E669" s="3" t="s">
        <v>457</v>
      </c>
      <c r="F669" s="3" t="s">
        <v>2557</v>
      </c>
      <c r="G669" s="3" t="s">
        <v>458</v>
      </c>
      <c r="H669" s="4">
        <v>45581</v>
      </c>
      <c r="I669" s="5">
        <v>16</v>
      </c>
      <c r="J669" s="3" t="s">
        <v>20</v>
      </c>
      <c r="K669" s="3" t="s">
        <v>457</v>
      </c>
      <c r="L669" s="6">
        <v>0</v>
      </c>
      <c r="M669" s="3" t="s">
        <v>457</v>
      </c>
      <c r="N669" s="3" t="s">
        <v>457</v>
      </c>
      <c r="O669" s="3" t="s">
        <v>457</v>
      </c>
      <c r="P669" s="3" t="s">
        <v>457</v>
      </c>
      <c r="Q669" s="3" t="s">
        <v>457</v>
      </c>
      <c r="R669" s="3" t="s">
        <v>457</v>
      </c>
      <c r="S669" s="3" t="s">
        <v>457</v>
      </c>
      <c r="T669" s="3" t="s">
        <v>481</v>
      </c>
      <c r="U669" t="str">
        <f t="shared" si="10"/>
        <v>10058077</v>
      </c>
    </row>
    <row r="670" spans="1:21" hidden="1">
      <c r="A670" s="3" t="s">
        <v>1247</v>
      </c>
      <c r="B670" s="3" t="s">
        <v>1686</v>
      </c>
      <c r="C670" s="3" t="s">
        <v>30</v>
      </c>
      <c r="D670" s="3" t="s">
        <v>1929</v>
      </c>
      <c r="E670" s="3" t="s">
        <v>457</v>
      </c>
      <c r="F670" s="3" t="s">
        <v>2557</v>
      </c>
      <c r="G670" s="3" t="s">
        <v>459</v>
      </c>
      <c r="H670" s="4">
        <v>45581</v>
      </c>
      <c r="I670" s="5">
        <v>-16</v>
      </c>
      <c r="J670" s="3" t="s">
        <v>20</v>
      </c>
      <c r="K670" s="3" t="s">
        <v>457</v>
      </c>
      <c r="L670" s="6">
        <v>0</v>
      </c>
      <c r="M670" s="3" t="s">
        <v>457</v>
      </c>
      <c r="N670" s="3" t="s">
        <v>457</v>
      </c>
      <c r="O670" s="3" t="s">
        <v>457</v>
      </c>
      <c r="P670" s="3" t="s">
        <v>457</v>
      </c>
      <c r="Q670" s="3" t="s">
        <v>457</v>
      </c>
      <c r="R670" s="3" t="s">
        <v>457</v>
      </c>
      <c r="S670" s="3" t="s">
        <v>457</v>
      </c>
      <c r="T670" s="3" t="s">
        <v>481</v>
      </c>
      <c r="U670" t="str">
        <f t="shared" si="10"/>
        <v>10058077</v>
      </c>
    </row>
    <row r="671" spans="1:21" hidden="1">
      <c r="A671" s="3" t="s">
        <v>1247</v>
      </c>
      <c r="B671" s="3" t="s">
        <v>1686</v>
      </c>
      <c r="C671" s="3" t="s">
        <v>27</v>
      </c>
      <c r="D671" s="3" t="s">
        <v>1929</v>
      </c>
      <c r="E671" s="3" t="s">
        <v>457</v>
      </c>
      <c r="F671" s="3" t="s">
        <v>2557</v>
      </c>
      <c r="G671" s="3" t="s">
        <v>25</v>
      </c>
      <c r="H671" s="4">
        <v>45581</v>
      </c>
      <c r="I671" s="5">
        <v>16</v>
      </c>
      <c r="J671" s="3" t="s">
        <v>20</v>
      </c>
      <c r="K671" s="3" t="s">
        <v>457</v>
      </c>
      <c r="L671" s="6">
        <v>0</v>
      </c>
      <c r="M671" s="3" t="s">
        <v>457</v>
      </c>
      <c r="N671" s="3" t="s">
        <v>457</v>
      </c>
      <c r="O671" s="3" t="s">
        <v>457</v>
      </c>
      <c r="P671" s="3" t="s">
        <v>457</v>
      </c>
      <c r="Q671" s="3" t="s">
        <v>457</v>
      </c>
      <c r="R671" s="3" t="s">
        <v>457</v>
      </c>
      <c r="S671" s="3" t="s">
        <v>457</v>
      </c>
      <c r="T671" s="3" t="s">
        <v>481</v>
      </c>
      <c r="U671" t="str">
        <f t="shared" si="10"/>
        <v>10058077</v>
      </c>
    </row>
    <row r="672" spans="1:21" hidden="1">
      <c r="A672" s="3" t="s">
        <v>1247</v>
      </c>
      <c r="B672" s="3" t="s">
        <v>1686</v>
      </c>
      <c r="C672" s="3" t="s">
        <v>30</v>
      </c>
      <c r="D672" s="3" t="s">
        <v>1929</v>
      </c>
      <c r="E672" s="3" t="s">
        <v>457</v>
      </c>
      <c r="F672" s="3" t="s">
        <v>2557</v>
      </c>
      <c r="G672" s="3" t="s">
        <v>31</v>
      </c>
      <c r="H672" s="4">
        <v>45581</v>
      </c>
      <c r="I672" s="5">
        <v>-16</v>
      </c>
      <c r="J672" s="3" t="s">
        <v>20</v>
      </c>
      <c r="K672" s="3" t="s">
        <v>457</v>
      </c>
      <c r="L672" s="6">
        <v>0</v>
      </c>
      <c r="M672" s="3" t="s">
        <v>457</v>
      </c>
      <c r="N672" s="3" t="s">
        <v>457</v>
      </c>
      <c r="O672" s="3" t="s">
        <v>457</v>
      </c>
      <c r="P672" s="3" t="s">
        <v>457</v>
      </c>
      <c r="Q672" s="3" t="s">
        <v>457</v>
      </c>
      <c r="R672" s="3" t="s">
        <v>457</v>
      </c>
      <c r="S672" s="3" t="s">
        <v>457</v>
      </c>
      <c r="T672" s="3" t="s">
        <v>481</v>
      </c>
      <c r="U672" t="str">
        <f t="shared" si="10"/>
        <v>10058077</v>
      </c>
    </row>
    <row r="673" spans="1:21" hidden="1">
      <c r="A673" s="3" t="s">
        <v>1036</v>
      </c>
      <c r="B673" s="3" t="s">
        <v>1686</v>
      </c>
      <c r="C673" s="3" t="s">
        <v>30</v>
      </c>
      <c r="D673" s="3" t="s">
        <v>1929</v>
      </c>
      <c r="E673" s="3" t="s">
        <v>457</v>
      </c>
      <c r="F673" s="3" t="s">
        <v>2558</v>
      </c>
      <c r="G673" s="3" t="s">
        <v>31</v>
      </c>
      <c r="H673" s="4">
        <v>45581</v>
      </c>
      <c r="I673" s="5">
        <v>-24</v>
      </c>
      <c r="J673" s="3" t="s">
        <v>20</v>
      </c>
      <c r="K673" s="3" t="s">
        <v>457</v>
      </c>
      <c r="L673" s="6">
        <v>0</v>
      </c>
      <c r="M673" s="3" t="s">
        <v>457</v>
      </c>
      <c r="N673" s="3" t="s">
        <v>457</v>
      </c>
      <c r="O673" s="3" t="s">
        <v>457</v>
      </c>
      <c r="P673" s="3" t="s">
        <v>457</v>
      </c>
      <c r="Q673" s="3" t="s">
        <v>457</v>
      </c>
      <c r="R673" s="3" t="s">
        <v>457</v>
      </c>
      <c r="S673" s="3" t="s">
        <v>457</v>
      </c>
      <c r="T673" s="3" t="s">
        <v>481</v>
      </c>
      <c r="U673" t="str">
        <f t="shared" si="10"/>
        <v>10058170</v>
      </c>
    </row>
    <row r="674" spans="1:21" hidden="1">
      <c r="A674" s="3" t="s">
        <v>1036</v>
      </c>
      <c r="B674" s="3" t="s">
        <v>1686</v>
      </c>
      <c r="C674" s="3" t="s">
        <v>27</v>
      </c>
      <c r="D674" s="3" t="s">
        <v>1929</v>
      </c>
      <c r="E674" s="3" t="s">
        <v>457</v>
      </c>
      <c r="F674" s="3" t="s">
        <v>2558</v>
      </c>
      <c r="G674" s="3" t="s">
        <v>25</v>
      </c>
      <c r="H674" s="4">
        <v>45581</v>
      </c>
      <c r="I674" s="5">
        <v>24</v>
      </c>
      <c r="J674" s="3" t="s">
        <v>20</v>
      </c>
      <c r="K674" s="3" t="s">
        <v>457</v>
      </c>
      <c r="L674" s="6">
        <v>0</v>
      </c>
      <c r="M674" s="3" t="s">
        <v>457</v>
      </c>
      <c r="N674" s="3" t="s">
        <v>457</v>
      </c>
      <c r="O674" s="3" t="s">
        <v>457</v>
      </c>
      <c r="P674" s="3" t="s">
        <v>457</v>
      </c>
      <c r="Q674" s="3" t="s">
        <v>457</v>
      </c>
      <c r="R674" s="3" t="s">
        <v>457</v>
      </c>
      <c r="S674" s="3" t="s">
        <v>457</v>
      </c>
      <c r="T674" s="3" t="s">
        <v>481</v>
      </c>
      <c r="U674" t="str">
        <f t="shared" si="10"/>
        <v>10058170</v>
      </c>
    </row>
    <row r="675" spans="1:21" hidden="1">
      <c r="A675" s="3" t="s">
        <v>1047</v>
      </c>
      <c r="B675" s="3" t="s">
        <v>1686</v>
      </c>
      <c r="C675" s="3" t="s">
        <v>27</v>
      </c>
      <c r="D675" s="3" t="s">
        <v>456</v>
      </c>
      <c r="E675" s="3" t="s">
        <v>457</v>
      </c>
      <c r="F675" s="3" t="s">
        <v>2559</v>
      </c>
      <c r="G675" s="3" t="s">
        <v>31</v>
      </c>
      <c r="H675" s="4">
        <v>45581</v>
      </c>
      <c r="I675" s="5">
        <v>-1</v>
      </c>
      <c r="J675" s="3" t="s">
        <v>20</v>
      </c>
      <c r="K675" s="3" t="s">
        <v>457</v>
      </c>
      <c r="L675" s="6">
        <v>-127.77</v>
      </c>
      <c r="M675" s="3" t="s">
        <v>457</v>
      </c>
      <c r="N675" s="3" t="s">
        <v>457</v>
      </c>
      <c r="O675" s="3" t="s">
        <v>457</v>
      </c>
      <c r="P675" s="3" t="s">
        <v>2560</v>
      </c>
      <c r="Q675" s="3" t="s">
        <v>457</v>
      </c>
      <c r="R675" s="3" t="s">
        <v>457</v>
      </c>
      <c r="S675" s="3" t="s">
        <v>457</v>
      </c>
      <c r="T675" s="3" t="s">
        <v>2561</v>
      </c>
      <c r="U675" t="str">
        <f t="shared" si="10"/>
        <v>10521047200081428</v>
      </c>
    </row>
    <row r="676" spans="1:21" hidden="1">
      <c r="A676" s="3" t="s">
        <v>1047</v>
      </c>
      <c r="B676" s="3" t="s">
        <v>1686</v>
      </c>
      <c r="C676" s="3" t="s">
        <v>30</v>
      </c>
      <c r="D676" s="3" t="s">
        <v>1929</v>
      </c>
      <c r="E676" s="3" t="s">
        <v>457</v>
      </c>
      <c r="F676" s="3" t="s">
        <v>2562</v>
      </c>
      <c r="G676" s="3" t="s">
        <v>31</v>
      </c>
      <c r="H676" s="4">
        <v>45581</v>
      </c>
      <c r="I676" s="5">
        <v>-1</v>
      </c>
      <c r="J676" s="3" t="s">
        <v>20</v>
      </c>
      <c r="K676" s="3" t="s">
        <v>457</v>
      </c>
      <c r="L676" s="6">
        <v>0</v>
      </c>
      <c r="M676" s="3" t="s">
        <v>457</v>
      </c>
      <c r="N676" s="3" t="s">
        <v>457</v>
      </c>
      <c r="O676" s="3" t="s">
        <v>457</v>
      </c>
      <c r="P676" s="3" t="s">
        <v>457</v>
      </c>
      <c r="Q676" s="3" t="s">
        <v>457</v>
      </c>
      <c r="R676" s="3" t="s">
        <v>457</v>
      </c>
      <c r="S676" s="3" t="s">
        <v>457</v>
      </c>
      <c r="T676" s="3" t="s">
        <v>481</v>
      </c>
      <c r="U676" t="str">
        <f t="shared" si="10"/>
        <v>10521047</v>
      </c>
    </row>
    <row r="677" spans="1:21" hidden="1">
      <c r="A677" s="3" t="s">
        <v>1047</v>
      </c>
      <c r="B677" s="3" t="s">
        <v>1686</v>
      </c>
      <c r="C677" s="3" t="s">
        <v>27</v>
      </c>
      <c r="D677" s="3" t="s">
        <v>1929</v>
      </c>
      <c r="E677" s="3" t="s">
        <v>457</v>
      </c>
      <c r="F677" s="3" t="s">
        <v>2562</v>
      </c>
      <c r="G677" s="3" t="s">
        <v>25</v>
      </c>
      <c r="H677" s="4">
        <v>45581</v>
      </c>
      <c r="I677" s="5">
        <v>1</v>
      </c>
      <c r="J677" s="3" t="s">
        <v>20</v>
      </c>
      <c r="K677" s="3" t="s">
        <v>457</v>
      </c>
      <c r="L677" s="6">
        <v>0</v>
      </c>
      <c r="M677" s="3" t="s">
        <v>457</v>
      </c>
      <c r="N677" s="3" t="s">
        <v>457</v>
      </c>
      <c r="O677" s="3" t="s">
        <v>457</v>
      </c>
      <c r="P677" s="3" t="s">
        <v>457</v>
      </c>
      <c r="Q677" s="3" t="s">
        <v>457</v>
      </c>
      <c r="R677" s="3" t="s">
        <v>457</v>
      </c>
      <c r="S677" s="3" t="s">
        <v>457</v>
      </c>
      <c r="T677" s="3" t="s">
        <v>481</v>
      </c>
      <c r="U677" t="str">
        <f t="shared" si="10"/>
        <v>10521047</v>
      </c>
    </row>
    <row r="678" spans="1:21" hidden="1">
      <c r="A678" s="3" t="s">
        <v>1062</v>
      </c>
      <c r="B678" s="3" t="s">
        <v>1686</v>
      </c>
      <c r="C678" s="3" t="s">
        <v>27</v>
      </c>
      <c r="D678" s="3" t="s">
        <v>1929</v>
      </c>
      <c r="E678" s="3" t="s">
        <v>457</v>
      </c>
      <c r="F678" s="3" t="s">
        <v>2563</v>
      </c>
      <c r="G678" s="3" t="s">
        <v>25</v>
      </c>
      <c r="H678" s="4">
        <v>45581</v>
      </c>
      <c r="I678" s="5">
        <v>1</v>
      </c>
      <c r="J678" s="3" t="s">
        <v>20</v>
      </c>
      <c r="K678" s="3" t="s">
        <v>457</v>
      </c>
      <c r="L678" s="6">
        <v>0</v>
      </c>
      <c r="M678" s="3" t="s">
        <v>457</v>
      </c>
      <c r="N678" s="3" t="s">
        <v>457</v>
      </c>
      <c r="O678" s="3" t="s">
        <v>457</v>
      </c>
      <c r="P678" s="3" t="s">
        <v>457</v>
      </c>
      <c r="Q678" s="3" t="s">
        <v>457</v>
      </c>
      <c r="R678" s="3" t="s">
        <v>457</v>
      </c>
      <c r="S678" s="3" t="s">
        <v>457</v>
      </c>
      <c r="T678" s="3" t="s">
        <v>481</v>
      </c>
      <c r="U678" t="str">
        <f t="shared" si="10"/>
        <v>10542030</v>
      </c>
    </row>
    <row r="679" spans="1:21" hidden="1">
      <c r="A679" s="3" t="s">
        <v>1062</v>
      </c>
      <c r="B679" s="3" t="s">
        <v>1686</v>
      </c>
      <c r="C679" s="3" t="s">
        <v>27</v>
      </c>
      <c r="D679" s="3" t="s">
        <v>456</v>
      </c>
      <c r="E679" s="3" t="s">
        <v>457</v>
      </c>
      <c r="F679" s="3" t="s">
        <v>2564</v>
      </c>
      <c r="G679" s="3" t="s">
        <v>31</v>
      </c>
      <c r="H679" s="4">
        <v>45581</v>
      </c>
      <c r="I679" s="5">
        <v>-1</v>
      </c>
      <c r="J679" s="3" t="s">
        <v>20</v>
      </c>
      <c r="K679" s="3" t="s">
        <v>457</v>
      </c>
      <c r="L679" s="6">
        <v>-62.67</v>
      </c>
      <c r="M679" s="3" t="s">
        <v>457</v>
      </c>
      <c r="N679" s="3" t="s">
        <v>457</v>
      </c>
      <c r="O679" s="3" t="s">
        <v>457</v>
      </c>
      <c r="P679" s="3" t="s">
        <v>2560</v>
      </c>
      <c r="Q679" s="3" t="s">
        <v>457</v>
      </c>
      <c r="R679" s="3" t="s">
        <v>457</v>
      </c>
      <c r="S679" s="3" t="s">
        <v>457</v>
      </c>
      <c r="T679" s="3" t="s">
        <v>2561</v>
      </c>
      <c r="U679" t="str">
        <f t="shared" si="10"/>
        <v>10542030200081428</v>
      </c>
    </row>
    <row r="680" spans="1:21" hidden="1">
      <c r="A680" s="3" t="s">
        <v>1062</v>
      </c>
      <c r="B680" s="3" t="s">
        <v>1686</v>
      </c>
      <c r="C680" s="3" t="s">
        <v>30</v>
      </c>
      <c r="D680" s="3" t="s">
        <v>1929</v>
      </c>
      <c r="E680" s="3" t="s">
        <v>457</v>
      </c>
      <c r="F680" s="3" t="s">
        <v>2563</v>
      </c>
      <c r="G680" s="3" t="s">
        <v>31</v>
      </c>
      <c r="H680" s="4">
        <v>45581</v>
      </c>
      <c r="I680" s="5">
        <v>-1</v>
      </c>
      <c r="J680" s="3" t="s">
        <v>20</v>
      </c>
      <c r="K680" s="3" t="s">
        <v>457</v>
      </c>
      <c r="L680" s="6">
        <v>0</v>
      </c>
      <c r="M680" s="3" t="s">
        <v>457</v>
      </c>
      <c r="N680" s="3" t="s">
        <v>457</v>
      </c>
      <c r="O680" s="3" t="s">
        <v>457</v>
      </c>
      <c r="P680" s="3" t="s">
        <v>457</v>
      </c>
      <c r="Q680" s="3" t="s">
        <v>457</v>
      </c>
      <c r="R680" s="3" t="s">
        <v>457</v>
      </c>
      <c r="S680" s="3" t="s">
        <v>457</v>
      </c>
      <c r="T680" s="3" t="s">
        <v>481</v>
      </c>
      <c r="U680" t="str">
        <f t="shared" si="10"/>
        <v>10542030</v>
      </c>
    </row>
    <row r="681" spans="1:21" hidden="1">
      <c r="A681" s="3" t="s">
        <v>1376</v>
      </c>
      <c r="B681" s="3" t="s">
        <v>1686</v>
      </c>
      <c r="C681" s="3" t="s">
        <v>457</v>
      </c>
      <c r="D681" s="3" t="s">
        <v>1899</v>
      </c>
      <c r="E681" s="3" t="s">
        <v>457</v>
      </c>
      <c r="F681" s="3" t="s">
        <v>2565</v>
      </c>
      <c r="G681" s="3" t="s">
        <v>25</v>
      </c>
      <c r="H681" s="4">
        <v>45581</v>
      </c>
      <c r="I681" s="5">
        <v>1</v>
      </c>
      <c r="J681" s="3" t="s">
        <v>20</v>
      </c>
      <c r="K681" s="3" t="s">
        <v>457</v>
      </c>
      <c r="L681" s="6">
        <v>1818.05</v>
      </c>
      <c r="M681" s="3" t="s">
        <v>457</v>
      </c>
      <c r="N681" s="3" t="s">
        <v>457</v>
      </c>
      <c r="O681" s="3" t="s">
        <v>457</v>
      </c>
      <c r="P681" s="3" t="s">
        <v>457</v>
      </c>
      <c r="Q681" s="3" t="s">
        <v>2566</v>
      </c>
      <c r="R681" s="3" t="s">
        <v>457</v>
      </c>
      <c r="S681" s="3" t="s">
        <v>457</v>
      </c>
      <c r="T681" s="3" t="s">
        <v>481</v>
      </c>
      <c r="U681" t="str">
        <f t="shared" si="10"/>
        <v>10605105</v>
      </c>
    </row>
    <row r="682" spans="1:21" hidden="1">
      <c r="A682" s="3" t="s">
        <v>1192</v>
      </c>
      <c r="B682" s="3" t="s">
        <v>1686</v>
      </c>
      <c r="C682" s="3" t="s">
        <v>27</v>
      </c>
      <c r="D682" s="3" t="s">
        <v>1929</v>
      </c>
      <c r="E682" s="3" t="s">
        <v>457</v>
      </c>
      <c r="F682" s="3" t="s">
        <v>2567</v>
      </c>
      <c r="G682" s="3" t="s">
        <v>25</v>
      </c>
      <c r="H682" s="4">
        <v>45582</v>
      </c>
      <c r="I682" s="5">
        <v>16</v>
      </c>
      <c r="J682" s="3" t="s">
        <v>20</v>
      </c>
      <c r="K682" s="3" t="s">
        <v>457</v>
      </c>
      <c r="L682" s="6">
        <v>0</v>
      </c>
      <c r="M682" s="3" t="s">
        <v>457</v>
      </c>
      <c r="N682" s="3" t="s">
        <v>457</v>
      </c>
      <c r="O682" s="3" t="s">
        <v>457</v>
      </c>
      <c r="P682" s="3" t="s">
        <v>457</v>
      </c>
      <c r="Q682" s="3" t="s">
        <v>457</v>
      </c>
      <c r="R682" s="3" t="s">
        <v>457</v>
      </c>
      <c r="S682" s="3" t="s">
        <v>457</v>
      </c>
      <c r="T682" s="3" t="s">
        <v>481</v>
      </c>
      <c r="U682" t="str">
        <f t="shared" si="10"/>
        <v>10058879</v>
      </c>
    </row>
    <row r="683" spans="1:21" hidden="1">
      <c r="A683" s="3" t="s">
        <v>1192</v>
      </c>
      <c r="B683" s="3" t="s">
        <v>1686</v>
      </c>
      <c r="C683" s="3" t="s">
        <v>23</v>
      </c>
      <c r="D683" s="3" t="s">
        <v>1929</v>
      </c>
      <c r="E683" s="3" t="s">
        <v>457</v>
      </c>
      <c r="F683" s="3" t="s">
        <v>2567</v>
      </c>
      <c r="G683" s="3" t="s">
        <v>31</v>
      </c>
      <c r="H683" s="4">
        <v>45582</v>
      </c>
      <c r="I683" s="5">
        <v>-16</v>
      </c>
      <c r="J683" s="3" t="s">
        <v>20</v>
      </c>
      <c r="K683" s="3" t="s">
        <v>457</v>
      </c>
      <c r="L683" s="6">
        <v>0</v>
      </c>
      <c r="M683" s="3" t="s">
        <v>457</v>
      </c>
      <c r="N683" s="3" t="s">
        <v>457</v>
      </c>
      <c r="O683" s="3" t="s">
        <v>457</v>
      </c>
      <c r="P683" s="3" t="s">
        <v>457</v>
      </c>
      <c r="Q683" s="3" t="s">
        <v>457</v>
      </c>
      <c r="R683" s="3" t="s">
        <v>457</v>
      </c>
      <c r="S683" s="3" t="s">
        <v>457</v>
      </c>
      <c r="T683" s="3" t="s">
        <v>481</v>
      </c>
      <c r="U683" t="str">
        <f t="shared" si="10"/>
        <v>10058879</v>
      </c>
    </row>
    <row r="684" spans="1:21" hidden="1">
      <c r="A684" s="3" t="s">
        <v>1386</v>
      </c>
      <c r="B684" s="3" t="s">
        <v>1686</v>
      </c>
      <c r="C684" s="3" t="s">
        <v>27</v>
      </c>
      <c r="D684" s="3" t="s">
        <v>1929</v>
      </c>
      <c r="E684" s="3" t="s">
        <v>457</v>
      </c>
      <c r="F684" s="3" t="s">
        <v>2568</v>
      </c>
      <c r="G684" s="3" t="s">
        <v>25</v>
      </c>
      <c r="H684" s="4">
        <v>45582</v>
      </c>
      <c r="I684" s="5">
        <v>4</v>
      </c>
      <c r="J684" s="3" t="s">
        <v>20</v>
      </c>
      <c r="K684" s="3" t="s">
        <v>457</v>
      </c>
      <c r="L684" s="6">
        <v>0</v>
      </c>
      <c r="M684" s="3" t="s">
        <v>457</v>
      </c>
      <c r="N684" s="3" t="s">
        <v>457</v>
      </c>
      <c r="O684" s="3" t="s">
        <v>457</v>
      </c>
      <c r="P684" s="3" t="s">
        <v>457</v>
      </c>
      <c r="Q684" s="3" t="s">
        <v>457</v>
      </c>
      <c r="R684" s="3" t="s">
        <v>457</v>
      </c>
      <c r="S684" s="3" t="s">
        <v>457</v>
      </c>
      <c r="T684" s="3" t="s">
        <v>481</v>
      </c>
      <c r="U684" t="str">
        <f t="shared" si="10"/>
        <v>10204060</v>
      </c>
    </row>
    <row r="685" spans="1:21" hidden="1">
      <c r="A685" s="3" t="s">
        <v>1386</v>
      </c>
      <c r="B685" s="3" t="s">
        <v>1686</v>
      </c>
      <c r="C685" s="3" t="s">
        <v>23</v>
      </c>
      <c r="D685" s="3" t="s">
        <v>1929</v>
      </c>
      <c r="E685" s="3" t="s">
        <v>457</v>
      </c>
      <c r="F685" s="3" t="s">
        <v>2568</v>
      </c>
      <c r="G685" s="3" t="s">
        <v>31</v>
      </c>
      <c r="H685" s="4">
        <v>45582</v>
      </c>
      <c r="I685" s="5">
        <v>-4</v>
      </c>
      <c r="J685" s="3" t="s">
        <v>20</v>
      </c>
      <c r="K685" s="3" t="s">
        <v>457</v>
      </c>
      <c r="L685" s="6">
        <v>0</v>
      </c>
      <c r="M685" s="3" t="s">
        <v>457</v>
      </c>
      <c r="N685" s="3" t="s">
        <v>457</v>
      </c>
      <c r="O685" s="3" t="s">
        <v>457</v>
      </c>
      <c r="P685" s="3" t="s">
        <v>457</v>
      </c>
      <c r="Q685" s="3" t="s">
        <v>457</v>
      </c>
      <c r="R685" s="3" t="s">
        <v>457</v>
      </c>
      <c r="S685" s="3" t="s">
        <v>457</v>
      </c>
      <c r="T685" s="3" t="s">
        <v>481</v>
      </c>
      <c r="U685" t="str">
        <f t="shared" si="10"/>
        <v>10204060</v>
      </c>
    </row>
    <row r="686" spans="1:21" hidden="1">
      <c r="A686" s="3" t="s">
        <v>1106</v>
      </c>
      <c r="B686" s="3" t="s">
        <v>1686</v>
      </c>
      <c r="C686" s="3" t="s">
        <v>23</v>
      </c>
      <c r="D686" s="3" t="s">
        <v>1929</v>
      </c>
      <c r="E686" s="3" t="s">
        <v>457</v>
      </c>
      <c r="F686" s="3" t="s">
        <v>2569</v>
      </c>
      <c r="G686" s="3" t="s">
        <v>31</v>
      </c>
      <c r="H686" s="4">
        <v>45582</v>
      </c>
      <c r="I686" s="5">
        <v>-2</v>
      </c>
      <c r="J686" s="3" t="s">
        <v>20</v>
      </c>
      <c r="K686" s="3" t="s">
        <v>457</v>
      </c>
      <c r="L686" s="6">
        <v>0</v>
      </c>
      <c r="M686" s="3" t="s">
        <v>457</v>
      </c>
      <c r="N686" s="3" t="s">
        <v>457</v>
      </c>
      <c r="O686" s="3" t="s">
        <v>457</v>
      </c>
      <c r="P686" s="3" t="s">
        <v>457</v>
      </c>
      <c r="Q686" s="3" t="s">
        <v>457</v>
      </c>
      <c r="R686" s="3" t="s">
        <v>457</v>
      </c>
      <c r="S686" s="3" t="s">
        <v>457</v>
      </c>
      <c r="T686" s="3" t="s">
        <v>481</v>
      </c>
      <c r="U686" t="str">
        <f t="shared" si="10"/>
        <v>10400616</v>
      </c>
    </row>
    <row r="687" spans="1:21" hidden="1">
      <c r="A687" s="3" t="s">
        <v>1106</v>
      </c>
      <c r="B687" s="3" t="s">
        <v>1686</v>
      </c>
      <c r="C687" s="3" t="s">
        <v>27</v>
      </c>
      <c r="D687" s="3" t="s">
        <v>1929</v>
      </c>
      <c r="E687" s="3" t="s">
        <v>457</v>
      </c>
      <c r="F687" s="3" t="s">
        <v>2569</v>
      </c>
      <c r="G687" s="3" t="s">
        <v>25</v>
      </c>
      <c r="H687" s="4">
        <v>45582</v>
      </c>
      <c r="I687" s="5">
        <v>2</v>
      </c>
      <c r="J687" s="3" t="s">
        <v>20</v>
      </c>
      <c r="K687" s="3" t="s">
        <v>457</v>
      </c>
      <c r="L687" s="6">
        <v>0</v>
      </c>
      <c r="M687" s="3" t="s">
        <v>457</v>
      </c>
      <c r="N687" s="3" t="s">
        <v>457</v>
      </c>
      <c r="O687" s="3" t="s">
        <v>457</v>
      </c>
      <c r="P687" s="3" t="s">
        <v>457</v>
      </c>
      <c r="Q687" s="3" t="s">
        <v>457</v>
      </c>
      <c r="R687" s="3" t="s">
        <v>457</v>
      </c>
      <c r="S687" s="3" t="s">
        <v>457</v>
      </c>
      <c r="T687" s="3" t="s">
        <v>481</v>
      </c>
      <c r="U687" t="str">
        <f t="shared" si="10"/>
        <v>10400616</v>
      </c>
    </row>
    <row r="688" spans="1:21" hidden="1">
      <c r="A688" s="3" t="s">
        <v>1192</v>
      </c>
      <c r="B688" s="3" t="s">
        <v>1686</v>
      </c>
      <c r="C688" s="3" t="s">
        <v>27</v>
      </c>
      <c r="D688" s="3" t="s">
        <v>456</v>
      </c>
      <c r="E688" s="3" t="s">
        <v>457</v>
      </c>
      <c r="F688" s="3" t="s">
        <v>2570</v>
      </c>
      <c r="G688" s="3" t="s">
        <v>31</v>
      </c>
      <c r="H688" s="4">
        <v>45583</v>
      </c>
      <c r="I688" s="5">
        <v>-16</v>
      </c>
      <c r="J688" s="3" t="s">
        <v>20</v>
      </c>
      <c r="K688" s="3" t="s">
        <v>457</v>
      </c>
      <c r="L688" s="6">
        <v>-34.72</v>
      </c>
      <c r="M688" s="3" t="s">
        <v>457</v>
      </c>
      <c r="N688" s="3" t="s">
        <v>457</v>
      </c>
      <c r="O688" s="3" t="s">
        <v>457</v>
      </c>
      <c r="P688" s="3" t="s">
        <v>2571</v>
      </c>
      <c r="Q688" s="3" t="s">
        <v>457</v>
      </c>
      <c r="R688" s="3" t="s">
        <v>457</v>
      </c>
      <c r="S688" s="3" t="s">
        <v>457</v>
      </c>
      <c r="T688" s="3" t="s">
        <v>2572</v>
      </c>
      <c r="U688" t="str">
        <f t="shared" si="10"/>
        <v>10058879100032479</v>
      </c>
    </row>
    <row r="689" spans="1:21" hidden="1">
      <c r="A689" s="3" t="s">
        <v>154</v>
      </c>
      <c r="B689" s="3" t="s">
        <v>1686</v>
      </c>
      <c r="C689" s="3" t="s">
        <v>23</v>
      </c>
      <c r="D689" s="3" t="s">
        <v>1929</v>
      </c>
      <c r="E689" s="3" t="s">
        <v>457</v>
      </c>
      <c r="F689" s="3" t="s">
        <v>2573</v>
      </c>
      <c r="G689" s="3" t="s">
        <v>31</v>
      </c>
      <c r="H689" s="4">
        <v>45583</v>
      </c>
      <c r="I689" s="5">
        <v>-2</v>
      </c>
      <c r="J689" s="3" t="s">
        <v>20</v>
      </c>
      <c r="K689" s="3" t="s">
        <v>457</v>
      </c>
      <c r="L689" s="6">
        <v>0</v>
      </c>
      <c r="M689" s="3" t="s">
        <v>457</v>
      </c>
      <c r="N689" s="3" t="s">
        <v>457</v>
      </c>
      <c r="O689" s="3" t="s">
        <v>457</v>
      </c>
      <c r="P689" s="3" t="s">
        <v>457</v>
      </c>
      <c r="Q689" s="3" t="s">
        <v>457</v>
      </c>
      <c r="R689" s="3" t="s">
        <v>457</v>
      </c>
      <c r="S689" s="3" t="s">
        <v>457</v>
      </c>
      <c r="T689" s="3" t="s">
        <v>481</v>
      </c>
      <c r="U689" t="str">
        <f t="shared" si="10"/>
        <v>10060885</v>
      </c>
    </row>
    <row r="690" spans="1:21" hidden="1">
      <c r="A690" s="3" t="s">
        <v>154</v>
      </c>
      <c r="B690" s="3" t="s">
        <v>1686</v>
      </c>
      <c r="C690" s="3" t="s">
        <v>27</v>
      </c>
      <c r="D690" s="3" t="s">
        <v>1929</v>
      </c>
      <c r="E690" s="3" t="s">
        <v>457</v>
      </c>
      <c r="F690" s="3" t="s">
        <v>2573</v>
      </c>
      <c r="G690" s="3" t="s">
        <v>25</v>
      </c>
      <c r="H690" s="4">
        <v>45583</v>
      </c>
      <c r="I690" s="5">
        <v>2</v>
      </c>
      <c r="J690" s="3" t="s">
        <v>20</v>
      </c>
      <c r="K690" s="3" t="s">
        <v>457</v>
      </c>
      <c r="L690" s="6">
        <v>0</v>
      </c>
      <c r="M690" s="3" t="s">
        <v>457</v>
      </c>
      <c r="N690" s="3" t="s">
        <v>457</v>
      </c>
      <c r="O690" s="3" t="s">
        <v>457</v>
      </c>
      <c r="P690" s="3" t="s">
        <v>457</v>
      </c>
      <c r="Q690" s="3" t="s">
        <v>457</v>
      </c>
      <c r="R690" s="3" t="s">
        <v>457</v>
      </c>
      <c r="S690" s="3" t="s">
        <v>457</v>
      </c>
      <c r="T690" s="3" t="s">
        <v>481</v>
      </c>
      <c r="U690" t="str">
        <f t="shared" si="10"/>
        <v>10060885</v>
      </c>
    </row>
    <row r="691" spans="1:21" hidden="1">
      <c r="A691" s="3" t="s">
        <v>154</v>
      </c>
      <c r="B691" s="3" t="s">
        <v>1686</v>
      </c>
      <c r="C691" s="3" t="s">
        <v>27</v>
      </c>
      <c r="D691" s="3" t="s">
        <v>456</v>
      </c>
      <c r="E691" s="3" t="s">
        <v>457</v>
      </c>
      <c r="F691" s="3" t="s">
        <v>2574</v>
      </c>
      <c r="G691" s="3" t="s">
        <v>31</v>
      </c>
      <c r="H691" s="4">
        <v>45583</v>
      </c>
      <c r="I691" s="5">
        <v>-2</v>
      </c>
      <c r="J691" s="3" t="s">
        <v>20</v>
      </c>
      <c r="K691" s="3" t="s">
        <v>457</v>
      </c>
      <c r="L691" s="6">
        <v>-9.5399999999999991</v>
      </c>
      <c r="M691" s="3" t="s">
        <v>457</v>
      </c>
      <c r="N691" s="3" t="s">
        <v>457</v>
      </c>
      <c r="O691" s="3" t="s">
        <v>457</v>
      </c>
      <c r="P691" s="3" t="s">
        <v>2575</v>
      </c>
      <c r="Q691" s="3" t="s">
        <v>457</v>
      </c>
      <c r="R691" s="3" t="s">
        <v>457</v>
      </c>
      <c r="S691" s="3" t="s">
        <v>457</v>
      </c>
      <c r="T691" s="3" t="s">
        <v>2576</v>
      </c>
      <c r="U691" t="str">
        <f t="shared" si="10"/>
        <v>10060885200052930</v>
      </c>
    </row>
    <row r="692" spans="1:21" hidden="1">
      <c r="A692" s="3" t="s">
        <v>1386</v>
      </c>
      <c r="B692" s="3" t="s">
        <v>1686</v>
      </c>
      <c r="C692" s="3" t="s">
        <v>27</v>
      </c>
      <c r="D692" s="3" t="s">
        <v>456</v>
      </c>
      <c r="E692" s="3" t="s">
        <v>457</v>
      </c>
      <c r="F692" s="3" t="s">
        <v>2577</v>
      </c>
      <c r="G692" s="3" t="s">
        <v>31</v>
      </c>
      <c r="H692" s="4">
        <v>45583</v>
      </c>
      <c r="I692" s="5">
        <v>-4</v>
      </c>
      <c r="J692" s="3" t="s">
        <v>20</v>
      </c>
      <c r="K692" s="3" t="s">
        <v>457</v>
      </c>
      <c r="L692" s="6">
        <v>-7.92</v>
      </c>
      <c r="M692" s="3" t="s">
        <v>457</v>
      </c>
      <c r="N692" s="3" t="s">
        <v>457</v>
      </c>
      <c r="O692" s="3" t="s">
        <v>457</v>
      </c>
      <c r="P692" s="3" t="s">
        <v>2571</v>
      </c>
      <c r="Q692" s="3" t="s">
        <v>457</v>
      </c>
      <c r="R692" s="3" t="s">
        <v>457</v>
      </c>
      <c r="S692" s="3" t="s">
        <v>457</v>
      </c>
      <c r="T692" s="3" t="s">
        <v>2572</v>
      </c>
      <c r="U692" t="str">
        <f t="shared" si="10"/>
        <v>10204060100032479</v>
      </c>
    </row>
    <row r="693" spans="1:21" hidden="1">
      <c r="A693" s="3" t="s">
        <v>1106</v>
      </c>
      <c r="B693" s="3" t="s">
        <v>1686</v>
      </c>
      <c r="C693" s="3" t="s">
        <v>27</v>
      </c>
      <c r="D693" s="3" t="s">
        <v>456</v>
      </c>
      <c r="E693" s="3" t="s">
        <v>457</v>
      </c>
      <c r="F693" s="3" t="s">
        <v>2578</v>
      </c>
      <c r="G693" s="3" t="s">
        <v>31</v>
      </c>
      <c r="H693" s="4">
        <v>45583</v>
      </c>
      <c r="I693" s="5">
        <v>-2</v>
      </c>
      <c r="J693" s="3" t="s">
        <v>20</v>
      </c>
      <c r="K693" s="3" t="s">
        <v>457</v>
      </c>
      <c r="L693" s="6">
        <v>-6.53</v>
      </c>
      <c r="M693" s="3" t="s">
        <v>457</v>
      </c>
      <c r="N693" s="3" t="s">
        <v>457</v>
      </c>
      <c r="O693" s="3" t="s">
        <v>457</v>
      </c>
      <c r="P693" s="3" t="s">
        <v>2571</v>
      </c>
      <c r="Q693" s="3" t="s">
        <v>457</v>
      </c>
      <c r="R693" s="3" t="s">
        <v>457</v>
      </c>
      <c r="S693" s="3" t="s">
        <v>457</v>
      </c>
      <c r="T693" s="3" t="s">
        <v>2572</v>
      </c>
      <c r="U693" t="str">
        <f t="shared" si="10"/>
        <v>10400616100032479</v>
      </c>
    </row>
    <row r="694" spans="1:21" hidden="1">
      <c r="A694" s="3" t="s">
        <v>1305</v>
      </c>
      <c r="B694" s="3" t="s">
        <v>1686</v>
      </c>
      <c r="C694" s="3" t="s">
        <v>23</v>
      </c>
      <c r="D694" s="3" t="s">
        <v>2579</v>
      </c>
      <c r="E694" s="3" t="s">
        <v>457</v>
      </c>
      <c r="F694" s="3" t="s">
        <v>2580</v>
      </c>
      <c r="G694" s="3" t="s">
        <v>2581</v>
      </c>
      <c r="H694" s="4">
        <v>45586</v>
      </c>
      <c r="I694" s="5">
        <v>-2</v>
      </c>
      <c r="J694" s="3" t="s">
        <v>20</v>
      </c>
      <c r="K694" s="3" t="s">
        <v>457</v>
      </c>
      <c r="L694" s="6">
        <v>-36.86</v>
      </c>
      <c r="M694" s="3" t="s">
        <v>457</v>
      </c>
      <c r="N694" s="3" t="s">
        <v>457</v>
      </c>
      <c r="O694" s="3" t="s">
        <v>2582</v>
      </c>
      <c r="P694" s="3" t="s">
        <v>457</v>
      </c>
      <c r="Q694" s="3" t="s">
        <v>457</v>
      </c>
      <c r="R694" s="3" t="s">
        <v>457</v>
      </c>
      <c r="S694" s="3" t="s">
        <v>457</v>
      </c>
      <c r="T694" s="3" t="s">
        <v>481</v>
      </c>
      <c r="U694" t="str">
        <f t="shared" si="10"/>
        <v>10060890</v>
      </c>
    </row>
    <row r="695" spans="1:21" hidden="1">
      <c r="A695" s="3" t="s">
        <v>1156</v>
      </c>
      <c r="B695" s="3" t="s">
        <v>1686</v>
      </c>
      <c r="C695" s="3" t="s">
        <v>23</v>
      </c>
      <c r="D695" s="3" t="s">
        <v>2583</v>
      </c>
      <c r="E695" s="3" t="s">
        <v>457</v>
      </c>
      <c r="F695" s="3" t="s">
        <v>2580</v>
      </c>
      <c r="G695" s="3" t="s">
        <v>2584</v>
      </c>
      <c r="H695" s="4">
        <v>45586</v>
      </c>
      <c r="I695" s="5">
        <v>7</v>
      </c>
      <c r="J695" s="3" t="s">
        <v>20</v>
      </c>
      <c r="K695" s="3" t="s">
        <v>457</v>
      </c>
      <c r="L695" s="6">
        <v>175.71</v>
      </c>
      <c r="M695" s="3" t="s">
        <v>457</v>
      </c>
      <c r="N695" s="3" t="s">
        <v>457</v>
      </c>
      <c r="O695" s="3" t="s">
        <v>2582</v>
      </c>
      <c r="P695" s="3" t="s">
        <v>457</v>
      </c>
      <c r="Q695" s="3" t="s">
        <v>457</v>
      </c>
      <c r="R695" s="3" t="s">
        <v>457</v>
      </c>
      <c r="S695" s="3" t="s">
        <v>457</v>
      </c>
      <c r="T695" s="3" t="s">
        <v>481</v>
      </c>
      <c r="U695" t="str">
        <f t="shared" si="10"/>
        <v>10060891</v>
      </c>
    </row>
    <row r="696" spans="1:21" hidden="1">
      <c r="A696" s="3" t="s">
        <v>168</v>
      </c>
      <c r="B696" s="3" t="s">
        <v>1686</v>
      </c>
      <c r="C696" s="3" t="s">
        <v>23</v>
      </c>
      <c r="D696" s="3" t="s">
        <v>2583</v>
      </c>
      <c r="E696" s="3" t="s">
        <v>457</v>
      </c>
      <c r="F696" s="3" t="s">
        <v>2580</v>
      </c>
      <c r="G696" s="3" t="s">
        <v>466</v>
      </c>
      <c r="H696" s="4">
        <v>45586</v>
      </c>
      <c r="I696" s="5">
        <v>1</v>
      </c>
      <c r="J696" s="3" t="s">
        <v>20</v>
      </c>
      <c r="K696" s="3" t="s">
        <v>457</v>
      </c>
      <c r="L696" s="6">
        <v>31.66</v>
      </c>
      <c r="M696" s="3" t="s">
        <v>457</v>
      </c>
      <c r="N696" s="3" t="s">
        <v>457</v>
      </c>
      <c r="O696" s="3" t="s">
        <v>2582</v>
      </c>
      <c r="P696" s="3" t="s">
        <v>457</v>
      </c>
      <c r="Q696" s="3" t="s">
        <v>457</v>
      </c>
      <c r="R696" s="3" t="s">
        <v>457</v>
      </c>
      <c r="S696" s="3" t="s">
        <v>457</v>
      </c>
      <c r="T696" s="3" t="s">
        <v>481</v>
      </c>
      <c r="U696" t="str">
        <f t="shared" si="10"/>
        <v>10060892</v>
      </c>
    </row>
    <row r="697" spans="1:21" hidden="1">
      <c r="A697" s="3" t="s">
        <v>184</v>
      </c>
      <c r="B697" s="3" t="s">
        <v>1686</v>
      </c>
      <c r="C697" s="3" t="s">
        <v>23</v>
      </c>
      <c r="D697" s="3" t="s">
        <v>2579</v>
      </c>
      <c r="E697" s="3" t="s">
        <v>457</v>
      </c>
      <c r="F697" s="3" t="s">
        <v>2580</v>
      </c>
      <c r="G697" s="3" t="s">
        <v>2585</v>
      </c>
      <c r="H697" s="4">
        <v>45586</v>
      </c>
      <c r="I697" s="5">
        <v>-4</v>
      </c>
      <c r="J697" s="3" t="s">
        <v>20</v>
      </c>
      <c r="K697" s="3" t="s">
        <v>457</v>
      </c>
      <c r="L697" s="6">
        <v>-45.84</v>
      </c>
      <c r="M697" s="3" t="s">
        <v>457</v>
      </c>
      <c r="N697" s="3" t="s">
        <v>457</v>
      </c>
      <c r="O697" s="3" t="s">
        <v>2582</v>
      </c>
      <c r="P697" s="3" t="s">
        <v>457</v>
      </c>
      <c r="Q697" s="3" t="s">
        <v>457</v>
      </c>
      <c r="R697" s="3" t="s">
        <v>457</v>
      </c>
      <c r="S697" s="3" t="s">
        <v>457</v>
      </c>
      <c r="T697" s="3" t="s">
        <v>481</v>
      </c>
      <c r="U697" t="str">
        <f t="shared" si="10"/>
        <v>10060904</v>
      </c>
    </row>
    <row r="698" spans="1:21" hidden="1">
      <c r="A698" s="3" t="s">
        <v>1305</v>
      </c>
      <c r="B698" s="3" t="s">
        <v>1686</v>
      </c>
      <c r="C698" s="3" t="s">
        <v>457</v>
      </c>
      <c r="D698" s="3" t="s">
        <v>1899</v>
      </c>
      <c r="E698" s="3" t="s">
        <v>457</v>
      </c>
      <c r="F698" s="3" t="s">
        <v>2586</v>
      </c>
      <c r="G698" s="3" t="s">
        <v>25</v>
      </c>
      <c r="H698" s="4">
        <v>45587</v>
      </c>
      <c r="I698" s="5">
        <v>3</v>
      </c>
      <c r="J698" s="3" t="s">
        <v>20</v>
      </c>
      <c r="K698" s="3" t="s">
        <v>457</v>
      </c>
      <c r="L698" s="6">
        <v>55.29</v>
      </c>
      <c r="M698" s="3" t="s">
        <v>457</v>
      </c>
      <c r="N698" s="3" t="s">
        <v>457</v>
      </c>
      <c r="O698" s="3" t="s">
        <v>457</v>
      </c>
      <c r="P698" s="3" t="s">
        <v>457</v>
      </c>
      <c r="Q698" s="3" t="s">
        <v>2587</v>
      </c>
      <c r="R698" s="3" t="s">
        <v>457</v>
      </c>
      <c r="S698" s="3" t="s">
        <v>457</v>
      </c>
      <c r="T698" s="3" t="s">
        <v>481</v>
      </c>
      <c r="U698" t="str">
        <f t="shared" si="10"/>
        <v>10060890</v>
      </c>
    </row>
    <row r="699" spans="1:21" hidden="1">
      <c r="A699" s="3" t="s">
        <v>1349</v>
      </c>
      <c r="B699" s="3" t="s">
        <v>1686</v>
      </c>
      <c r="C699" s="3" t="s">
        <v>457</v>
      </c>
      <c r="D699" s="3" t="s">
        <v>1899</v>
      </c>
      <c r="E699" s="3" t="s">
        <v>457</v>
      </c>
      <c r="F699" s="3" t="s">
        <v>2588</v>
      </c>
      <c r="G699" s="3" t="s">
        <v>25</v>
      </c>
      <c r="H699" s="4">
        <v>45587</v>
      </c>
      <c r="I699" s="5">
        <v>6</v>
      </c>
      <c r="J699" s="3" t="s">
        <v>20</v>
      </c>
      <c r="K699" s="3" t="s">
        <v>457</v>
      </c>
      <c r="L699" s="6">
        <v>189.29</v>
      </c>
      <c r="M699" s="3" t="s">
        <v>457</v>
      </c>
      <c r="N699" s="3" t="s">
        <v>457</v>
      </c>
      <c r="O699" s="3" t="s">
        <v>457</v>
      </c>
      <c r="P699" s="3" t="s">
        <v>457</v>
      </c>
      <c r="Q699" s="3" t="s">
        <v>2589</v>
      </c>
      <c r="R699" s="3" t="s">
        <v>457</v>
      </c>
      <c r="S699" s="3" t="s">
        <v>457</v>
      </c>
      <c r="T699" s="3" t="s">
        <v>481</v>
      </c>
      <c r="U699" t="str">
        <f t="shared" si="10"/>
        <v>10205990</v>
      </c>
    </row>
    <row r="700" spans="1:21" hidden="1">
      <c r="A700" s="3" t="s">
        <v>925</v>
      </c>
      <c r="B700" s="3" t="s">
        <v>1686</v>
      </c>
      <c r="C700" s="3" t="s">
        <v>457</v>
      </c>
      <c r="D700" s="3" t="s">
        <v>1899</v>
      </c>
      <c r="E700" s="3" t="s">
        <v>457</v>
      </c>
      <c r="F700" s="3" t="s">
        <v>2590</v>
      </c>
      <c r="G700" s="3" t="s">
        <v>25</v>
      </c>
      <c r="H700" s="4">
        <v>45587</v>
      </c>
      <c r="I700" s="5">
        <v>24</v>
      </c>
      <c r="J700" s="3" t="s">
        <v>20</v>
      </c>
      <c r="K700" s="3" t="s">
        <v>457</v>
      </c>
      <c r="L700" s="6">
        <v>1308</v>
      </c>
      <c r="M700" s="3" t="s">
        <v>457</v>
      </c>
      <c r="N700" s="3" t="s">
        <v>457</v>
      </c>
      <c r="O700" s="3" t="s">
        <v>457</v>
      </c>
      <c r="P700" s="3" t="s">
        <v>457</v>
      </c>
      <c r="Q700" s="3" t="s">
        <v>2466</v>
      </c>
      <c r="R700" s="3" t="s">
        <v>457</v>
      </c>
      <c r="S700" s="3" t="s">
        <v>457</v>
      </c>
      <c r="T700" s="3" t="s">
        <v>481</v>
      </c>
      <c r="U700" t="str">
        <f t="shared" si="10"/>
        <v>10503901</v>
      </c>
    </row>
    <row r="701" spans="1:21" hidden="1">
      <c r="A701" s="3" t="s">
        <v>1328</v>
      </c>
      <c r="B701" s="3" t="s">
        <v>1686</v>
      </c>
      <c r="C701" s="3" t="s">
        <v>23</v>
      </c>
      <c r="D701" s="3" t="s">
        <v>1891</v>
      </c>
      <c r="E701" s="3" t="s">
        <v>457</v>
      </c>
      <c r="F701" s="3" t="s">
        <v>2591</v>
      </c>
      <c r="G701" s="3" t="s">
        <v>31</v>
      </c>
      <c r="H701" s="4">
        <v>45590</v>
      </c>
      <c r="I701" s="5">
        <v>1</v>
      </c>
      <c r="J701" s="3" t="s">
        <v>20</v>
      </c>
      <c r="K701" s="3" t="s">
        <v>457</v>
      </c>
      <c r="L701" s="6">
        <v>0</v>
      </c>
      <c r="M701" s="3" t="s">
        <v>457</v>
      </c>
      <c r="N701" s="3" t="s">
        <v>457</v>
      </c>
      <c r="O701" s="3" t="s">
        <v>457</v>
      </c>
      <c r="P701" s="3" t="s">
        <v>457</v>
      </c>
      <c r="Q701" s="3" t="s">
        <v>2472</v>
      </c>
      <c r="R701" s="3" t="s">
        <v>457</v>
      </c>
      <c r="S701" s="3" t="s">
        <v>457</v>
      </c>
      <c r="T701" s="3" t="s">
        <v>481</v>
      </c>
      <c r="U701" t="str">
        <f t="shared" si="10"/>
        <v>10060518</v>
      </c>
    </row>
    <row r="702" spans="1:21" hidden="1">
      <c r="A702" s="3" t="s">
        <v>1036</v>
      </c>
      <c r="B702" s="3" t="s">
        <v>1686</v>
      </c>
      <c r="C702" s="3" t="s">
        <v>457</v>
      </c>
      <c r="D702" s="3" t="s">
        <v>1899</v>
      </c>
      <c r="E702" s="3" t="s">
        <v>457</v>
      </c>
      <c r="F702" s="3" t="s">
        <v>2592</v>
      </c>
      <c r="G702" s="3" t="s">
        <v>25</v>
      </c>
      <c r="H702" s="4">
        <v>45591</v>
      </c>
      <c r="I702" s="5">
        <v>12</v>
      </c>
      <c r="J702" s="3" t="s">
        <v>20</v>
      </c>
      <c r="K702" s="3" t="s">
        <v>457</v>
      </c>
      <c r="L702" s="6">
        <v>67.52</v>
      </c>
      <c r="M702" s="3" t="s">
        <v>457</v>
      </c>
      <c r="N702" s="3" t="s">
        <v>457</v>
      </c>
      <c r="O702" s="3" t="s">
        <v>457</v>
      </c>
      <c r="P702" s="3" t="s">
        <v>457</v>
      </c>
      <c r="Q702" s="3" t="s">
        <v>2393</v>
      </c>
      <c r="R702" s="3" t="s">
        <v>457</v>
      </c>
      <c r="S702" s="3" t="s">
        <v>457</v>
      </c>
      <c r="T702" s="3" t="s">
        <v>481</v>
      </c>
      <c r="U702" t="str">
        <f t="shared" si="10"/>
        <v>10058170</v>
      </c>
    </row>
    <row r="703" spans="1:21" hidden="1">
      <c r="A703" s="3" t="s">
        <v>197</v>
      </c>
      <c r="B703" s="3" t="s">
        <v>1686</v>
      </c>
      <c r="C703" s="3" t="s">
        <v>27</v>
      </c>
      <c r="D703" s="3" t="s">
        <v>456</v>
      </c>
      <c r="E703" s="3" t="s">
        <v>457</v>
      </c>
      <c r="F703" s="3" t="s">
        <v>2593</v>
      </c>
      <c r="G703" s="3" t="s">
        <v>31</v>
      </c>
      <c r="H703" s="4">
        <v>45591</v>
      </c>
      <c r="I703" s="5">
        <v>-1</v>
      </c>
      <c r="J703" s="3" t="s">
        <v>20</v>
      </c>
      <c r="K703" s="3" t="s">
        <v>457</v>
      </c>
      <c r="L703" s="6">
        <v>-5.52</v>
      </c>
      <c r="M703" s="3" t="s">
        <v>457</v>
      </c>
      <c r="N703" s="3" t="s">
        <v>457</v>
      </c>
      <c r="O703" s="3" t="s">
        <v>457</v>
      </c>
      <c r="P703" s="3" t="s">
        <v>2594</v>
      </c>
      <c r="Q703" s="3" t="s">
        <v>457</v>
      </c>
      <c r="R703" s="3" t="s">
        <v>457</v>
      </c>
      <c r="S703" s="3" t="s">
        <v>457</v>
      </c>
      <c r="T703" s="3" t="s">
        <v>2595</v>
      </c>
      <c r="U703" t="str">
        <f t="shared" si="10"/>
        <v>10060919100072249</v>
      </c>
    </row>
    <row r="704" spans="1:21" hidden="1">
      <c r="A704" s="3" t="s">
        <v>197</v>
      </c>
      <c r="B704" s="3" t="s">
        <v>1686</v>
      </c>
      <c r="C704" s="3" t="s">
        <v>27</v>
      </c>
      <c r="D704" s="3" t="s">
        <v>1929</v>
      </c>
      <c r="E704" s="3" t="s">
        <v>457</v>
      </c>
      <c r="F704" s="3" t="s">
        <v>2596</v>
      </c>
      <c r="G704" s="3" t="s">
        <v>25</v>
      </c>
      <c r="H704" s="4">
        <v>45591</v>
      </c>
      <c r="I704" s="5">
        <v>1</v>
      </c>
      <c r="J704" s="3" t="s">
        <v>20</v>
      </c>
      <c r="K704" s="3" t="s">
        <v>457</v>
      </c>
      <c r="L704" s="6">
        <v>0</v>
      </c>
      <c r="M704" s="3" t="s">
        <v>457</v>
      </c>
      <c r="N704" s="3" t="s">
        <v>457</v>
      </c>
      <c r="O704" s="3" t="s">
        <v>457</v>
      </c>
      <c r="P704" s="3" t="s">
        <v>457</v>
      </c>
      <c r="Q704" s="3" t="s">
        <v>457</v>
      </c>
      <c r="R704" s="3" t="s">
        <v>457</v>
      </c>
      <c r="S704" s="3" t="s">
        <v>457</v>
      </c>
      <c r="T704" s="3" t="s">
        <v>481</v>
      </c>
      <c r="U704" t="str">
        <f t="shared" si="10"/>
        <v>10060919</v>
      </c>
    </row>
    <row r="705" spans="1:21" hidden="1">
      <c r="A705" s="3" t="s">
        <v>197</v>
      </c>
      <c r="B705" s="3" t="s">
        <v>1686</v>
      </c>
      <c r="C705" s="3" t="s">
        <v>23</v>
      </c>
      <c r="D705" s="3" t="s">
        <v>1929</v>
      </c>
      <c r="E705" s="3" t="s">
        <v>457</v>
      </c>
      <c r="F705" s="3" t="s">
        <v>2596</v>
      </c>
      <c r="G705" s="3" t="s">
        <v>31</v>
      </c>
      <c r="H705" s="4">
        <v>45591</v>
      </c>
      <c r="I705" s="5">
        <v>-1</v>
      </c>
      <c r="J705" s="3" t="s">
        <v>20</v>
      </c>
      <c r="K705" s="3" t="s">
        <v>457</v>
      </c>
      <c r="L705" s="6">
        <v>0</v>
      </c>
      <c r="M705" s="3" t="s">
        <v>457</v>
      </c>
      <c r="N705" s="3" t="s">
        <v>457</v>
      </c>
      <c r="O705" s="3" t="s">
        <v>457</v>
      </c>
      <c r="P705" s="3" t="s">
        <v>457</v>
      </c>
      <c r="Q705" s="3" t="s">
        <v>457</v>
      </c>
      <c r="R705" s="3" t="s">
        <v>457</v>
      </c>
      <c r="S705" s="3" t="s">
        <v>457</v>
      </c>
      <c r="T705" s="3" t="s">
        <v>481</v>
      </c>
      <c r="U705" t="str">
        <f t="shared" si="10"/>
        <v>10060919</v>
      </c>
    </row>
    <row r="706" spans="1:21" hidden="1">
      <c r="A706" s="3" t="s">
        <v>1140</v>
      </c>
      <c r="B706" s="3" t="s">
        <v>1686</v>
      </c>
      <c r="C706" s="3" t="s">
        <v>27</v>
      </c>
      <c r="D706" s="3" t="s">
        <v>1929</v>
      </c>
      <c r="E706" s="3" t="s">
        <v>457</v>
      </c>
      <c r="F706" s="3" t="s">
        <v>2597</v>
      </c>
      <c r="G706" s="3" t="s">
        <v>480</v>
      </c>
      <c r="H706" s="4">
        <v>45591</v>
      </c>
      <c r="I706" s="5">
        <v>4</v>
      </c>
      <c r="J706" s="3" t="s">
        <v>20</v>
      </c>
      <c r="K706" s="3" t="s">
        <v>457</v>
      </c>
      <c r="L706" s="6">
        <v>0</v>
      </c>
      <c r="M706" s="3" t="s">
        <v>457</v>
      </c>
      <c r="N706" s="3" t="s">
        <v>457</v>
      </c>
      <c r="O706" s="3" t="s">
        <v>457</v>
      </c>
      <c r="P706" s="3" t="s">
        <v>457</v>
      </c>
      <c r="Q706" s="3" t="s">
        <v>457</v>
      </c>
      <c r="R706" s="3" t="s">
        <v>457</v>
      </c>
      <c r="S706" s="3" t="s">
        <v>457</v>
      </c>
      <c r="T706" s="3" t="s">
        <v>481</v>
      </c>
      <c r="U706" t="str">
        <f t="shared" si="10"/>
        <v>10204117</v>
      </c>
    </row>
    <row r="707" spans="1:21" hidden="1">
      <c r="A707" s="3" t="s">
        <v>1140</v>
      </c>
      <c r="B707" s="3" t="s">
        <v>1686</v>
      </c>
      <c r="C707" s="3" t="s">
        <v>457</v>
      </c>
      <c r="D707" s="3" t="s">
        <v>1899</v>
      </c>
      <c r="E707" s="3" t="s">
        <v>457</v>
      </c>
      <c r="F707" s="3" t="s">
        <v>2598</v>
      </c>
      <c r="G707" s="3" t="s">
        <v>25</v>
      </c>
      <c r="H707" s="4">
        <v>45591</v>
      </c>
      <c r="I707" s="5">
        <v>4</v>
      </c>
      <c r="J707" s="3" t="s">
        <v>20</v>
      </c>
      <c r="K707" s="3" t="s">
        <v>457</v>
      </c>
      <c r="L707" s="6">
        <v>20.16</v>
      </c>
      <c r="M707" s="3" t="s">
        <v>457</v>
      </c>
      <c r="N707" s="3" t="s">
        <v>457</v>
      </c>
      <c r="O707" s="3" t="s">
        <v>457</v>
      </c>
      <c r="P707" s="3" t="s">
        <v>457</v>
      </c>
      <c r="Q707" s="3" t="s">
        <v>2599</v>
      </c>
      <c r="R707" s="3" t="s">
        <v>457</v>
      </c>
      <c r="S707" s="3" t="s">
        <v>457</v>
      </c>
      <c r="T707" s="3" t="s">
        <v>481</v>
      </c>
      <c r="U707" t="str">
        <f t="shared" ref="U707:U770" si="11">_xlfn.CONCAT(A707,P707)</f>
        <v>10204117</v>
      </c>
    </row>
    <row r="708" spans="1:21" hidden="1">
      <c r="A708" s="3" t="s">
        <v>1140</v>
      </c>
      <c r="B708" s="3" t="s">
        <v>1686</v>
      </c>
      <c r="C708" s="3" t="s">
        <v>30</v>
      </c>
      <c r="D708" s="3" t="s">
        <v>1929</v>
      </c>
      <c r="E708" s="3" t="s">
        <v>457</v>
      </c>
      <c r="F708" s="3" t="s">
        <v>2597</v>
      </c>
      <c r="G708" s="3" t="s">
        <v>484</v>
      </c>
      <c r="H708" s="4">
        <v>45591</v>
      </c>
      <c r="I708" s="5">
        <v>-4</v>
      </c>
      <c r="J708" s="3" t="s">
        <v>20</v>
      </c>
      <c r="K708" s="3" t="s">
        <v>457</v>
      </c>
      <c r="L708" s="6">
        <v>0</v>
      </c>
      <c r="M708" s="3" t="s">
        <v>457</v>
      </c>
      <c r="N708" s="3" t="s">
        <v>457</v>
      </c>
      <c r="O708" s="3" t="s">
        <v>457</v>
      </c>
      <c r="P708" s="3" t="s">
        <v>457</v>
      </c>
      <c r="Q708" s="3" t="s">
        <v>457</v>
      </c>
      <c r="R708" s="3" t="s">
        <v>457</v>
      </c>
      <c r="S708" s="3" t="s">
        <v>457</v>
      </c>
      <c r="T708" s="3" t="s">
        <v>481</v>
      </c>
      <c r="U708" t="str">
        <f t="shared" si="11"/>
        <v>10204117</v>
      </c>
    </row>
    <row r="709" spans="1:21" hidden="1">
      <c r="A709" s="3" t="s">
        <v>1425</v>
      </c>
      <c r="B709" s="3" t="s">
        <v>1686</v>
      </c>
      <c r="C709" s="3" t="s">
        <v>27</v>
      </c>
      <c r="D709" s="3" t="s">
        <v>1929</v>
      </c>
      <c r="E709" s="3" t="s">
        <v>457</v>
      </c>
      <c r="F709" s="3" t="s">
        <v>2597</v>
      </c>
      <c r="G709" s="3" t="s">
        <v>468</v>
      </c>
      <c r="H709" s="4">
        <v>45591</v>
      </c>
      <c r="I709" s="5">
        <v>1</v>
      </c>
      <c r="J709" s="3" t="s">
        <v>20</v>
      </c>
      <c r="K709" s="3" t="s">
        <v>457</v>
      </c>
      <c r="L709" s="6">
        <v>0</v>
      </c>
      <c r="M709" s="3" t="s">
        <v>457</v>
      </c>
      <c r="N709" s="3" t="s">
        <v>457</v>
      </c>
      <c r="O709" s="3" t="s">
        <v>457</v>
      </c>
      <c r="P709" s="3" t="s">
        <v>457</v>
      </c>
      <c r="Q709" s="3" t="s">
        <v>457</v>
      </c>
      <c r="R709" s="3" t="s">
        <v>457</v>
      </c>
      <c r="S709" s="3" t="s">
        <v>457</v>
      </c>
      <c r="T709" s="3" t="s">
        <v>481</v>
      </c>
      <c r="U709" t="str">
        <f t="shared" si="11"/>
        <v>10520689</v>
      </c>
    </row>
    <row r="710" spans="1:21" hidden="1">
      <c r="A710" s="3" t="s">
        <v>1425</v>
      </c>
      <c r="B710" s="3" t="s">
        <v>1686</v>
      </c>
      <c r="C710" s="3" t="s">
        <v>30</v>
      </c>
      <c r="D710" s="3" t="s">
        <v>1929</v>
      </c>
      <c r="E710" s="3" t="s">
        <v>457</v>
      </c>
      <c r="F710" s="3" t="s">
        <v>2597</v>
      </c>
      <c r="G710" s="3" t="s">
        <v>31</v>
      </c>
      <c r="H710" s="4">
        <v>45591</v>
      </c>
      <c r="I710" s="5">
        <v>-1</v>
      </c>
      <c r="J710" s="3" t="s">
        <v>20</v>
      </c>
      <c r="K710" s="3" t="s">
        <v>457</v>
      </c>
      <c r="L710" s="6">
        <v>0</v>
      </c>
      <c r="M710" s="3" t="s">
        <v>457</v>
      </c>
      <c r="N710" s="3" t="s">
        <v>457</v>
      </c>
      <c r="O710" s="3" t="s">
        <v>457</v>
      </c>
      <c r="P710" s="3" t="s">
        <v>457</v>
      </c>
      <c r="Q710" s="3" t="s">
        <v>457</v>
      </c>
      <c r="R710" s="3" t="s">
        <v>457</v>
      </c>
      <c r="S710" s="3" t="s">
        <v>457</v>
      </c>
      <c r="T710" s="3" t="s">
        <v>481</v>
      </c>
      <c r="U710" t="str">
        <f t="shared" si="11"/>
        <v>10520689</v>
      </c>
    </row>
    <row r="711" spans="1:21" hidden="1">
      <c r="A711" s="3" t="s">
        <v>1425</v>
      </c>
      <c r="B711" s="3" t="s">
        <v>1686</v>
      </c>
      <c r="C711" s="3" t="s">
        <v>30</v>
      </c>
      <c r="D711" s="3" t="s">
        <v>1929</v>
      </c>
      <c r="E711" s="3" t="s">
        <v>457</v>
      </c>
      <c r="F711" s="3" t="s">
        <v>2597</v>
      </c>
      <c r="G711" s="3" t="s">
        <v>477</v>
      </c>
      <c r="H711" s="4">
        <v>45591</v>
      </c>
      <c r="I711" s="5">
        <v>-1</v>
      </c>
      <c r="J711" s="3" t="s">
        <v>20</v>
      </c>
      <c r="K711" s="3" t="s">
        <v>457</v>
      </c>
      <c r="L711" s="6">
        <v>0</v>
      </c>
      <c r="M711" s="3" t="s">
        <v>457</v>
      </c>
      <c r="N711" s="3" t="s">
        <v>457</v>
      </c>
      <c r="O711" s="3" t="s">
        <v>457</v>
      </c>
      <c r="P711" s="3" t="s">
        <v>457</v>
      </c>
      <c r="Q711" s="3" t="s">
        <v>457</v>
      </c>
      <c r="R711" s="3" t="s">
        <v>457</v>
      </c>
      <c r="S711" s="3" t="s">
        <v>457</v>
      </c>
      <c r="T711" s="3" t="s">
        <v>481</v>
      </c>
      <c r="U711" t="str">
        <f t="shared" si="11"/>
        <v>10520689</v>
      </c>
    </row>
    <row r="712" spans="1:21" hidden="1">
      <c r="A712" s="3" t="s">
        <v>1425</v>
      </c>
      <c r="B712" s="3" t="s">
        <v>1686</v>
      </c>
      <c r="C712" s="3" t="s">
        <v>27</v>
      </c>
      <c r="D712" s="3" t="s">
        <v>1929</v>
      </c>
      <c r="E712" s="3" t="s">
        <v>457</v>
      </c>
      <c r="F712" s="3" t="s">
        <v>2597</v>
      </c>
      <c r="G712" s="3" t="s">
        <v>25</v>
      </c>
      <c r="H712" s="4">
        <v>45591</v>
      </c>
      <c r="I712" s="5">
        <v>1</v>
      </c>
      <c r="J712" s="3" t="s">
        <v>20</v>
      </c>
      <c r="K712" s="3" t="s">
        <v>457</v>
      </c>
      <c r="L712" s="6">
        <v>0</v>
      </c>
      <c r="M712" s="3" t="s">
        <v>457</v>
      </c>
      <c r="N712" s="3" t="s">
        <v>457</v>
      </c>
      <c r="O712" s="3" t="s">
        <v>457</v>
      </c>
      <c r="P712" s="3" t="s">
        <v>457</v>
      </c>
      <c r="Q712" s="3" t="s">
        <v>457</v>
      </c>
      <c r="R712" s="3" t="s">
        <v>457</v>
      </c>
      <c r="S712" s="3" t="s">
        <v>457</v>
      </c>
      <c r="T712" s="3" t="s">
        <v>481</v>
      </c>
      <c r="U712" t="str">
        <f t="shared" si="11"/>
        <v>10520689</v>
      </c>
    </row>
    <row r="713" spans="1:21" hidden="1">
      <c r="A713" s="3" t="s">
        <v>1047</v>
      </c>
      <c r="B713" s="3" t="s">
        <v>1686</v>
      </c>
      <c r="C713" s="3" t="s">
        <v>30</v>
      </c>
      <c r="D713" s="3" t="s">
        <v>1929</v>
      </c>
      <c r="E713" s="3" t="s">
        <v>457</v>
      </c>
      <c r="F713" s="3" t="s">
        <v>2597</v>
      </c>
      <c r="G713" s="3" t="s">
        <v>472</v>
      </c>
      <c r="H713" s="4">
        <v>45591</v>
      </c>
      <c r="I713" s="5">
        <v>-1</v>
      </c>
      <c r="J713" s="3" t="s">
        <v>20</v>
      </c>
      <c r="K713" s="3" t="s">
        <v>457</v>
      </c>
      <c r="L713" s="6">
        <v>0</v>
      </c>
      <c r="M713" s="3" t="s">
        <v>457</v>
      </c>
      <c r="N713" s="3" t="s">
        <v>457</v>
      </c>
      <c r="O713" s="3" t="s">
        <v>457</v>
      </c>
      <c r="P713" s="3" t="s">
        <v>457</v>
      </c>
      <c r="Q713" s="3" t="s">
        <v>457</v>
      </c>
      <c r="R713" s="3" t="s">
        <v>457</v>
      </c>
      <c r="S713" s="3" t="s">
        <v>457</v>
      </c>
      <c r="T713" s="3" t="s">
        <v>481</v>
      </c>
      <c r="U713" t="str">
        <f t="shared" si="11"/>
        <v>10521047</v>
      </c>
    </row>
    <row r="714" spans="1:21" hidden="1">
      <c r="A714" s="3" t="s">
        <v>1047</v>
      </c>
      <c r="B714" s="3" t="s">
        <v>1686</v>
      </c>
      <c r="C714" s="3" t="s">
        <v>27</v>
      </c>
      <c r="D714" s="3" t="s">
        <v>1929</v>
      </c>
      <c r="E714" s="3" t="s">
        <v>457</v>
      </c>
      <c r="F714" s="3" t="s">
        <v>2597</v>
      </c>
      <c r="G714" s="3" t="s">
        <v>467</v>
      </c>
      <c r="H714" s="4">
        <v>45591</v>
      </c>
      <c r="I714" s="5">
        <v>1</v>
      </c>
      <c r="J714" s="3" t="s">
        <v>20</v>
      </c>
      <c r="K714" s="3" t="s">
        <v>457</v>
      </c>
      <c r="L714" s="6">
        <v>0</v>
      </c>
      <c r="M714" s="3" t="s">
        <v>457</v>
      </c>
      <c r="N714" s="3" t="s">
        <v>457</v>
      </c>
      <c r="O714" s="3" t="s">
        <v>457</v>
      </c>
      <c r="P714" s="3" t="s">
        <v>457</v>
      </c>
      <c r="Q714" s="3" t="s">
        <v>457</v>
      </c>
      <c r="R714" s="3" t="s">
        <v>457</v>
      </c>
      <c r="S714" s="3" t="s">
        <v>457</v>
      </c>
      <c r="T714" s="3" t="s">
        <v>481</v>
      </c>
      <c r="U714" t="str">
        <f t="shared" si="11"/>
        <v>10521047</v>
      </c>
    </row>
    <row r="715" spans="1:21" hidden="1">
      <c r="A715" s="3" t="s">
        <v>1062</v>
      </c>
      <c r="B715" s="3" t="s">
        <v>1686</v>
      </c>
      <c r="C715" s="3" t="s">
        <v>27</v>
      </c>
      <c r="D715" s="3" t="s">
        <v>1929</v>
      </c>
      <c r="E715" s="3" t="s">
        <v>457</v>
      </c>
      <c r="F715" s="3" t="s">
        <v>2597</v>
      </c>
      <c r="G715" s="3" t="s">
        <v>475</v>
      </c>
      <c r="H715" s="4">
        <v>45591</v>
      </c>
      <c r="I715" s="5">
        <v>1</v>
      </c>
      <c r="J715" s="3" t="s">
        <v>20</v>
      </c>
      <c r="K715" s="3" t="s">
        <v>457</v>
      </c>
      <c r="L715" s="6">
        <v>0</v>
      </c>
      <c r="M715" s="3" t="s">
        <v>457</v>
      </c>
      <c r="N715" s="3" t="s">
        <v>457</v>
      </c>
      <c r="O715" s="3" t="s">
        <v>457</v>
      </c>
      <c r="P715" s="3" t="s">
        <v>457</v>
      </c>
      <c r="Q715" s="3" t="s">
        <v>457</v>
      </c>
      <c r="R715" s="3" t="s">
        <v>457</v>
      </c>
      <c r="S715" s="3" t="s">
        <v>457</v>
      </c>
      <c r="T715" s="3" t="s">
        <v>481</v>
      </c>
      <c r="U715" t="str">
        <f t="shared" si="11"/>
        <v>10542030</v>
      </c>
    </row>
    <row r="716" spans="1:21" hidden="1">
      <c r="A716" s="3" t="s">
        <v>1062</v>
      </c>
      <c r="B716" s="3" t="s">
        <v>1686</v>
      </c>
      <c r="C716" s="3" t="s">
        <v>27</v>
      </c>
      <c r="D716" s="3" t="s">
        <v>1929</v>
      </c>
      <c r="E716" s="3" t="s">
        <v>457</v>
      </c>
      <c r="F716" s="3" t="s">
        <v>2597</v>
      </c>
      <c r="G716" s="3" t="s">
        <v>471</v>
      </c>
      <c r="H716" s="4">
        <v>45591</v>
      </c>
      <c r="I716" s="5">
        <v>1</v>
      </c>
      <c r="J716" s="3" t="s">
        <v>20</v>
      </c>
      <c r="K716" s="3" t="s">
        <v>457</v>
      </c>
      <c r="L716" s="6">
        <v>0</v>
      </c>
      <c r="M716" s="3" t="s">
        <v>457</v>
      </c>
      <c r="N716" s="3" t="s">
        <v>457</v>
      </c>
      <c r="O716" s="3" t="s">
        <v>457</v>
      </c>
      <c r="P716" s="3" t="s">
        <v>457</v>
      </c>
      <c r="Q716" s="3" t="s">
        <v>457</v>
      </c>
      <c r="R716" s="3" t="s">
        <v>457</v>
      </c>
      <c r="S716" s="3" t="s">
        <v>457</v>
      </c>
      <c r="T716" s="3" t="s">
        <v>481</v>
      </c>
      <c r="U716" t="str">
        <f t="shared" si="11"/>
        <v>10542030</v>
      </c>
    </row>
    <row r="717" spans="1:21" hidden="1">
      <c r="A717" s="3" t="s">
        <v>1062</v>
      </c>
      <c r="B717" s="3" t="s">
        <v>1686</v>
      </c>
      <c r="C717" s="3" t="s">
        <v>30</v>
      </c>
      <c r="D717" s="3" t="s">
        <v>1929</v>
      </c>
      <c r="E717" s="3" t="s">
        <v>457</v>
      </c>
      <c r="F717" s="3" t="s">
        <v>2597</v>
      </c>
      <c r="G717" s="3" t="s">
        <v>483</v>
      </c>
      <c r="H717" s="4">
        <v>45591</v>
      </c>
      <c r="I717" s="5">
        <v>-1</v>
      </c>
      <c r="J717" s="3" t="s">
        <v>20</v>
      </c>
      <c r="K717" s="3" t="s">
        <v>457</v>
      </c>
      <c r="L717" s="6">
        <v>0</v>
      </c>
      <c r="M717" s="3" t="s">
        <v>457</v>
      </c>
      <c r="N717" s="3" t="s">
        <v>457</v>
      </c>
      <c r="O717" s="3" t="s">
        <v>457</v>
      </c>
      <c r="P717" s="3" t="s">
        <v>457</v>
      </c>
      <c r="Q717" s="3" t="s">
        <v>457</v>
      </c>
      <c r="R717" s="3" t="s">
        <v>457</v>
      </c>
      <c r="S717" s="3" t="s">
        <v>457</v>
      </c>
      <c r="T717" s="3" t="s">
        <v>481</v>
      </c>
      <c r="U717" t="str">
        <f t="shared" si="11"/>
        <v>10542030</v>
      </c>
    </row>
    <row r="718" spans="1:21" hidden="1">
      <c r="A718" s="3" t="s">
        <v>1062</v>
      </c>
      <c r="B718" s="3" t="s">
        <v>1686</v>
      </c>
      <c r="C718" s="3" t="s">
        <v>30</v>
      </c>
      <c r="D718" s="3" t="s">
        <v>1929</v>
      </c>
      <c r="E718" s="3" t="s">
        <v>457</v>
      </c>
      <c r="F718" s="3" t="s">
        <v>2597</v>
      </c>
      <c r="G718" s="3" t="s">
        <v>482</v>
      </c>
      <c r="H718" s="4">
        <v>45591</v>
      </c>
      <c r="I718" s="5">
        <v>-1</v>
      </c>
      <c r="J718" s="3" t="s">
        <v>20</v>
      </c>
      <c r="K718" s="3" t="s">
        <v>457</v>
      </c>
      <c r="L718" s="6">
        <v>0</v>
      </c>
      <c r="M718" s="3" t="s">
        <v>457</v>
      </c>
      <c r="N718" s="3" t="s">
        <v>457</v>
      </c>
      <c r="O718" s="3" t="s">
        <v>457</v>
      </c>
      <c r="P718" s="3" t="s">
        <v>457</v>
      </c>
      <c r="Q718" s="3" t="s">
        <v>457</v>
      </c>
      <c r="R718" s="3" t="s">
        <v>457</v>
      </c>
      <c r="S718" s="3" t="s">
        <v>457</v>
      </c>
      <c r="T718" s="3" t="s">
        <v>481</v>
      </c>
      <c r="U718" t="str">
        <f t="shared" si="11"/>
        <v>10542030</v>
      </c>
    </row>
    <row r="719" spans="1:21" hidden="1">
      <c r="A719" s="3" t="s">
        <v>1376</v>
      </c>
      <c r="B719" s="3" t="s">
        <v>1686</v>
      </c>
      <c r="C719" s="3" t="s">
        <v>30</v>
      </c>
      <c r="D719" s="3" t="s">
        <v>1891</v>
      </c>
      <c r="E719" s="3" t="s">
        <v>457</v>
      </c>
      <c r="F719" s="3" t="s">
        <v>2600</v>
      </c>
      <c r="G719" s="3" t="s">
        <v>31</v>
      </c>
      <c r="H719" s="4">
        <v>45591</v>
      </c>
      <c r="I719" s="5">
        <v>1</v>
      </c>
      <c r="J719" s="3" t="s">
        <v>20</v>
      </c>
      <c r="K719" s="3" t="s">
        <v>457</v>
      </c>
      <c r="L719" s="6">
        <v>0</v>
      </c>
      <c r="M719" s="3" t="s">
        <v>457</v>
      </c>
      <c r="N719" s="3" t="s">
        <v>457</v>
      </c>
      <c r="O719" s="3" t="s">
        <v>457</v>
      </c>
      <c r="P719" s="3" t="s">
        <v>457</v>
      </c>
      <c r="Q719" s="3" t="s">
        <v>2566</v>
      </c>
      <c r="R719" s="3" t="s">
        <v>457</v>
      </c>
      <c r="S719" s="3" t="s">
        <v>457</v>
      </c>
      <c r="T719" s="3" t="s">
        <v>481</v>
      </c>
      <c r="U719" t="str">
        <f t="shared" si="11"/>
        <v>10605105</v>
      </c>
    </row>
    <row r="720" spans="1:21" hidden="1">
      <c r="A720" s="3" t="s">
        <v>887</v>
      </c>
      <c r="B720" s="3" t="s">
        <v>1686</v>
      </c>
      <c r="C720" s="3" t="s">
        <v>30</v>
      </c>
      <c r="D720" s="3" t="s">
        <v>1891</v>
      </c>
      <c r="E720" s="3" t="s">
        <v>457</v>
      </c>
      <c r="F720" s="3" t="s">
        <v>2601</v>
      </c>
      <c r="G720" s="3" t="s">
        <v>31</v>
      </c>
      <c r="H720" s="4">
        <v>45593</v>
      </c>
      <c r="I720" s="5">
        <v>1</v>
      </c>
      <c r="J720" s="3" t="s">
        <v>20</v>
      </c>
      <c r="K720" s="3" t="s">
        <v>457</v>
      </c>
      <c r="L720" s="6">
        <v>0</v>
      </c>
      <c r="M720" s="3" t="s">
        <v>457</v>
      </c>
      <c r="N720" s="3" t="s">
        <v>457</v>
      </c>
      <c r="O720" s="3" t="s">
        <v>457</v>
      </c>
      <c r="P720" s="3" t="s">
        <v>457</v>
      </c>
      <c r="Q720" s="3" t="s">
        <v>1974</v>
      </c>
      <c r="R720" s="3" t="s">
        <v>457</v>
      </c>
      <c r="S720" s="3" t="s">
        <v>457</v>
      </c>
      <c r="T720" s="3" t="s">
        <v>481</v>
      </c>
      <c r="U720" t="str">
        <f t="shared" si="11"/>
        <v>10439222</v>
      </c>
    </row>
    <row r="721" spans="1:21" hidden="1">
      <c r="A721" s="3" t="s">
        <v>904</v>
      </c>
      <c r="B721" s="3" t="s">
        <v>1686</v>
      </c>
      <c r="C721" s="3" t="s">
        <v>30</v>
      </c>
      <c r="D721" s="3" t="s">
        <v>1891</v>
      </c>
      <c r="E721" s="3" t="s">
        <v>457</v>
      </c>
      <c r="F721" s="3" t="s">
        <v>2602</v>
      </c>
      <c r="G721" s="3" t="s">
        <v>31</v>
      </c>
      <c r="H721" s="4">
        <v>45593</v>
      </c>
      <c r="I721" s="5">
        <v>1</v>
      </c>
      <c r="J721" s="3" t="s">
        <v>20</v>
      </c>
      <c r="K721" s="3" t="s">
        <v>457</v>
      </c>
      <c r="L721" s="6">
        <v>0</v>
      </c>
      <c r="M721" s="3" t="s">
        <v>457</v>
      </c>
      <c r="N721" s="3" t="s">
        <v>457</v>
      </c>
      <c r="O721" s="3" t="s">
        <v>457</v>
      </c>
      <c r="P721" s="3" t="s">
        <v>457</v>
      </c>
      <c r="Q721" s="3" t="s">
        <v>2088</v>
      </c>
      <c r="R721" s="3" t="s">
        <v>457</v>
      </c>
      <c r="S721" s="3" t="s">
        <v>457</v>
      </c>
      <c r="T721" s="3" t="s">
        <v>481</v>
      </c>
      <c r="U721" t="str">
        <f t="shared" si="11"/>
        <v>10589855</v>
      </c>
    </row>
    <row r="722" spans="1:21" hidden="1">
      <c r="A722" s="3" t="s">
        <v>910</v>
      </c>
      <c r="B722" s="3" t="s">
        <v>1686</v>
      </c>
      <c r="C722" s="3" t="s">
        <v>30</v>
      </c>
      <c r="D722" s="3" t="s">
        <v>1891</v>
      </c>
      <c r="E722" s="3" t="s">
        <v>457</v>
      </c>
      <c r="F722" s="3" t="s">
        <v>2603</v>
      </c>
      <c r="G722" s="3" t="s">
        <v>31</v>
      </c>
      <c r="H722" s="4">
        <v>45593</v>
      </c>
      <c r="I722" s="5">
        <v>1</v>
      </c>
      <c r="J722" s="3" t="s">
        <v>20</v>
      </c>
      <c r="K722" s="3" t="s">
        <v>457</v>
      </c>
      <c r="L722" s="6">
        <v>0</v>
      </c>
      <c r="M722" s="3" t="s">
        <v>457</v>
      </c>
      <c r="N722" s="3" t="s">
        <v>457</v>
      </c>
      <c r="O722" s="3" t="s">
        <v>457</v>
      </c>
      <c r="P722" s="3" t="s">
        <v>457</v>
      </c>
      <c r="Q722" s="3" t="s">
        <v>2298</v>
      </c>
      <c r="R722" s="3" t="s">
        <v>457</v>
      </c>
      <c r="S722" s="3" t="s">
        <v>457</v>
      </c>
      <c r="T722" s="3" t="s">
        <v>481</v>
      </c>
      <c r="U722" t="str">
        <f t="shared" si="11"/>
        <v>10589858</v>
      </c>
    </row>
    <row r="723" spans="1:21" hidden="1">
      <c r="A723" s="3" t="s">
        <v>1334</v>
      </c>
      <c r="B723" s="3" t="s">
        <v>1686</v>
      </c>
      <c r="C723" s="3" t="s">
        <v>23</v>
      </c>
      <c r="D723" s="3" t="s">
        <v>1896</v>
      </c>
      <c r="E723" s="3" t="s">
        <v>457</v>
      </c>
      <c r="F723" s="3" t="s">
        <v>2604</v>
      </c>
      <c r="G723" s="3" t="s">
        <v>25</v>
      </c>
      <c r="H723" s="4">
        <v>45594</v>
      </c>
      <c r="I723" s="5">
        <v>-3</v>
      </c>
      <c r="J723" s="3" t="s">
        <v>20</v>
      </c>
      <c r="K723" s="3" t="s">
        <v>457</v>
      </c>
      <c r="L723" s="6">
        <v>-5.79</v>
      </c>
      <c r="M723" s="3" t="s">
        <v>457</v>
      </c>
      <c r="N723" s="3" t="s">
        <v>457</v>
      </c>
      <c r="O723" s="3" t="s">
        <v>457</v>
      </c>
      <c r="P723" s="3" t="s">
        <v>457</v>
      </c>
      <c r="Q723" s="3" t="s">
        <v>457</v>
      </c>
      <c r="R723" s="3" t="s">
        <v>457</v>
      </c>
      <c r="S723" s="3" t="s">
        <v>457</v>
      </c>
      <c r="T723" s="3" t="s">
        <v>481</v>
      </c>
      <c r="U723" t="str">
        <f t="shared" si="11"/>
        <v>10060882</v>
      </c>
    </row>
    <row r="724" spans="1:21" hidden="1">
      <c r="A724" s="3" t="s">
        <v>920</v>
      </c>
      <c r="B724" s="3" t="s">
        <v>1686</v>
      </c>
      <c r="C724" s="3" t="s">
        <v>457</v>
      </c>
      <c r="D724" s="3" t="s">
        <v>1899</v>
      </c>
      <c r="E724" s="3" t="s">
        <v>457</v>
      </c>
      <c r="F724" s="3" t="s">
        <v>2605</v>
      </c>
      <c r="G724" s="3" t="s">
        <v>25</v>
      </c>
      <c r="H724" s="4">
        <v>45595</v>
      </c>
      <c r="I724" s="5">
        <v>4</v>
      </c>
      <c r="J724" s="3" t="s">
        <v>20</v>
      </c>
      <c r="K724" s="3" t="s">
        <v>457</v>
      </c>
      <c r="L724" s="6">
        <v>4.96</v>
      </c>
      <c r="M724" s="3" t="s">
        <v>457</v>
      </c>
      <c r="N724" s="3" t="s">
        <v>457</v>
      </c>
      <c r="O724" s="3" t="s">
        <v>457</v>
      </c>
      <c r="P724" s="3" t="s">
        <v>457</v>
      </c>
      <c r="Q724" s="3" t="s">
        <v>2606</v>
      </c>
      <c r="R724" s="3" t="s">
        <v>457</v>
      </c>
      <c r="S724" s="3" t="s">
        <v>457</v>
      </c>
      <c r="T724" s="3" t="s">
        <v>481</v>
      </c>
      <c r="U724" t="str">
        <f t="shared" si="11"/>
        <v>10058873</v>
      </c>
    </row>
    <row r="725" spans="1:21" hidden="1">
      <c r="A725" s="3" t="s">
        <v>1376</v>
      </c>
      <c r="B725" s="3" t="s">
        <v>1686</v>
      </c>
      <c r="C725" s="3" t="s">
        <v>30</v>
      </c>
      <c r="D725" s="3" t="s">
        <v>1929</v>
      </c>
      <c r="E725" s="3" t="s">
        <v>457</v>
      </c>
      <c r="F725" s="3" t="s">
        <v>2607</v>
      </c>
      <c r="G725" s="3" t="s">
        <v>31</v>
      </c>
      <c r="H725" s="4">
        <v>45595</v>
      </c>
      <c r="I725" s="5">
        <v>-2</v>
      </c>
      <c r="J725" s="3" t="s">
        <v>20</v>
      </c>
      <c r="K725" s="3" t="s">
        <v>457</v>
      </c>
      <c r="L725" s="6">
        <v>0</v>
      </c>
      <c r="M725" s="3" t="s">
        <v>457</v>
      </c>
      <c r="N725" s="3" t="s">
        <v>457</v>
      </c>
      <c r="O725" s="3" t="s">
        <v>457</v>
      </c>
      <c r="P725" s="3" t="s">
        <v>457</v>
      </c>
      <c r="Q725" s="3" t="s">
        <v>457</v>
      </c>
      <c r="R725" s="3" t="s">
        <v>457</v>
      </c>
      <c r="S725" s="3" t="s">
        <v>457</v>
      </c>
      <c r="T725" s="3" t="s">
        <v>481</v>
      </c>
      <c r="U725" t="str">
        <f t="shared" si="11"/>
        <v>10605105</v>
      </c>
    </row>
    <row r="726" spans="1:21" hidden="1">
      <c r="A726" s="3" t="s">
        <v>1376</v>
      </c>
      <c r="B726" s="3" t="s">
        <v>1686</v>
      </c>
      <c r="C726" s="3" t="s">
        <v>27</v>
      </c>
      <c r="D726" s="3" t="s">
        <v>456</v>
      </c>
      <c r="E726" s="3" t="s">
        <v>457</v>
      </c>
      <c r="F726" s="3" t="s">
        <v>2608</v>
      </c>
      <c r="G726" s="3" t="s">
        <v>25</v>
      </c>
      <c r="H726" s="4">
        <v>45595</v>
      </c>
      <c r="I726" s="5">
        <v>-1</v>
      </c>
      <c r="J726" s="3" t="s">
        <v>20</v>
      </c>
      <c r="K726" s="3" t="s">
        <v>457</v>
      </c>
      <c r="L726" s="6">
        <v>-1790.32</v>
      </c>
      <c r="M726" s="3" t="s">
        <v>457</v>
      </c>
      <c r="N726" s="3" t="s">
        <v>457</v>
      </c>
      <c r="O726" s="3" t="s">
        <v>457</v>
      </c>
      <c r="P726" s="3" t="s">
        <v>2404</v>
      </c>
      <c r="Q726" s="3" t="s">
        <v>457</v>
      </c>
      <c r="R726" s="3" t="s">
        <v>457</v>
      </c>
      <c r="S726" s="3" t="s">
        <v>457</v>
      </c>
      <c r="T726" s="3" t="s">
        <v>481</v>
      </c>
      <c r="U726" t="str">
        <f t="shared" si="11"/>
        <v>10605105100079051</v>
      </c>
    </row>
    <row r="727" spans="1:21" hidden="1">
      <c r="A727" s="3" t="s">
        <v>1376</v>
      </c>
      <c r="B727" s="3" t="s">
        <v>1686</v>
      </c>
      <c r="C727" s="3" t="s">
        <v>27</v>
      </c>
      <c r="D727" s="3" t="s">
        <v>1929</v>
      </c>
      <c r="E727" s="3" t="s">
        <v>457</v>
      </c>
      <c r="F727" s="3" t="s">
        <v>2607</v>
      </c>
      <c r="G727" s="3" t="s">
        <v>458</v>
      </c>
      <c r="H727" s="4">
        <v>45595</v>
      </c>
      <c r="I727" s="5">
        <v>1</v>
      </c>
      <c r="J727" s="3" t="s">
        <v>20</v>
      </c>
      <c r="K727" s="3" t="s">
        <v>457</v>
      </c>
      <c r="L727" s="6">
        <v>0</v>
      </c>
      <c r="M727" s="3" t="s">
        <v>457</v>
      </c>
      <c r="N727" s="3" t="s">
        <v>457</v>
      </c>
      <c r="O727" s="3" t="s">
        <v>457</v>
      </c>
      <c r="P727" s="3" t="s">
        <v>457</v>
      </c>
      <c r="Q727" s="3" t="s">
        <v>457</v>
      </c>
      <c r="R727" s="3" t="s">
        <v>457</v>
      </c>
      <c r="S727" s="3" t="s">
        <v>457</v>
      </c>
      <c r="T727" s="3" t="s">
        <v>481</v>
      </c>
      <c r="U727" t="str">
        <f t="shared" si="11"/>
        <v>10605105</v>
      </c>
    </row>
    <row r="728" spans="1:21" hidden="1">
      <c r="A728" s="3" t="s">
        <v>1376</v>
      </c>
      <c r="B728" s="3" t="s">
        <v>1686</v>
      </c>
      <c r="C728" s="3" t="s">
        <v>27</v>
      </c>
      <c r="D728" s="3" t="s">
        <v>456</v>
      </c>
      <c r="E728" s="3" t="s">
        <v>457</v>
      </c>
      <c r="F728" s="3" t="s">
        <v>2608</v>
      </c>
      <c r="G728" s="3" t="s">
        <v>31</v>
      </c>
      <c r="H728" s="4">
        <v>45595</v>
      </c>
      <c r="I728" s="5">
        <v>-2</v>
      </c>
      <c r="J728" s="3" t="s">
        <v>20</v>
      </c>
      <c r="K728" s="3" t="s">
        <v>457</v>
      </c>
      <c r="L728" s="6">
        <v>-3580.65</v>
      </c>
      <c r="M728" s="3" t="s">
        <v>457</v>
      </c>
      <c r="N728" s="3" t="s">
        <v>457</v>
      </c>
      <c r="O728" s="3" t="s">
        <v>457</v>
      </c>
      <c r="P728" s="3" t="s">
        <v>2227</v>
      </c>
      <c r="Q728" s="3" t="s">
        <v>457</v>
      </c>
      <c r="R728" s="3" t="s">
        <v>457</v>
      </c>
      <c r="S728" s="3" t="s">
        <v>457</v>
      </c>
      <c r="T728" s="3" t="s">
        <v>481</v>
      </c>
      <c r="U728" t="str">
        <f t="shared" si="11"/>
        <v>10605105100078513</v>
      </c>
    </row>
    <row r="729" spans="1:21" hidden="1">
      <c r="A729" s="3" t="s">
        <v>1376</v>
      </c>
      <c r="B729" s="3" t="s">
        <v>1686</v>
      </c>
      <c r="C729" s="3" t="s">
        <v>30</v>
      </c>
      <c r="D729" s="3" t="s">
        <v>1929</v>
      </c>
      <c r="E729" s="3" t="s">
        <v>457</v>
      </c>
      <c r="F729" s="3" t="s">
        <v>2607</v>
      </c>
      <c r="G729" s="3" t="s">
        <v>459</v>
      </c>
      <c r="H729" s="4">
        <v>45595</v>
      </c>
      <c r="I729" s="5">
        <v>-1</v>
      </c>
      <c r="J729" s="3" t="s">
        <v>20</v>
      </c>
      <c r="K729" s="3" t="s">
        <v>457</v>
      </c>
      <c r="L729" s="6">
        <v>0</v>
      </c>
      <c r="M729" s="3" t="s">
        <v>457</v>
      </c>
      <c r="N729" s="3" t="s">
        <v>457</v>
      </c>
      <c r="O729" s="3" t="s">
        <v>457</v>
      </c>
      <c r="P729" s="3" t="s">
        <v>457</v>
      </c>
      <c r="Q729" s="3" t="s">
        <v>457</v>
      </c>
      <c r="R729" s="3" t="s">
        <v>457</v>
      </c>
      <c r="S729" s="3" t="s">
        <v>457</v>
      </c>
      <c r="T729" s="3" t="s">
        <v>481</v>
      </c>
      <c r="U729" t="str">
        <f t="shared" si="11"/>
        <v>10605105</v>
      </c>
    </row>
    <row r="730" spans="1:21" hidden="1">
      <c r="A730" s="3" t="s">
        <v>1376</v>
      </c>
      <c r="B730" s="3" t="s">
        <v>1686</v>
      </c>
      <c r="C730" s="3" t="s">
        <v>27</v>
      </c>
      <c r="D730" s="3" t="s">
        <v>1929</v>
      </c>
      <c r="E730" s="3" t="s">
        <v>457</v>
      </c>
      <c r="F730" s="3" t="s">
        <v>2607</v>
      </c>
      <c r="G730" s="3" t="s">
        <v>25</v>
      </c>
      <c r="H730" s="4">
        <v>45595</v>
      </c>
      <c r="I730" s="5">
        <v>2</v>
      </c>
      <c r="J730" s="3" t="s">
        <v>20</v>
      </c>
      <c r="K730" s="3" t="s">
        <v>457</v>
      </c>
      <c r="L730" s="6">
        <v>0</v>
      </c>
      <c r="M730" s="3" t="s">
        <v>457</v>
      </c>
      <c r="N730" s="3" t="s">
        <v>457</v>
      </c>
      <c r="O730" s="3" t="s">
        <v>457</v>
      </c>
      <c r="P730" s="3" t="s">
        <v>457</v>
      </c>
      <c r="Q730" s="3" t="s">
        <v>457</v>
      </c>
      <c r="R730" s="3" t="s">
        <v>457</v>
      </c>
      <c r="S730" s="3" t="s">
        <v>457</v>
      </c>
      <c r="T730" s="3" t="s">
        <v>481</v>
      </c>
      <c r="U730" t="str">
        <f t="shared" si="11"/>
        <v>10605105</v>
      </c>
    </row>
    <row r="731" spans="1:21" hidden="1">
      <c r="A731" s="3" t="s">
        <v>1328</v>
      </c>
      <c r="B731" s="3" t="s">
        <v>1686</v>
      </c>
      <c r="C731" s="3" t="s">
        <v>23</v>
      </c>
      <c r="D731" s="3" t="s">
        <v>1891</v>
      </c>
      <c r="E731" s="3" t="s">
        <v>457</v>
      </c>
      <c r="F731" s="3" t="s">
        <v>2609</v>
      </c>
      <c r="G731" s="3" t="s">
        <v>31</v>
      </c>
      <c r="H731" s="4">
        <v>45600</v>
      </c>
      <c r="I731" s="5">
        <v>1</v>
      </c>
      <c r="J731" s="3" t="s">
        <v>20</v>
      </c>
      <c r="K731" s="3" t="s">
        <v>457</v>
      </c>
      <c r="L731" s="6">
        <v>0</v>
      </c>
      <c r="M731" s="3" t="s">
        <v>457</v>
      </c>
      <c r="N731" s="3" t="s">
        <v>457</v>
      </c>
      <c r="O731" s="3" t="s">
        <v>457</v>
      </c>
      <c r="P731" s="3" t="s">
        <v>457</v>
      </c>
      <c r="Q731" s="3" t="s">
        <v>2472</v>
      </c>
      <c r="R731" s="3" t="s">
        <v>457</v>
      </c>
      <c r="S731" s="3" t="s">
        <v>457</v>
      </c>
      <c r="T731" s="3" t="s">
        <v>481</v>
      </c>
      <c r="U731" t="str">
        <f t="shared" si="11"/>
        <v>10060518</v>
      </c>
    </row>
    <row r="732" spans="1:21" hidden="1">
      <c r="A732" s="3" t="s">
        <v>1036</v>
      </c>
      <c r="B732" s="3" t="s">
        <v>1686</v>
      </c>
      <c r="C732" s="3" t="s">
        <v>30</v>
      </c>
      <c r="D732" s="3" t="s">
        <v>1891</v>
      </c>
      <c r="E732" s="3" t="s">
        <v>457</v>
      </c>
      <c r="F732" s="3" t="s">
        <v>2610</v>
      </c>
      <c r="G732" s="3" t="s">
        <v>31</v>
      </c>
      <c r="H732" s="4">
        <v>45602</v>
      </c>
      <c r="I732" s="5">
        <v>12</v>
      </c>
      <c r="J732" s="3" t="s">
        <v>20</v>
      </c>
      <c r="K732" s="3" t="s">
        <v>457</v>
      </c>
      <c r="L732" s="6">
        <v>0</v>
      </c>
      <c r="M732" s="3" t="s">
        <v>457</v>
      </c>
      <c r="N732" s="3" t="s">
        <v>457</v>
      </c>
      <c r="O732" s="3" t="s">
        <v>457</v>
      </c>
      <c r="P732" s="3" t="s">
        <v>457</v>
      </c>
      <c r="Q732" s="3" t="s">
        <v>2393</v>
      </c>
      <c r="R732" s="3" t="s">
        <v>457</v>
      </c>
      <c r="S732" s="3" t="s">
        <v>457</v>
      </c>
      <c r="T732" s="3" t="s">
        <v>481</v>
      </c>
      <c r="U732" t="str">
        <f t="shared" si="11"/>
        <v>10058170</v>
      </c>
    </row>
    <row r="733" spans="1:21" hidden="1">
      <c r="A733" s="3" t="s">
        <v>1036</v>
      </c>
      <c r="B733" s="3" t="s">
        <v>1686</v>
      </c>
      <c r="C733" s="3" t="s">
        <v>27</v>
      </c>
      <c r="D733" s="3" t="s">
        <v>1929</v>
      </c>
      <c r="E733" s="3" t="s">
        <v>457</v>
      </c>
      <c r="F733" s="3" t="s">
        <v>2611</v>
      </c>
      <c r="G733" s="3" t="s">
        <v>1854</v>
      </c>
      <c r="H733" s="4">
        <v>45602</v>
      </c>
      <c r="I733" s="5">
        <v>12</v>
      </c>
      <c r="J733" s="3" t="s">
        <v>20</v>
      </c>
      <c r="K733" s="3" t="s">
        <v>457</v>
      </c>
      <c r="L733" s="6">
        <v>0</v>
      </c>
      <c r="M733" s="3" t="s">
        <v>457</v>
      </c>
      <c r="N733" s="3" t="s">
        <v>457</v>
      </c>
      <c r="O733" s="3" t="s">
        <v>457</v>
      </c>
      <c r="P733" s="3" t="s">
        <v>457</v>
      </c>
      <c r="Q733" s="3" t="s">
        <v>457</v>
      </c>
      <c r="R733" s="3" t="s">
        <v>457</v>
      </c>
      <c r="S733" s="3" t="s">
        <v>457</v>
      </c>
      <c r="T733" s="3" t="s">
        <v>481</v>
      </c>
      <c r="U733" t="str">
        <f t="shared" si="11"/>
        <v>10058170</v>
      </c>
    </row>
    <row r="734" spans="1:21" hidden="1">
      <c r="A734" s="3" t="s">
        <v>1036</v>
      </c>
      <c r="B734" s="3" t="s">
        <v>1686</v>
      </c>
      <c r="C734" s="3" t="s">
        <v>30</v>
      </c>
      <c r="D734" s="3" t="s">
        <v>1929</v>
      </c>
      <c r="E734" s="3" t="s">
        <v>457</v>
      </c>
      <c r="F734" s="3" t="s">
        <v>2611</v>
      </c>
      <c r="G734" s="3" t="s">
        <v>2612</v>
      </c>
      <c r="H734" s="4">
        <v>45602</v>
      </c>
      <c r="I734" s="5">
        <v>-12</v>
      </c>
      <c r="J734" s="3" t="s">
        <v>20</v>
      </c>
      <c r="K734" s="3" t="s">
        <v>457</v>
      </c>
      <c r="L734" s="6">
        <v>0</v>
      </c>
      <c r="M734" s="3" t="s">
        <v>457</v>
      </c>
      <c r="N734" s="3" t="s">
        <v>457</v>
      </c>
      <c r="O734" s="3" t="s">
        <v>457</v>
      </c>
      <c r="P734" s="3" t="s">
        <v>457</v>
      </c>
      <c r="Q734" s="3" t="s">
        <v>457</v>
      </c>
      <c r="R734" s="3" t="s">
        <v>457</v>
      </c>
      <c r="S734" s="3" t="s">
        <v>457</v>
      </c>
      <c r="T734" s="3" t="s">
        <v>481</v>
      </c>
      <c r="U734" t="str">
        <f t="shared" si="11"/>
        <v>10058170</v>
      </c>
    </row>
    <row r="735" spans="1:21" hidden="1">
      <c r="A735" s="3" t="s">
        <v>920</v>
      </c>
      <c r="B735" s="3" t="s">
        <v>1686</v>
      </c>
      <c r="C735" s="3" t="s">
        <v>30</v>
      </c>
      <c r="D735" s="3" t="s">
        <v>1891</v>
      </c>
      <c r="E735" s="3" t="s">
        <v>457</v>
      </c>
      <c r="F735" s="3" t="s">
        <v>2613</v>
      </c>
      <c r="G735" s="3" t="s">
        <v>31</v>
      </c>
      <c r="H735" s="4">
        <v>45602</v>
      </c>
      <c r="I735" s="5">
        <v>4</v>
      </c>
      <c r="J735" s="3" t="s">
        <v>20</v>
      </c>
      <c r="K735" s="3" t="s">
        <v>457</v>
      </c>
      <c r="L735" s="6">
        <v>0</v>
      </c>
      <c r="M735" s="3" t="s">
        <v>457</v>
      </c>
      <c r="N735" s="3" t="s">
        <v>457</v>
      </c>
      <c r="O735" s="3" t="s">
        <v>457</v>
      </c>
      <c r="P735" s="3" t="s">
        <v>457</v>
      </c>
      <c r="Q735" s="3" t="s">
        <v>2606</v>
      </c>
      <c r="R735" s="3" t="s">
        <v>457</v>
      </c>
      <c r="S735" s="3" t="s">
        <v>457</v>
      </c>
      <c r="T735" s="3" t="s">
        <v>481</v>
      </c>
      <c r="U735" t="str">
        <f t="shared" si="11"/>
        <v>10058873</v>
      </c>
    </row>
    <row r="736" spans="1:21" hidden="1">
      <c r="A736" s="3" t="s">
        <v>1305</v>
      </c>
      <c r="B736" s="3" t="s">
        <v>1686</v>
      </c>
      <c r="C736" s="3" t="s">
        <v>23</v>
      </c>
      <c r="D736" s="3" t="s">
        <v>1891</v>
      </c>
      <c r="E736" s="3" t="s">
        <v>457</v>
      </c>
      <c r="F736" s="3" t="s">
        <v>2614</v>
      </c>
      <c r="G736" s="3" t="s">
        <v>31</v>
      </c>
      <c r="H736" s="4">
        <v>45602</v>
      </c>
      <c r="I736" s="5">
        <v>3</v>
      </c>
      <c r="J736" s="3" t="s">
        <v>20</v>
      </c>
      <c r="K736" s="3" t="s">
        <v>457</v>
      </c>
      <c r="L736" s="6">
        <v>0</v>
      </c>
      <c r="M736" s="3" t="s">
        <v>457</v>
      </c>
      <c r="N736" s="3" t="s">
        <v>457</v>
      </c>
      <c r="O736" s="3" t="s">
        <v>457</v>
      </c>
      <c r="P736" s="3" t="s">
        <v>457</v>
      </c>
      <c r="Q736" s="3" t="s">
        <v>2587</v>
      </c>
      <c r="R736" s="3" t="s">
        <v>457</v>
      </c>
      <c r="S736" s="3" t="s">
        <v>457</v>
      </c>
      <c r="T736" s="3" t="s">
        <v>481</v>
      </c>
      <c r="U736" t="str">
        <f t="shared" si="11"/>
        <v>10060890</v>
      </c>
    </row>
    <row r="737" spans="1:21" hidden="1">
      <c r="A737" s="3" t="s">
        <v>1140</v>
      </c>
      <c r="B737" s="3" t="s">
        <v>1686</v>
      </c>
      <c r="C737" s="3" t="s">
        <v>30</v>
      </c>
      <c r="D737" s="3" t="s">
        <v>1891</v>
      </c>
      <c r="E737" s="3" t="s">
        <v>457</v>
      </c>
      <c r="F737" s="3" t="s">
        <v>2615</v>
      </c>
      <c r="G737" s="3" t="s">
        <v>31</v>
      </c>
      <c r="H737" s="4">
        <v>45602</v>
      </c>
      <c r="I737" s="5">
        <v>4</v>
      </c>
      <c r="J737" s="3" t="s">
        <v>20</v>
      </c>
      <c r="K737" s="3" t="s">
        <v>457</v>
      </c>
      <c r="L737" s="6">
        <v>0</v>
      </c>
      <c r="M737" s="3" t="s">
        <v>457</v>
      </c>
      <c r="N737" s="3" t="s">
        <v>457</v>
      </c>
      <c r="O737" s="3" t="s">
        <v>457</v>
      </c>
      <c r="P737" s="3" t="s">
        <v>457</v>
      </c>
      <c r="Q737" s="3" t="s">
        <v>2599</v>
      </c>
      <c r="R737" s="3" t="s">
        <v>457</v>
      </c>
      <c r="S737" s="3" t="s">
        <v>457</v>
      </c>
      <c r="T737" s="3" t="s">
        <v>481</v>
      </c>
      <c r="U737" t="str">
        <f t="shared" si="11"/>
        <v>10204117</v>
      </c>
    </row>
    <row r="738" spans="1:21" hidden="1">
      <c r="A738" s="3" t="s">
        <v>1140</v>
      </c>
      <c r="B738" s="3" t="s">
        <v>1686</v>
      </c>
      <c r="C738" s="3" t="s">
        <v>27</v>
      </c>
      <c r="D738" s="3" t="s">
        <v>1929</v>
      </c>
      <c r="E738" s="3" t="s">
        <v>457</v>
      </c>
      <c r="F738" s="3" t="s">
        <v>2611</v>
      </c>
      <c r="G738" s="3" t="s">
        <v>2616</v>
      </c>
      <c r="H738" s="4">
        <v>45602</v>
      </c>
      <c r="I738" s="5">
        <v>4</v>
      </c>
      <c r="J738" s="3" t="s">
        <v>20</v>
      </c>
      <c r="K738" s="3" t="s">
        <v>457</v>
      </c>
      <c r="L738" s="6">
        <v>0</v>
      </c>
      <c r="M738" s="3" t="s">
        <v>457</v>
      </c>
      <c r="N738" s="3" t="s">
        <v>457</v>
      </c>
      <c r="O738" s="3" t="s">
        <v>457</v>
      </c>
      <c r="P738" s="3" t="s">
        <v>457</v>
      </c>
      <c r="Q738" s="3" t="s">
        <v>457</v>
      </c>
      <c r="R738" s="3" t="s">
        <v>457</v>
      </c>
      <c r="S738" s="3" t="s">
        <v>457</v>
      </c>
      <c r="T738" s="3" t="s">
        <v>481</v>
      </c>
      <c r="U738" t="str">
        <f t="shared" si="11"/>
        <v>10204117</v>
      </c>
    </row>
    <row r="739" spans="1:21" hidden="1">
      <c r="A739" s="3" t="s">
        <v>1140</v>
      </c>
      <c r="B739" s="3" t="s">
        <v>1686</v>
      </c>
      <c r="C739" s="3" t="s">
        <v>30</v>
      </c>
      <c r="D739" s="3" t="s">
        <v>1929</v>
      </c>
      <c r="E739" s="3" t="s">
        <v>457</v>
      </c>
      <c r="F739" s="3" t="s">
        <v>2611</v>
      </c>
      <c r="G739" s="3" t="s">
        <v>2617</v>
      </c>
      <c r="H739" s="4">
        <v>45602</v>
      </c>
      <c r="I739" s="5">
        <v>-4</v>
      </c>
      <c r="J739" s="3" t="s">
        <v>20</v>
      </c>
      <c r="K739" s="3" t="s">
        <v>457</v>
      </c>
      <c r="L739" s="6">
        <v>0</v>
      </c>
      <c r="M739" s="3" t="s">
        <v>457</v>
      </c>
      <c r="N739" s="3" t="s">
        <v>457</v>
      </c>
      <c r="O739" s="3" t="s">
        <v>457</v>
      </c>
      <c r="P739" s="3" t="s">
        <v>457</v>
      </c>
      <c r="Q739" s="3" t="s">
        <v>457</v>
      </c>
      <c r="R739" s="3" t="s">
        <v>457</v>
      </c>
      <c r="S739" s="3" t="s">
        <v>457</v>
      </c>
      <c r="T739" s="3" t="s">
        <v>481</v>
      </c>
      <c r="U739" t="str">
        <f t="shared" si="11"/>
        <v>10204117</v>
      </c>
    </row>
    <row r="740" spans="1:21" hidden="1">
      <c r="A740" s="3" t="s">
        <v>1349</v>
      </c>
      <c r="B740" s="3" t="s">
        <v>1686</v>
      </c>
      <c r="C740" s="3" t="s">
        <v>23</v>
      </c>
      <c r="D740" s="3" t="s">
        <v>1891</v>
      </c>
      <c r="E740" s="3" t="s">
        <v>457</v>
      </c>
      <c r="F740" s="3" t="s">
        <v>2618</v>
      </c>
      <c r="G740" s="3" t="s">
        <v>31</v>
      </c>
      <c r="H740" s="4">
        <v>45602</v>
      </c>
      <c r="I740" s="5">
        <v>6</v>
      </c>
      <c r="J740" s="3" t="s">
        <v>20</v>
      </c>
      <c r="K740" s="3" t="s">
        <v>457</v>
      </c>
      <c r="L740" s="6">
        <v>0</v>
      </c>
      <c r="M740" s="3" t="s">
        <v>457</v>
      </c>
      <c r="N740" s="3" t="s">
        <v>457</v>
      </c>
      <c r="O740" s="3" t="s">
        <v>457</v>
      </c>
      <c r="P740" s="3" t="s">
        <v>457</v>
      </c>
      <c r="Q740" s="3" t="s">
        <v>2589</v>
      </c>
      <c r="R740" s="3" t="s">
        <v>457</v>
      </c>
      <c r="S740" s="3" t="s">
        <v>457</v>
      </c>
      <c r="T740" s="3" t="s">
        <v>481</v>
      </c>
      <c r="U740" t="str">
        <f t="shared" si="11"/>
        <v>10205990</v>
      </c>
    </row>
    <row r="741" spans="1:21" hidden="1">
      <c r="A741" s="3" t="s">
        <v>197</v>
      </c>
      <c r="B741" s="3" t="s">
        <v>1686</v>
      </c>
      <c r="C741" s="3" t="s">
        <v>457</v>
      </c>
      <c r="D741" s="3" t="s">
        <v>1899</v>
      </c>
      <c r="E741" s="3" t="s">
        <v>457</v>
      </c>
      <c r="F741" s="3" t="s">
        <v>2619</v>
      </c>
      <c r="G741" s="3" t="s">
        <v>25</v>
      </c>
      <c r="H741" s="4">
        <v>45603</v>
      </c>
      <c r="I741" s="5">
        <v>6</v>
      </c>
      <c r="J741" s="3" t="s">
        <v>20</v>
      </c>
      <c r="K741" s="3" t="s">
        <v>457</v>
      </c>
      <c r="L741" s="6">
        <v>33.119999999999997</v>
      </c>
      <c r="M741" s="3" t="s">
        <v>457</v>
      </c>
      <c r="N741" s="3" t="s">
        <v>457</v>
      </c>
      <c r="O741" s="3" t="s">
        <v>457</v>
      </c>
      <c r="P741" s="3" t="s">
        <v>457</v>
      </c>
      <c r="Q741" s="3" t="s">
        <v>2620</v>
      </c>
      <c r="R741" s="3" t="s">
        <v>457</v>
      </c>
      <c r="S741" s="3" t="s">
        <v>457</v>
      </c>
      <c r="T741" s="3" t="s">
        <v>481</v>
      </c>
      <c r="U741" t="str">
        <f t="shared" si="11"/>
        <v>10060919</v>
      </c>
    </row>
    <row r="742" spans="1:21" hidden="1">
      <c r="A742" s="3" t="s">
        <v>1493</v>
      </c>
      <c r="B742" s="3" t="s">
        <v>1686</v>
      </c>
      <c r="C742" s="3" t="s">
        <v>457</v>
      </c>
      <c r="D742" s="3" t="s">
        <v>1899</v>
      </c>
      <c r="E742" s="3" t="s">
        <v>457</v>
      </c>
      <c r="F742" s="3" t="s">
        <v>2621</v>
      </c>
      <c r="G742" s="3" t="s">
        <v>460</v>
      </c>
      <c r="H742" s="4">
        <v>45604</v>
      </c>
      <c r="I742" s="5">
        <v>20</v>
      </c>
      <c r="J742" s="3" t="s">
        <v>20</v>
      </c>
      <c r="K742" s="3" t="s">
        <v>457</v>
      </c>
      <c r="L742" s="6">
        <v>323.57</v>
      </c>
      <c r="M742" s="3" t="s">
        <v>457</v>
      </c>
      <c r="N742" s="3" t="s">
        <v>457</v>
      </c>
      <c r="O742" s="3" t="s">
        <v>457</v>
      </c>
      <c r="P742" s="3" t="s">
        <v>457</v>
      </c>
      <c r="Q742" s="3" t="s">
        <v>2622</v>
      </c>
      <c r="R742" s="3" t="s">
        <v>457</v>
      </c>
      <c r="S742" s="3" t="s">
        <v>457</v>
      </c>
      <c r="T742" s="3" t="s">
        <v>481</v>
      </c>
      <c r="U742" t="str">
        <f t="shared" si="11"/>
        <v>10204354</v>
      </c>
    </row>
    <row r="743" spans="1:21" hidden="1">
      <c r="A743" s="3" t="s">
        <v>925</v>
      </c>
      <c r="B743" s="3" t="s">
        <v>1686</v>
      </c>
      <c r="C743" s="3" t="s">
        <v>30</v>
      </c>
      <c r="D743" s="3" t="s">
        <v>1891</v>
      </c>
      <c r="E743" s="3" t="s">
        <v>457</v>
      </c>
      <c r="F743" s="3" t="s">
        <v>2623</v>
      </c>
      <c r="G743" s="3" t="s">
        <v>31</v>
      </c>
      <c r="H743" s="4">
        <v>45604</v>
      </c>
      <c r="I743" s="5">
        <v>24</v>
      </c>
      <c r="J743" s="3" t="s">
        <v>20</v>
      </c>
      <c r="K743" s="3" t="s">
        <v>457</v>
      </c>
      <c r="L743" s="6">
        <v>0</v>
      </c>
      <c r="M743" s="3" t="s">
        <v>457</v>
      </c>
      <c r="N743" s="3" t="s">
        <v>457</v>
      </c>
      <c r="O743" s="3" t="s">
        <v>457</v>
      </c>
      <c r="P743" s="3" t="s">
        <v>457</v>
      </c>
      <c r="Q743" s="3" t="s">
        <v>2466</v>
      </c>
      <c r="R743" s="3" t="s">
        <v>457</v>
      </c>
      <c r="S743" s="3" t="s">
        <v>457</v>
      </c>
      <c r="T743" s="3" t="s">
        <v>481</v>
      </c>
      <c r="U743" t="str">
        <f t="shared" si="11"/>
        <v>10503901</v>
      </c>
    </row>
    <row r="744" spans="1:21" hidden="1">
      <c r="A744" s="3" t="s">
        <v>1305</v>
      </c>
      <c r="B744" s="3" t="s">
        <v>1686</v>
      </c>
      <c r="C744" s="3" t="s">
        <v>23</v>
      </c>
      <c r="D744" s="3" t="s">
        <v>1896</v>
      </c>
      <c r="E744" s="3" t="s">
        <v>457</v>
      </c>
      <c r="F744" s="3" t="s">
        <v>2624</v>
      </c>
      <c r="G744" s="3" t="s">
        <v>31</v>
      </c>
      <c r="H744" s="4">
        <v>45607</v>
      </c>
      <c r="I744" s="5">
        <v>-1</v>
      </c>
      <c r="J744" s="3" t="s">
        <v>20</v>
      </c>
      <c r="K744" s="3" t="s">
        <v>457</v>
      </c>
      <c r="L744" s="6">
        <v>-18.43</v>
      </c>
      <c r="M744" s="3" t="s">
        <v>457</v>
      </c>
      <c r="N744" s="3" t="s">
        <v>457</v>
      </c>
      <c r="O744" s="3" t="s">
        <v>457</v>
      </c>
      <c r="P744" s="3" t="s">
        <v>457</v>
      </c>
      <c r="Q744" s="3" t="s">
        <v>457</v>
      </c>
      <c r="R744" s="3" t="s">
        <v>457</v>
      </c>
      <c r="S744" s="3" t="s">
        <v>457</v>
      </c>
      <c r="T744" s="3" t="s">
        <v>481</v>
      </c>
      <c r="U744" t="str">
        <f t="shared" si="11"/>
        <v>10060890</v>
      </c>
    </row>
    <row r="745" spans="1:21" hidden="1">
      <c r="A745" s="3" t="s">
        <v>1305</v>
      </c>
      <c r="B745" s="3" t="s">
        <v>1686</v>
      </c>
      <c r="C745" s="3" t="s">
        <v>27</v>
      </c>
      <c r="D745" s="3" t="s">
        <v>456</v>
      </c>
      <c r="E745" s="3" t="s">
        <v>457</v>
      </c>
      <c r="F745" s="3" t="s">
        <v>2625</v>
      </c>
      <c r="G745" s="3" t="s">
        <v>31</v>
      </c>
      <c r="H745" s="4">
        <v>45607</v>
      </c>
      <c r="I745" s="5">
        <v>-4</v>
      </c>
      <c r="J745" s="3" t="s">
        <v>20</v>
      </c>
      <c r="K745" s="3" t="s">
        <v>457</v>
      </c>
      <c r="L745" s="6">
        <v>-73.72</v>
      </c>
      <c r="M745" s="3" t="s">
        <v>457</v>
      </c>
      <c r="N745" s="3" t="s">
        <v>457</v>
      </c>
      <c r="O745" s="3" t="s">
        <v>457</v>
      </c>
      <c r="P745" s="3" t="s">
        <v>2626</v>
      </c>
      <c r="Q745" s="3" t="s">
        <v>457</v>
      </c>
      <c r="R745" s="3" t="s">
        <v>457</v>
      </c>
      <c r="S745" s="3" t="s">
        <v>457</v>
      </c>
      <c r="T745" s="3" t="s">
        <v>2627</v>
      </c>
      <c r="U745" t="str">
        <f t="shared" si="11"/>
        <v>10060890200058503</v>
      </c>
    </row>
    <row r="746" spans="1:21" hidden="1">
      <c r="A746" s="3" t="s">
        <v>1305</v>
      </c>
      <c r="B746" s="3" t="s">
        <v>1686</v>
      </c>
      <c r="C746" s="3" t="s">
        <v>23</v>
      </c>
      <c r="D746" s="3" t="s">
        <v>1917</v>
      </c>
      <c r="E746" s="3" t="s">
        <v>457</v>
      </c>
      <c r="F746" s="3" t="s">
        <v>2628</v>
      </c>
      <c r="G746" s="3" t="s">
        <v>31</v>
      </c>
      <c r="H746" s="4">
        <v>45607</v>
      </c>
      <c r="I746" s="5">
        <v>2</v>
      </c>
      <c r="J746" s="3" t="s">
        <v>20</v>
      </c>
      <c r="K746" s="3" t="s">
        <v>457</v>
      </c>
      <c r="L746" s="6">
        <v>36.86</v>
      </c>
      <c r="M746" s="3" t="s">
        <v>457</v>
      </c>
      <c r="N746" s="3" t="s">
        <v>457</v>
      </c>
      <c r="O746" s="3" t="s">
        <v>457</v>
      </c>
      <c r="P746" s="3" t="s">
        <v>457</v>
      </c>
      <c r="Q746" s="3" t="s">
        <v>457</v>
      </c>
      <c r="R746" s="3" t="s">
        <v>457</v>
      </c>
      <c r="S746" s="3" t="s">
        <v>457</v>
      </c>
      <c r="T746" s="3" t="s">
        <v>481</v>
      </c>
      <c r="U746" t="str">
        <f t="shared" si="11"/>
        <v>10060890</v>
      </c>
    </row>
    <row r="747" spans="1:21" hidden="1">
      <c r="A747" s="3" t="s">
        <v>1305</v>
      </c>
      <c r="B747" s="3" t="s">
        <v>1686</v>
      </c>
      <c r="C747" s="3" t="s">
        <v>27</v>
      </c>
      <c r="D747" s="3" t="s">
        <v>1929</v>
      </c>
      <c r="E747" s="3" t="s">
        <v>457</v>
      </c>
      <c r="F747" s="3" t="s">
        <v>2629</v>
      </c>
      <c r="G747" s="3" t="s">
        <v>25</v>
      </c>
      <c r="H747" s="4">
        <v>45607</v>
      </c>
      <c r="I747" s="5">
        <v>4</v>
      </c>
      <c r="J747" s="3" t="s">
        <v>20</v>
      </c>
      <c r="K747" s="3" t="s">
        <v>457</v>
      </c>
      <c r="L747" s="6">
        <v>0</v>
      </c>
      <c r="M747" s="3" t="s">
        <v>457</v>
      </c>
      <c r="N747" s="3" t="s">
        <v>457</v>
      </c>
      <c r="O747" s="3" t="s">
        <v>457</v>
      </c>
      <c r="P747" s="3" t="s">
        <v>457</v>
      </c>
      <c r="Q747" s="3" t="s">
        <v>457</v>
      </c>
      <c r="R747" s="3" t="s">
        <v>457</v>
      </c>
      <c r="S747" s="3" t="s">
        <v>457</v>
      </c>
      <c r="T747" s="3" t="s">
        <v>481</v>
      </c>
      <c r="U747" t="str">
        <f t="shared" si="11"/>
        <v>10060890</v>
      </c>
    </row>
    <row r="748" spans="1:21" hidden="1">
      <c r="A748" s="3" t="s">
        <v>1305</v>
      </c>
      <c r="B748" s="3" t="s">
        <v>1686</v>
      </c>
      <c r="C748" s="3" t="s">
        <v>23</v>
      </c>
      <c r="D748" s="3" t="s">
        <v>1929</v>
      </c>
      <c r="E748" s="3" t="s">
        <v>457</v>
      </c>
      <c r="F748" s="3" t="s">
        <v>2629</v>
      </c>
      <c r="G748" s="3" t="s">
        <v>31</v>
      </c>
      <c r="H748" s="4">
        <v>45607</v>
      </c>
      <c r="I748" s="5">
        <v>-4</v>
      </c>
      <c r="J748" s="3" t="s">
        <v>20</v>
      </c>
      <c r="K748" s="3" t="s">
        <v>457</v>
      </c>
      <c r="L748" s="6">
        <v>0</v>
      </c>
      <c r="M748" s="3" t="s">
        <v>457</v>
      </c>
      <c r="N748" s="3" t="s">
        <v>457</v>
      </c>
      <c r="O748" s="3" t="s">
        <v>457</v>
      </c>
      <c r="P748" s="3" t="s">
        <v>457</v>
      </c>
      <c r="Q748" s="3" t="s">
        <v>457</v>
      </c>
      <c r="R748" s="3" t="s">
        <v>457</v>
      </c>
      <c r="S748" s="3" t="s">
        <v>457</v>
      </c>
      <c r="T748" s="3" t="s">
        <v>481</v>
      </c>
      <c r="U748" t="str">
        <f t="shared" si="11"/>
        <v>10060890</v>
      </c>
    </row>
    <row r="749" spans="1:21" hidden="1">
      <c r="A749" s="3" t="s">
        <v>1156</v>
      </c>
      <c r="B749" s="3" t="s">
        <v>1686</v>
      </c>
      <c r="C749" s="3" t="s">
        <v>27</v>
      </c>
      <c r="D749" s="3" t="s">
        <v>456</v>
      </c>
      <c r="E749" s="3" t="s">
        <v>457</v>
      </c>
      <c r="F749" s="3" t="s">
        <v>2630</v>
      </c>
      <c r="G749" s="3" t="s">
        <v>31</v>
      </c>
      <c r="H749" s="4">
        <v>45607</v>
      </c>
      <c r="I749" s="5">
        <v>-4</v>
      </c>
      <c r="J749" s="3" t="s">
        <v>20</v>
      </c>
      <c r="K749" s="3" t="s">
        <v>457</v>
      </c>
      <c r="L749" s="6">
        <v>-100.41</v>
      </c>
      <c r="M749" s="3" t="s">
        <v>457</v>
      </c>
      <c r="N749" s="3" t="s">
        <v>457</v>
      </c>
      <c r="O749" s="3" t="s">
        <v>457</v>
      </c>
      <c r="P749" s="3" t="s">
        <v>2626</v>
      </c>
      <c r="Q749" s="3" t="s">
        <v>457</v>
      </c>
      <c r="R749" s="3" t="s">
        <v>457</v>
      </c>
      <c r="S749" s="3" t="s">
        <v>457</v>
      </c>
      <c r="T749" s="3" t="s">
        <v>2627</v>
      </c>
      <c r="U749" t="str">
        <f t="shared" si="11"/>
        <v>10060891200058503</v>
      </c>
    </row>
    <row r="750" spans="1:21" hidden="1">
      <c r="A750" s="3" t="s">
        <v>1156</v>
      </c>
      <c r="B750" s="3" t="s">
        <v>1686</v>
      </c>
      <c r="C750" s="3" t="s">
        <v>23</v>
      </c>
      <c r="D750" s="3" t="s">
        <v>1929</v>
      </c>
      <c r="E750" s="3" t="s">
        <v>457</v>
      </c>
      <c r="F750" s="3" t="s">
        <v>2631</v>
      </c>
      <c r="G750" s="3" t="s">
        <v>31</v>
      </c>
      <c r="H750" s="4">
        <v>45607</v>
      </c>
      <c r="I750" s="5">
        <v>-4</v>
      </c>
      <c r="J750" s="3" t="s">
        <v>20</v>
      </c>
      <c r="K750" s="3" t="s">
        <v>457</v>
      </c>
      <c r="L750" s="6">
        <v>0</v>
      </c>
      <c r="M750" s="3" t="s">
        <v>457</v>
      </c>
      <c r="N750" s="3" t="s">
        <v>457</v>
      </c>
      <c r="O750" s="3" t="s">
        <v>457</v>
      </c>
      <c r="P750" s="3" t="s">
        <v>457</v>
      </c>
      <c r="Q750" s="3" t="s">
        <v>457</v>
      </c>
      <c r="R750" s="3" t="s">
        <v>457</v>
      </c>
      <c r="S750" s="3" t="s">
        <v>457</v>
      </c>
      <c r="T750" s="3" t="s">
        <v>481</v>
      </c>
      <c r="U750" t="str">
        <f t="shared" si="11"/>
        <v>10060891</v>
      </c>
    </row>
    <row r="751" spans="1:21" hidden="1">
      <c r="A751" s="3" t="s">
        <v>1156</v>
      </c>
      <c r="B751" s="3" t="s">
        <v>1686</v>
      </c>
      <c r="C751" s="3" t="s">
        <v>27</v>
      </c>
      <c r="D751" s="3" t="s">
        <v>1929</v>
      </c>
      <c r="E751" s="3" t="s">
        <v>457</v>
      </c>
      <c r="F751" s="3" t="s">
        <v>2631</v>
      </c>
      <c r="G751" s="3" t="s">
        <v>25</v>
      </c>
      <c r="H751" s="4">
        <v>45607</v>
      </c>
      <c r="I751" s="5">
        <v>4</v>
      </c>
      <c r="J751" s="3" t="s">
        <v>20</v>
      </c>
      <c r="K751" s="3" t="s">
        <v>457</v>
      </c>
      <c r="L751" s="6">
        <v>0</v>
      </c>
      <c r="M751" s="3" t="s">
        <v>457</v>
      </c>
      <c r="N751" s="3" t="s">
        <v>457</v>
      </c>
      <c r="O751" s="3" t="s">
        <v>457</v>
      </c>
      <c r="P751" s="3" t="s">
        <v>457</v>
      </c>
      <c r="Q751" s="3" t="s">
        <v>457</v>
      </c>
      <c r="R751" s="3" t="s">
        <v>457</v>
      </c>
      <c r="S751" s="3" t="s">
        <v>457</v>
      </c>
      <c r="T751" s="3" t="s">
        <v>481</v>
      </c>
      <c r="U751" t="str">
        <f t="shared" si="11"/>
        <v>10060891</v>
      </c>
    </row>
    <row r="752" spans="1:21" hidden="1">
      <c r="A752" s="3" t="s">
        <v>1140</v>
      </c>
      <c r="B752" s="3" t="s">
        <v>1686</v>
      </c>
      <c r="C752" s="3" t="s">
        <v>27</v>
      </c>
      <c r="D752" s="3" t="s">
        <v>456</v>
      </c>
      <c r="E752" s="3" t="s">
        <v>457</v>
      </c>
      <c r="F752" s="3" t="s">
        <v>2632</v>
      </c>
      <c r="G752" s="3" t="s">
        <v>31</v>
      </c>
      <c r="H752" s="4">
        <v>45607</v>
      </c>
      <c r="I752" s="5">
        <v>-4</v>
      </c>
      <c r="J752" s="3" t="s">
        <v>20</v>
      </c>
      <c r="K752" s="3" t="s">
        <v>457</v>
      </c>
      <c r="L752" s="6">
        <v>-20.16</v>
      </c>
      <c r="M752" s="3" t="s">
        <v>457</v>
      </c>
      <c r="N752" s="3" t="s">
        <v>457</v>
      </c>
      <c r="O752" s="3" t="s">
        <v>457</v>
      </c>
      <c r="P752" s="3" t="s">
        <v>2626</v>
      </c>
      <c r="Q752" s="3" t="s">
        <v>457</v>
      </c>
      <c r="R752" s="3" t="s">
        <v>457</v>
      </c>
      <c r="S752" s="3" t="s">
        <v>457</v>
      </c>
      <c r="T752" s="3" t="s">
        <v>2627</v>
      </c>
      <c r="U752" t="str">
        <f t="shared" si="11"/>
        <v>10204117200058503</v>
      </c>
    </row>
    <row r="753" spans="1:21" hidden="1">
      <c r="A753" s="3" t="s">
        <v>1149</v>
      </c>
      <c r="B753" s="3" t="s">
        <v>1686</v>
      </c>
      <c r="C753" s="3" t="s">
        <v>27</v>
      </c>
      <c r="D753" s="3" t="s">
        <v>1929</v>
      </c>
      <c r="E753" s="3" t="s">
        <v>457</v>
      </c>
      <c r="F753" s="3" t="s">
        <v>2633</v>
      </c>
      <c r="G753" s="3" t="s">
        <v>25</v>
      </c>
      <c r="H753" s="4">
        <v>45607</v>
      </c>
      <c r="I753" s="5">
        <v>4</v>
      </c>
      <c r="J753" s="3" t="s">
        <v>20</v>
      </c>
      <c r="K753" s="3" t="s">
        <v>457</v>
      </c>
      <c r="L753" s="6">
        <v>0</v>
      </c>
      <c r="M753" s="3" t="s">
        <v>457</v>
      </c>
      <c r="N753" s="3" t="s">
        <v>457</v>
      </c>
      <c r="O753" s="3" t="s">
        <v>457</v>
      </c>
      <c r="P753" s="3" t="s">
        <v>457</v>
      </c>
      <c r="Q753" s="3" t="s">
        <v>457</v>
      </c>
      <c r="R753" s="3" t="s">
        <v>457</v>
      </c>
      <c r="S753" s="3" t="s">
        <v>457</v>
      </c>
      <c r="T753" s="3" t="s">
        <v>481</v>
      </c>
      <c r="U753" t="str">
        <f t="shared" si="11"/>
        <v>10204124</v>
      </c>
    </row>
    <row r="754" spans="1:21" hidden="1">
      <c r="A754" s="3" t="s">
        <v>1149</v>
      </c>
      <c r="B754" s="3" t="s">
        <v>1686</v>
      </c>
      <c r="C754" s="3" t="s">
        <v>27</v>
      </c>
      <c r="D754" s="3" t="s">
        <v>456</v>
      </c>
      <c r="E754" s="3" t="s">
        <v>457</v>
      </c>
      <c r="F754" s="3" t="s">
        <v>2634</v>
      </c>
      <c r="G754" s="3" t="s">
        <v>31</v>
      </c>
      <c r="H754" s="4">
        <v>45607</v>
      </c>
      <c r="I754" s="5">
        <v>-4</v>
      </c>
      <c r="J754" s="3" t="s">
        <v>20</v>
      </c>
      <c r="K754" s="3" t="s">
        <v>457</v>
      </c>
      <c r="L754" s="6">
        <v>-66.599999999999994</v>
      </c>
      <c r="M754" s="3" t="s">
        <v>457</v>
      </c>
      <c r="N754" s="3" t="s">
        <v>457</v>
      </c>
      <c r="O754" s="3" t="s">
        <v>457</v>
      </c>
      <c r="P754" s="3" t="s">
        <v>2626</v>
      </c>
      <c r="Q754" s="3" t="s">
        <v>457</v>
      </c>
      <c r="R754" s="3" t="s">
        <v>457</v>
      </c>
      <c r="S754" s="3" t="s">
        <v>457</v>
      </c>
      <c r="T754" s="3" t="s">
        <v>2627</v>
      </c>
      <c r="U754" t="str">
        <f t="shared" si="11"/>
        <v>10204124200058503</v>
      </c>
    </row>
    <row r="755" spans="1:21" hidden="1">
      <c r="A755" s="3" t="s">
        <v>1149</v>
      </c>
      <c r="B755" s="3" t="s">
        <v>1686</v>
      </c>
      <c r="C755" s="3" t="s">
        <v>23</v>
      </c>
      <c r="D755" s="3" t="s">
        <v>1929</v>
      </c>
      <c r="E755" s="3" t="s">
        <v>457</v>
      </c>
      <c r="F755" s="3" t="s">
        <v>2633</v>
      </c>
      <c r="G755" s="3" t="s">
        <v>31</v>
      </c>
      <c r="H755" s="4">
        <v>45607</v>
      </c>
      <c r="I755" s="5">
        <v>-4</v>
      </c>
      <c r="J755" s="3" t="s">
        <v>20</v>
      </c>
      <c r="K755" s="3" t="s">
        <v>457</v>
      </c>
      <c r="L755" s="6">
        <v>0</v>
      </c>
      <c r="M755" s="3" t="s">
        <v>457</v>
      </c>
      <c r="N755" s="3" t="s">
        <v>457</v>
      </c>
      <c r="O755" s="3" t="s">
        <v>457</v>
      </c>
      <c r="P755" s="3" t="s">
        <v>457</v>
      </c>
      <c r="Q755" s="3" t="s">
        <v>457</v>
      </c>
      <c r="R755" s="3" t="s">
        <v>457</v>
      </c>
      <c r="S755" s="3" t="s">
        <v>457</v>
      </c>
      <c r="T755" s="3" t="s">
        <v>481</v>
      </c>
      <c r="U755" t="str">
        <f t="shared" si="11"/>
        <v>10204124</v>
      </c>
    </row>
    <row r="756" spans="1:21" hidden="1">
      <c r="A756" s="3" t="s">
        <v>1349</v>
      </c>
      <c r="B756" s="3" t="s">
        <v>1686</v>
      </c>
      <c r="C756" s="3" t="s">
        <v>27</v>
      </c>
      <c r="D756" s="3" t="s">
        <v>1929</v>
      </c>
      <c r="E756" s="3" t="s">
        <v>457</v>
      </c>
      <c r="F756" s="3" t="s">
        <v>2635</v>
      </c>
      <c r="G756" s="3" t="s">
        <v>25</v>
      </c>
      <c r="H756" s="4">
        <v>45607</v>
      </c>
      <c r="I756" s="5">
        <v>6</v>
      </c>
      <c r="J756" s="3" t="s">
        <v>20</v>
      </c>
      <c r="K756" s="3" t="s">
        <v>457</v>
      </c>
      <c r="L756" s="6">
        <v>0</v>
      </c>
      <c r="M756" s="3" t="s">
        <v>457</v>
      </c>
      <c r="N756" s="3" t="s">
        <v>457</v>
      </c>
      <c r="O756" s="3" t="s">
        <v>457</v>
      </c>
      <c r="P756" s="3" t="s">
        <v>457</v>
      </c>
      <c r="Q756" s="3" t="s">
        <v>457</v>
      </c>
      <c r="R756" s="3" t="s">
        <v>457</v>
      </c>
      <c r="S756" s="3" t="s">
        <v>457</v>
      </c>
      <c r="T756" s="3" t="s">
        <v>481</v>
      </c>
      <c r="U756" t="str">
        <f t="shared" si="11"/>
        <v>10205990</v>
      </c>
    </row>
    <row r="757" spans="1:21" hidden="1">
      <c r="A757" s="3" t="s">
        <v>1349</v>
      </c>
      <c r="B757" s="3" t="s">
        <v>1686</v>
      </c>
      <c r="C757" s="3" t="s">
        <v>23</v>
      </c>
      <c r="D757" s="3" t="s">
        <v>1929</v>
      </c>
      <c r="E757" s="3" t="s">
        <v>457</v>
      </c>
      <c r="F757" s="3" t="s">
        <v>2635</v>
      </c>
      <c r="G757" s="3" t="s">
        <v>31</v>
      </c>
      <c r="H757" s="4">
        <v>45607</v>
      </c>
      <c r="I757" s="5">
        <v>-6</v>
      </c>
      <c r="J757" s="3" t="s">
        <v>20</v>
      </c>
      <c r="K757" s="3" t="s">
        <v>457</v>
      </c>
      <c r="L757" s="6">
        <v>0</v>
      </c>
      <c r="M757" s="3" t="s">
        <v>457</v>
      </c>
      <c r="N757" s="3" t="s">
        <v>457</v>
      </c>
      <c r="O757" s="3" t="s">
        <v>457</v>
      </c>
      <c r="P757" s="3" t="s">
        <v>457</v>
      </c>
      <c r="Q757" s="3" t="s">
        <v>457</v>
      </c>
      <c r="R757" s="3" t="s">
        <v>457</v>
      </c>
      <c r="S757" s="3" t="s">
        <v>457</v>
      </c>
      <c r="T757" s="3" t="s">
        <v>481</v>
      </c>
      <c r="U757" t="str">
        <f t="shared" si="11"/>
        <v>10205990</v>
      </c>
    </row>
    <row r="758" spans="1:21" hidden="1">
      <c r="A758" s="3" t="s">
        <v>1349</v>
      </c>
      <c r="B758" s="3" t="s">
        <v>1686</v>
      </c>
      <c r="C758" s="3" t="s">
        <v>27</v>
      </c>
      <c r="D758" s="3" t="s">
        <v>456</v>
      </c>
      <c r="E758" s="3" t="s">
        <v>457</v>
      </c>
      <c r="F758" s="3" t="s">
        <v>2636</v>
      </c>
      <c r="G758" s="3" t="s">
        <v>31</v>
      </c>
      <c r="H758" s="4">
        <v>45607</v>
      </c>
      <c r="I758" s="5">
        <v>-6</v>
      </c>
      <c r="J758" s="3" t="s">
        <v>20</v>
      </c>
      <c r="K758" s="3" t="s">
        <v>457</v>
      </c>
      <c r="L758" s="6">
        <v>-169.95</v>
      </c>
      <c r="M758" s="3" t="s">
        <v>457</v>
      </c>
      <c r="N758" s="3" t="s">
        <v>457</v>
      </c>
      <c r="O758" s="3" t="s">
        <v>457</v>
      </c>
      <c r="P758" s="3" t="s">
        <v>2626</v>
      </c>
      <c r="Q758" s="3" t="s">
        <v>457</v>
      </c>
      <c r="R758" s="3" t="s">
        <v>457</v>
      </c>
      <c r="S758" s="3" t="s">
        <v>457</v>
      </c>
      <c r="T758" s="3" t="s">
        <v>2627</v>
      </c>
      <c r="U758" t="str">
        <f t="shared" si="11"/>
        <v>10205990200058503</v>
      </c>
    </row>
    <row r="759" spans="1:21" hidden="1">
      <c r="A759" s="3" t="s">
        <v>1351</v>
      </c>
      <c r="B759" s="3" t="s">
        <v>1686</v>
      </c>
      <c r="C759" s="3" t="s">
        <v>23</v>
      </c>
      <c r="D759" s="3" t="s">
        <v>1929</v>
      </c>
      <c r="E759" s="3" t="s">
        <v>457</v>
      </c>
      <c r="F759" s="3" t="s">
        <v>2637</v>
      </c>
      <c r="G759" s="3" t="s">
        <v>31</v>
      </c>
      <c r="H759" s="4">
        <v>45607</v>
      </c>
      <c r="I759" s="5">
        <v>-4</v>
      </c>
      <c r="J759" s="3" t="s">
        <v>20</v>
      </c>
      <c r="K759" s="3" t="s">
        <v>457</v>
      </c>
      <c r="L759" s="6">
        <v>0</v>
      </c>
      <c r="M759" s="3" t="s">
        <v>457</v>
      </c>
      <c r="N759" s="3" t="s">
        <v>457</v>
      </c>
      <c r="O759" s="3" t="s">
        <v>457</v>
      </c>
      <c r="P759" s="3" t="s">
        <v>457</v>
      </c>
      <c r="Q759" s="3" t="s">
        <v>457</v>
      </c>
      <c r="R759" s="3" t="s">
        <v>457</v>
      </c>
      <c r="S759" s="3" t="s">
        <v>457</v>
      </c>
      <c r="T759" s="3" t="s">
        <v>481</v>
      </c>
      <c r="U759" t="str">
        <f t="shared" si="11"/>
        <v>10205993</v>
      </c>
    </row>
    <row r="760" spans="1:21" hidden="1">
      <c r="A760" s="3" t="s">
        <v>1351</v>
      </c>
      <c r="B760" s="3" t="s">
        <v>1686</v>
      </c>
      <c r="C760" s="3" t="s">
        <v>27</v>
      </c>
      <c r="D760" s="3" t="s">
        <v>456</v>
      </c>
      <c r="E760" s="3" t="s">
        <v>457</v>
      </c>
      <c r="F760" s="3" t="s">
        <v>2638</v>
      </c>
      <c r="G760" s="3" t="s">
        <v>31</v>
      </c>
      <c r="H760" s="4">
        <v>45607</v>
      </c>
      <c r="I760" s="5">
        <v>-4</v>
      </c>
      <c r="J760" s="3" t="s">
        <v>20</v>
      </c>
      <c r="K760" s="3" t="s">
        <v>457</v>
      </c>
      <c r="L760" s="6">
        <v>-232.27</v>
      </c>
      <c r="M760" s="3" t="s">
        <v>457</v>
      </c>
      <c r="N760" s="3" t="s">
        <v>457</v>
      </c>
      <c r="O760" s="3" t="s">
        <v>457</v>
      </c>
      <c r="P760" s="3" t="s">
        <v>2626</v>
      </c>
      <c r="Q760" s="3" t="s">
        <v>457</v>
      </c>
      <c r="R760" s="3" t="s">
        <v>457</v>
      </c>
      <c r="S760" s="3" t="s">
        <v>457</v>
      </c>
      <c r="T760" s="3" t="s">
        <v>2627</v>
      </c>
      <c r="U760" t="str">
        <f t="shared" si="11"/>
        <v>10205993200058503</v>
      </c>
    </row>
    <row r="761" spans="1:21" hidden="1">
      <c r="A761" s="3" t="s">
        <v>1351</v>
      </c>
      <c r="B761" s="3" t="s">
        <v>1686</v>
      </c>
      <c r="C761" s="3" t="s">
        <v>27</v>
      </c>
      <c r="D761" s="3" t="s">
        <v>1929</v>
      </c>
      <c r="E761" s="3" t="s">
        <v>457</v>
      </c>
      <c r="F761" s="3" t="s">
        <v>2637</v>
      </c>
      <c r="G761" s="3" t="s">
        <v>25</v>
      </c>
      <c r="H761" s="4">
        <v>45607</v>
      </c>
      <c r="I761" s="5">
        <v>4</v>
      </c>
      <c r="J761" s="3" t="s">
        <v>20</v>
      </c>
      <c r="K761" s="3" t="s">
        <v>457</v>
      </c>
      <c r="L761" s="6">
        <v>0</v>
      </c>
      <c r="M761" s="3" t="s">
        <v>457</v>
      </c>
      <c r="N761" s="3" t="s">
        <v>457</v>
      </c>
      <c r="O761" s="3" t="s">
        <v>457</v>
      </c>
      <c r="P761" s="3" t="s">
        <v>457</v>
      </c>
      <c r="Q761" s="3" t="s">
        <v>457</v>
      </c>
      <c r="R761" s="3" t="s">
        <v>457</v>
      </c>
      <c r="S761" s="3" t="s">
        <v>457</v>
      </c>
      <c r="T761" s="3" t="s">
        <v>481</v>
      </c>
      <c r="U761" t="str">
        <f t="shared" si="11"/>
        <v>10205993</v>
      </c>
    </row>
    <row r="762" spans="1:21" hidden="1">
      <c r="A762" s="3" t="s">
        <v>892</v>
      </c>
      <c r="B762" s="3" t="s">
        <v>1686</v>
      </c>
      <c r="C762" s="3" t="s">
        <v>27</v>
      </c>
      <c r="D762" s="3" t="s">
        <v>1929</v>
      </c>
      <c r="E762" s="3" t="s">
        <v>457</v>
      </c>
      <c r="F762" s="3" t="s">
        <v>2639</v>
      </c>
      <c r="G762" s="3" t="s">
        <v>25</v>
      </c>
      <c r="H762" s="4">
        <v>45607</v>
      </c>
      <c r="I762" s="5">
        <v>1</v>
      </c>
      <c r="J762" s="3" t="s">
        <v>20</v>
      </c>
      <c r="K762" s="3" t="s">
        <v>457</v>
      </c>
      <c r="L762" s="6">
        <v>0</v>
      </c>
      <c r="M762" s="3" t="s">
        <v>457</v>
      </c>
      <c r="N762" s="3" t="s">
        <v>457</v>
      </c>
      <c r="O762" s="3" t="s">
        <v>457</v>
      </c>
      <c r="P762" s="3" t="s">
        <v>457</v>
      </c>
      <c r="Q762" s="3" t="s">
        <v>457</v>
      </c>
      <c r="R762" s="3" t="s">
        <v>457</v>
      </c>
      <c r="S762" s="3" t="s">
        <v>457</v>
      </c>
      <c r="T762" s="3" t="s">
        <v>481</v>
      </c>
      <c r="U762" t="str">
        <f t="shared" si="11"/>
        <v>10293038</v>
      </c>
    </row>
    <row r="763" spans="1:21" hidden="1">
      <c r="A763" s="3" t="s">
        <v>892</v>
      </c>
      <c r="B763" s="3" t="s">
        <v>1686</v>
      </c>
      <c r="C763" s="3" t="s">
        <v>30</v>
      </c>
      <c r="D763" s="3" t="s">
        <v>1929</v>
      </c>
      <c r="E763" s="3" t="s">
        <v>457</v>
      </c>
      <c r="F763" s="3" t="s">
        <v>2639</v>
      </c>
      <c r="G763" s="3" t="s">
        <v>31</v>
      </c>
      <c r="H763" s="4">
        <v>45607</v>
      </c>
      <c r="I763" s="5">
        <v>-1</v>
      </c>
      <c r="J763" s="3" t="s">
        <v>20</v>
      </c>
      <c r="K763" s="3" t="s">
        <v>457</v>
      </c>
      <c r="L763" s="6">
        <v>0</v>
      </c>
      <c r="M763" s="3" t="s">
        <v>457</v>
      </c>
      <c r="N763" s="3" t="s">
        <v>457</v>
      </c>
      <c r="O763" s="3" t="s">
        <v>457</v>
      </c>
      <c r="P763" s="3" t="s">
        <v>457</v>
      </c>
      <c r="Q763" s="3" t="s">
        <v>457</v>
      </c>
      <c r="R763" s="3" t="s">
        <v>457</v>
      </c>
      <c r="S763" s="3" t="s">
        <v>457</v>
      </c>
      <c r="T763" s="3" t="s">
        <v>481</v>
      </c>
      <c r="U763" t="str">
        <f t="shared" si="11"/>
        <v>10293038</v>
      </c>
    </row>
    <row r="764" spans="1:21" hidden="1">
      <c r="A764" s="3" t="s">
        <v>892</v>
      </c>
      <c r="B764" s="3" t="s">
        <v>1686</v>
      </c>
      <c r="C764" s="3" t="s">
        <v>23</v>
      </c>
      <c r="D764" s="3" t="s">
        <v>1929</v>
      </c>
      <c r="E764" s="3" t="s">
        <v>457</v>
      </c>
      <c r="F764" s="3" t="s">
        <v>2640</v>
      </c>
      <c r="G764" s="3" t="s">
        <v>31</v>
      </c>
      <c r="H764" s="4">
        <v>45607</v>
      </c>
      <c r="I764" s="5">
        <v>-1</v>
      </c>
      <c r="J764" s="3" t="s">
        <v>20</v>
      </c>
      <c r="K764" s="3" t="s">
        <v>457</v>
      </c>
      <c r="L764" s="6">
        <v>0</v>
      </c>
      <c r="M764" s="3" t="s">
        <v>457</v>
      </c>
      <c r="N764" s="3" t="s">
        <v>457</v>
      </c>
      <c r="O764" s="3" t="s">
        <v>457</v>
      </c>
      <c r="P764" s="3" t="s">
        <v>457</v>
      </c>
      <c r="Q764" s="3" t="s">
        <v>457</v>
      </c>
      <c r="R764" s="3" t="s">
        <v>457</v>
      </c>
      <c r="S764" s="3" t="s">
        <v>457</v>
      </c>
      <c r="T764" s="3" t="s">
        <v>481</v>
      </c>
      <c r="U764" t="str">
        <f t="shared" si="11"/>
        <v>10293038</v>
      </c>
    </row>
    <row r="765" spans="1:21" hidden="1">
      <c r="A765" s="3" t="s">
        <v>892</v>
      </c>
      <c r="B765" s="3" t="s">
        <v>1686</v>
      </c>
      <c r="C765" s="3" t="s">
        <v>27</v>
      </c>
      <c r="D765" s="3" t="s">
        <v>456</v>
      </c>
      <c r="E765" s="3" t="s">
        <v>457</v>
      </c>
      <c r="F765" s="3" t="s">
        <v>2641</v>
      </c>
      <c r="G765" s="3" t="s">
        <v>31</v>
      </c>
      <c r="H765" s="4">
        <v>45607</v>
      </c>
      <c r="I765" s="5">
        <v>-1</v>
      </c>
      <c r="J765" s="3" t="s">
        <v>20</v>
      </c>
      <c r="K765" s="3" t="s">
        <v>457</v>
      </c>
      <c r="L765" s="6">
        <v>-2990.84</v>
      </c>
      <c r="M765" s="3" t="s">
        <v>457</v>
      </c>
      <c r="N765" s="3" t="s">
        <v>457</v>
      </c>
      <c r="O765" s="3" t="s">
        <v>457</v>
      </c>
      <c r="P765" s="3" t="s">
        <v>576</v>
      </c>
      <c r="Q765" s="3" t="s">
        <v>457</v>
      </c>
      <c r="R765" s="3" t="s">
        <v>457</v>
      </c>
      <c r="S765" s="3" t="s">
        <v>457</v>
      </c>
      <c r="T765" s="3" t="s">
        <v>2642</v>
      </c>
      <c r="U765" t="str">
        <f t="shared" si="11"/>
        <v>10293038100034294</v>
      </c>
    </row>
    <row r="766" spans="1:21" hidden="1">
      <c r="A766" s="3" t="s">
        <v>892</v>
      </c>
      <c r="B766" s="3" t="s">
        <v>1686</v>
      </c>
      <c r="C766" s="3" t="s">
        <v>27</v>
      </c>
      <c r="D766" s="3" t="s">
        <v>1929</v>
      </c>
      <c r="E766" s="3" t="s">
        <v>457</v>
      </c>
      <c r="F766" s="3" t="s">
        <v>2640</v>
      </c>
      <c r="G766" s="3" t="s">
        <v>25</v>
      </c>
      <c r="H766" s="4">
        <v>45607</v>
      </c>
      <c r="I766" s="5">
        <v>1</v>
      </c>
      <c r="J766" s="3" t="s">
        <v>20</v>
      </c>
      <c r="K766" s="3" t="s">
        <v>457</v>
      </c>
      <c r="L766" s="6">
        <v>0</v>
      </c>
      <c r="M766" s="3" t="s">
        <v>457</v>
      </c>
      <c r="N766" s="3" t="s">
        <v>457</v>
      </c>
      <c r="O766" s="3" t="s">
        <v>457</v>
      </c>
      <c r="P766" s="3" t="s">
        <v>457</v>
      </c>
      <c r="Q766" s="3" t="s">
        <v>457</v>
      </c>
      <c r="R766" s="3" t="s">
        <v>457</v>
      </c>
      <c r="S766" s="3" t="s">
        <v>457</v>
      </c>
      <c r="T766" s="3" t="s">
        <v>481</v>
      </c>
      <c r="U766" t="str">
        <f t="shared" si="11"/>
        <v>10293038</v>
      </c>
    </row>
    <row r="767" spans="1:21" hidden="1">
      <c r="A767" s="3" t="s">
        <v>1315</v>
      </c>
      <c r="B767" s="3" t="s">
        <v>1686</v>
      </c>
      <c r="C767" s="3" t="s">
        <v>27</v>
      </c>
      <c r="D767" s="3" t="s">
        <v>1929</v>
      </c>
      <c r="E767" s="3" t="s">
        <v>457</v>
      </c>
      <c r="F767" s="3" t="s">
        <v>2643</v>
      </c>
      <c r="G767" s="3" t="s">
        <v>25</v>
      </c>
      <c r="H767" s="4">
        <v>45607</v>
      </c>
      <c r="I767" s="5">
        <v>1</v>
      </c>
      <c r="J767" s="3" t="s">
        <v>20</v>
      </c>
      <c r="K767" s="3" t="s">
        <v>457</v>
      </c>
      <c r="L767" s="6">
        <v>0</v>
      </c>
      <c r="M767" s="3" t="s">
        <v>457</v>
      </c>
      <c r="N767" s="3" t="s">
        <v>457</v>
      </c>
      <c r="O767" s="3" t="s">
        <v>457</v>
      </c>
      <c r="P767" s="3" t="s">
        <v>457</v>
      </c>
      <c r="Q767" s="3" t="s">
        <v>457</v>
      </c>
      <c r="R767" s="3" t="s">
        <v>457</v>
      </c>
      <c r="S767" s="3" t="s">
        <v>457</v>
      </c>
      <c r="T767" s="3" t="s">
        <v>481</v>
      </c>
      <c r="U767" t="str">
        <f t="shared" si="11"/>
        <v>10480795</v>
      </c>
    </row>
    <row r="768" spans="1:21" hidden="1">
      <c r="A768" s="3" t="s">
        <v>1315</v>
      </c>
      <c r="B768" s="3" t="s">
        <v>1686</v>
      </c>
      <c r="C768" s="3" t="s">
        <v>23</v>
      </c>
      <c r="D768" s="3" t="s">
        <v>1929</v>
      </c>
      <c r="E768" s="3" t="s">
        <v>457</v>
      </c>
      <c r="F768" s="3" t="s">
        <v>2644</v>
      </c>
      <c r="G768" s="3" t="s">
        <v>31</v>
      </c>
      <c r="H768" s="4">
        <v>45607</v>
      </c>
      <c r="I768" s="5">
        <v>-1</v>
      </c>
      <c r="J768" s="3" t="s">
        <v>20</v>
      </c>
      <c r="K768" s="3" t="s">
        <v>457</v>
      </c>
      <c r="L768" s="6">
        <v>0</v>
      </c>
      <c r="M768" s="3" t="s">
        <v>457</v>
      </c>
      <c r="N768" s="3" t="s">
        <v>457</v>
      </c>
      <c r="O768" s="3" t="s">
        <v>457</v>
      </c>
      <c r="P768" s="3" t="s">
        <v>457</v>
      </c>
      <c r="Q768" s="3" t="s">
        <v>457</v>
      </c>
      <c r="R768" s="3" t="s">
        <v>457</v>
      </c>
      <c r="S768" s="3" t="s">
        <v>457</v>
      </c>
      <c r="T768" s="3" t="s">
        <v>481</v>
      </c>
      <c r="U768" t="str">
        <f t="shared" si="11"/>
        <v>10480795</v>
      </c>
    </row>
    <row r="769" spans="1:21" hidden="1">
      <c r="A769" s="3" t="s">
        <v>1315</v>
      </c>
      <c r="B769" s="3" t="s">
        <v>1686</v>
      </c>
      <c r="C769" s="3" t="s">
        <v>27</v>
      </c>
      <c r="D769" s="3" t="s">
        <v>456</v>
      </c>
      <c r="E769" s="3" t="s">
        <v>457</v>
      </c>
      <c r="F769" s="3" t="s">
        <v>2645</v>
      </c>
      <c r="G769" s="3" t="s">
        <v>31</v>
      </c>
      <c r="H769" s="4">
        <v>45607</v>
      </c>
      <c r="I769" s="5">
        <v>-1</v>
      </c>
      <c r="J769" s="3" t="s">
        <v>20</v>
      </c>
      <c r="K769" s="3" t="s">
        <v>457</v>
      </c>
      <c r="L769" s="6">
        <v>-796</v>
      </c>
      <c r="M769" s="3" t="s">
        <v>457</v>
      </c>
      <c r="N769" s="3" t="s">
        <v>457</v>
      </c>
      <c r="O769" s="3" t="s">
        <v>457</v>
      </c>
      <c r="P769" s="3" t="s">
        <v>2646</v>
      </c>
      <c r="Q769" s="3" t="s">
        <v>457</v>
      </c>
      <c r="R769" s="3" t="s">
        <v>457</v>
      </c>
      <c r="S769" s="3" t="s">
        <v>457</v>
      </c>
      <c r="T769" s="3" t="s">
        <v>2647</v>
      </c>
      <c r="U769" t="str">
        <f t="shared" si="11"/>
        <v>10480795200058504</v>
      </c>
    </row>
    <row r="770" spans="1:21" hidden="1">
      <c r="A770" s="3" t="s">
        <v>1315</v>
      </c>
      <c r="B770" s="3" t="s">
        <v>1686</v>
      </c>
      <c r="C770" s="3" t="s">
        <v>23</v>
      </c>
      <c r="D770" s="3" t="s">
        <v>1929</v>
      </c>
      <c r="E770" s="3" t="s">
        <v>457</v>
      </c>
      <c r="F770" s="3" t="s">
        <v>2643</v>
      </c>
      <c r="G770" s="3" t="s">
        <v>31</v>
      </c>
      <c r="H770" s="4">
        <v>45607</v>
      </c>
      <c r="I770" s="5">
        <v>-1</v>
      </c>
      <c r="J770" s="3" t="s">
        <v>20</v>
      </c>
      <c r="K770" s="3" t="s">
        <v>457</v>
      </c>
      <c r="L770" s="6">
        <v>0</v>
      </c>
      <c r="M770" s="3" t="s">
        <v>457</v>
      </c>
      <c r="N770" s="3" t="s">
        <v>457</v>
      </c>
      <c r="O770" s="3" t="s">
        <v>457</v>
      </c>
      <c r="P770" s="3" t="s">
        <v>457</v>
      </c>
      <c r="Q770" s="3" t="s">
        <v>457</v>
      </c>
      <c r="R770" s="3" t="s">
        <v>457</v>
      </c>
      <c r="S770" s="3" t="s">
        <v>457</v>
      </c>
      <c r="T770" s="3" t="s">
        <v>481</v>
      </c>
      <c r="U770" t="str">
        <f t="shared" si="11"/>
        <v>10480795</v>
      </c>
    </row>
    <row r="771" spans="1:21" hidden="1">
      <c r="A771" s="3" t="s">
        <v>1315</v>
      </c>
      <c r="B771" s="3" t="s">
        <v>1686</v>
      </c>
      <c r="C771" s="3" t="s">
        <v>27</v>
      </c>
      <c r="D771" s="3" t="s">
        <v>1929</v>
      </c>
      <c r="E771" s="3" t="s">
        <v>457</v>
      </c>
      <c r="F771" s="3" t="s">
        <v>2644</v>
      </c>
      <c r="G771" s="3" t="s">
        <v>25</v>
      </c>
      <c r="H771" s="4">
        <v>45607</v>
      </c>
      <c r="I771" s="5">
        <v>1</v>
      </c>
      <c r="J771" s="3" t="s">
        <v>20</v>
      </c>
      <c r="K771" s="3" t="s">
        <v>457</v>
      </c>
      <c r="L771" s="6">
        <v>0</v>
      </c>
      <c r="M771" s="3" t="s">
        <v>457</v>
      </c>
      <c r="N771" s="3" t="s">
        <v>457</v>
      </c>
      <c r="O771" s="3" t="s">
        <v>457</v>
      </c>
      <c r="P771" s="3" t="s">
        <v>457</v>
      </c>
      <c r="Q771" s="3" t="s">
        <v>457</v>
      </c>
      <c r="R771" s="3" t="s">
        <v>457</v>
      </c>
      <c r="S771" s="3" t="s">
        <v>457</v>
      </c>
      <c r="T771" s="3" t="s">
        <v>481</v>
      </c>
      <c r="U771" t="str">
        <f t="shared" ref="U771:U834" si="12">_xlfn.CONCAT(A771,P771)</f>
        <v>10480795</v>
      </c>
    </row>
    <row r="772" spans="1:21" hidden="1">
      <c r="A772" s="3" t="s">
        <v>1315</v>
      </c>
      <c r="B772" s="3" t="s">
        <v>1686</v>
      </c>
      <c r="C772" s="3" t="s">
        <v>27</v>
      </c>
      <c r="D772" s="3" t="s">
        <v>456</v>
      </c>
      <c r="E772" s="3" t="s">
        <v>457</v>
      </c>
      <c r="F772" s="3" t="s">
        <v>2648</v>
      </c>
      <c r="G772" s="3" t="s">
        <v>31</v>
      </c>
      <c r="H772" s="4">
        <v>45607</v>
      </c>
      <c r="I772" s="5">
        <v>-1</v>
      </c>
      <c r="J772" s="3" t="s">
        <v>20</v>
      </c>
      <c r="K772" s="3" t="s">
        <v>457</v>
      </c>
      <c r="L772" s="6">
        <v>-796</v>
      </c>
      <c r="M772" s="3" t="s">
        <v>457</v>
      </c>
      <c r="N772" s="3" t="s">
        <v>457</v>
      </c>
      <c r="O772" s="3" t="s">
        <v>457</v>
      </c>
      <c r="P772" s="3" t="s">
        <v>2649</v>
      </c>
      <c r="Q772" s="3" t="s">
        <v>457</v>
      </c>
      <c r="R772" s="3" t="s">
        <v>457</v>
      </c>
      <c r="S772" s="3" t="s">
        <v>457</v>
      </c>
      <c r="T772" s="3" t="s">
        <v>2650</v>
      </c>
      <c r="U772" t="str">
        <f t="shared" si="12"/>
        <v>10480795200058459</v>
      </c>
    </row>
    <row r="773" spans="1:21" hidden="1">
      <c r="A773" s="3" t="s">
        <v>1425</v>
      </c>
      <c r="B773" s="3" t="s">
        <v>1686</v>
      </c>
      <c r="C773" s="3" t="s">
        <v>27</v>
      </c>
      <c r="D773" s="3" t="s">
        <v>456</v>
      </c>
      <c r="E773" s="3" t="s">
        <v>457</v>
      </c>
      <c r="F773" s="3" t="s">
        <v>2651</v>
      </c>
      <c r="G773" s="3" t="s">
        <v>31</v>
      </c>
      <c r="H773" s="4">
        <v>45607</v>
      </c>
      <c r="I773" s="5">
        <v>-1</v>
      </c>
      <c r="J773" s="3" t="s">
        <v>20</v>
      </c>
      <c r="K773" s="3" t="s">
        <v>457</v>
      </c>
      <c r="L773" s="6">
        <v>-972.99</v>
      </c>
      <c r="M773" s="3" t="s">
        <v>457</v>
      </c>
      <c r="N773" s="3" t="s">
        <v>457</v>
      </c>
      <c r="O773" s="3" t="s">
        <v>457</v>
      </c>
      <c r="P773" s="3" t="s">
        <v>2646</v>
      </c>
      <c r="Q773" s="3" t="s">
        <v>457</v>
      </c>
      <c r="R773" s="3" t="s">
        <v>457</v>
      </c>
      <c r="S773" s="3" t="s">
        <v>457</v>
      </c>
      <c r="T773" s="3" t="s">
        <v>2647</v>
      </c>
      <c r="U773" t="str">
        <f t="shared" si="12"/>
        <v>10520689200058504</v>
      </c>
    </row>
    <row r="774" spans="1:21" hidden="1">
      <c r="A774" s="3" t="s">
        <v>1425</v>
      </c>
      <c r="B774" s="3" t="s">
        <v>1686</v>
      </c>
      <c r="C774" s="3" t="s">
        <v>27</v>
      </c>
      <c r="D774" s="3" t="s">
        <v>456</v>
      </c>
      <c r="E774" s="3" t="s">
        <v>457</v>
      </c>
      <c r="F774" s="3" t="s">
        <v>2652</v>
      </c>
      <c r="G774" s="3" t="s">
        <v>31</v>
      </c>
      <c r="H774" s="4">
        <v>45607</v>
      </c>
      <c r="I774" s="5">
        <v>-1</v>
      </c>
      <c r="J774" s="3" t="s">
        <v>20</v>
      </c>
      <c r="K774" s="3" t="s">
        <v>457</v>
      </c>
      <c r="L774" s="6">
        <v>-972.99</v>
      </c>
      <c r="M774" s="3" t="s">
        <v>457</v>
      </c>
      <c r="N774" s="3" t="s">
        <v>457</v>
      </c>
      <c r="O774" s="3" t="s">
        <v>457</v>
      </c>
      <c r="P774" s="3" t="s">
        <v>2649</v>
      </c>
      <c r="Q774" s="3" t="s">
        <v>457</v>
      </c>
      <c r="R774" s="3" t="s">
        <v>457</v>
      </c>
      <c r="S774" s="3" t="s">
        <v>457</v>
      </c>
      <c r="T774" s="3" t="s">
        <v>2650</v>
      </c>
      <c r="U774" t="str">
        <f t="shared" si="12"/>
        <v>10520689200058459</v>
      </c>
    </row>
    <row r="775" spans="1:21" hidden="1">
      <c r="A775" s="3" t="s">
        <v>1047</v>
      </c>
      <c r="B775" s="3" t="s">
        <v>1686</v>
      </c>
      <c r="C775" s="3" t="s">
        <v>27</v>
      </c>
      <c r="D775" s="3" t="s">
        <v>456</v>
      </c>
      <c r="E775" s="3" t="s">
        <v>457</v>
      </c>
      <c r="F775" s="3" t="s">
        <v>2653</v>
      </c>
      <c r="G775" s="3" t="s">
        <v>31</v>
      </c>
      <c r="H775" s="4">
        <v>45607</v>
      </c>
      <c r="I775" s="5">
        <v>-1</v>
      </c>
      <c r="J775" s="3" t="s">
        <v>20</v>
      </c>
      <c r="K775" s="3" t="s">
        <v>457</v>
      </c>
      <c r="L775" s="6">
        <v>-127.77</v>
      </c>
      <c r="M775" s="3" t="s">
        <v>457</v>
      </c>
      <c r="N775" s="3" t="s">
        <v>457</v>
      </c>
      <c r="O775" s="3" t="s">
        <v>457</v>
      </c>
      <c r="P775" s="3" t="s">
        <v>2646</v>
      </c>
      <c r="Q775" s="3" t="s">
        <v>457</v>
      </c>
      <c r="R775" s="3" t="s">
        <v>457</v>
      </c>
      <c r="S775" s="3" t="s">
        <v>457</v>
      </c>
      <c r="T775" s="3" t="s">
        <v>2647</v>
      </c>
      <c r="U775" t="str">
        <f t="shared" si="12"/>
        <v>10521047200058504</v>
      </c>
    </row>
    <row r="776" spans="1:21" hidden="1">
      <c r="A776" s="3" t="s">
        <v>1062</v>
      </c>
      <c r="B776" s="3" t="s">
        <v>1686</v>
      </c>
      <c r="C776" s="3" t="s">
        <v>27</v>
      </c>
      <c r="D776" s="3" t="s">
        <v>456</v>
      </c>
      <c r="E776" s="3" t="s">
        <v>457</v>
      </c>
      <c r="F776" s="3" t="s">
        <v>2654</v>
      </c>
      <c r="G776" s="3" t="s">
        <v>31</v>
      </c>
      <c r="H776" s="4">
        <v>45607</v>
      </c>
      <c r="I776" s="5">
        <v>-2</v>
      </c>
      <c r="J776" s="3" t="s">
        <v>20</v>
      </c>
      <c r="K776" s="3" t="s">
        <v>457</v>
      </c>
      <c r="L776" s="6">
        <v>-125.35</v>
      </c>
      <c r="M776" s="3" t="s">
        <v>457</v>
      </c>
      <c r="N776" s="3" t="s">
        <v>457</v>
      </c>
      <c r="O776" s="3" t="s">
        <v>457</v>
      </c>
      <c r="P776" s="3" t="s">
        <v>2646</v>
      </c>
      <c r="Q776" s="3" t="s">
        <v>457</v>
      </c>
      <c r="R776" s="3" t="s">
        <v>457</v>
      </c>
      <c r="S776" s="3" t="s">
        <v>457</v>
      </c>
      <c r="T776" s="3" t="s">
        <v>2647</v>
      </c>
      <c r="U776" t="str">
        <f t="shared" si="12"/>
        <v>10542030200058504</v>
      </c>
    </row>
    <row r="777" spans="1:21" hidden="1">
      <c r="A777" s="3" t="s">
        <v>1156</v>
      </c>
      <c r="B777" s="3" t="s">
        <v>1686</v>
      </c>
      <c r="C777" s="3" t="s">
        <v>457</v>
      </c>
      <c r="D777" s="3" t="s">
        <v>1899</v>
      </c>
      <c r="E777" s="3" t="s">
        <v>457</v>
      </c>
      <c r="F777" s="3" t="s">
        <v>2655</v>
      </c>
      <c r="G777" s="3" t="s">
        <v>25</v>
      </c>
      <c r="H777" s="4">
        <v>45608</v>
      </c>
      <c r="I777" s="5">
        <v>9</v>
      </c>
      <c r="J777" s="3" t="s">
        <v>20</v>
      </c>
      <c r="K777" s="3" t="s">
        <v>457</v>
      </c>
      <c r="L777" s="6">
        <v>231.03</v>
      </c>
      <c r="M777" s="3" t="s">
        <v>457</v>
      </c>
      <c r="N777" s="3" t="s">
        <v>457</v>
      </c>
      <c r="O777" s="3" t="s">
        <v>457</v>
      </c>
      <c r="P777" s="3" t="s">
        <v>457</v>
      </c>
      <c r="Q777" s="3" t="s">
        <v>2656</v>
      </c>
      <c r="R777" s="3" t="s">
        <v>457</v>
      </c>
      <c r="S777" s="3" t="s">
        <v>457</v>
      </c>
      <c r="T777" s="3" t="s">
        <v>481</v>
      </c>
      <c r="U777" t="str">
        <f t="shared" si="12"/>
        <v>10060891</v>
      </c>
    </row>
    <row r="778" spans="1:21" hidden="1">
      <c r="A778" s="3" t="s">
        <v>895</v>
      </c>
      <c r="B778" s="3" t="s">
        <v>1686</v>
      </c>
      <c r="C778" s="3" t="s">
        <v>30</v>
      </c>
      <c r="D778" s="3" t="s">
        <v>1929</v>
      </c>
      <c r="E778" s="3" t="s">
        <v>457</v>
      </c>
      <c r="F778" s="3" t="s">
        <v>2657</v>
      </c>
      <c r="G778" s="3" t="s">
        <v>31</v>
      </c>
      <c r="H778" s="4">
        <v>45609</v>
      </c>
      <c r="I778" s="5">
        <v>-2</v>
      </c>
      <c r="J778" s="3" t="s">
        <v>20</v>
      </c>
      <c r="K778" s="3" t="s">
        <v>457</v>
      </c>
      <c r="L778" s="6">
        <v>0</v>
      </c>
      <c r="M778" s="3" t="s">
        <v>457</v>
      </c>
      <c r="N778" s="3" t="s">
        <v>457</v>
      </c>
      <c r="O778" s="3" t="s">
        <v>457</v>
      </c>
      <c r="P778" s="3" t="s">
        <v>457</v>
      </c>
      <c r="Q778" s="3" t="s">
        <v>457</v>
      </c>
      <c r="R778" s="3" t="s">
        <v>457</v>
      </c>
      <c r="S778" s="3" t="s">
        <v>457</v>
      </c>
      <c r="T778" s="3" t="s">
        <v>481</v>
      </c>
      <c r="U778" t="str">
        <f t="shared" si="12"/>
        <v>10203805</v>
      </c>
    </row>
    <row r="779" spans="1:21" hidden="1">
      <c r="A779" s="3" t="s">
        <v>895</v>
      </c>
      <c r="B779" s="3" t="s">
        <v>1686</v>
      </c>
      <c r="C779" s="3" t="s">
        <v>27</v>
      </c>
      <c r="D779" s="3" t="s">
        <v>456</v>
      </c>
      <c r="E779" s="3" t="s">
        <v>457</v>
      </c>
      <c r="F779" s="3" t="s">
        <v>2658</v>
      </c>
      <c r="G779" s="3" t="s">
        <v>31</v>
      </c>
      <c r="H779" s="4">
        <v>45609</v>
      </c>
      <c r="I779" s="5">
        <v>-2</v>
      </c>
      <c r="J779" s="3" t="s">
        <v>20</v>
      </c>
      <c r="K779" s="3" t="s">
        <v>457</v>
      </c>
      <c r="L779" s="6">
        <v>-0.02</v>
      </c>
      <c r="M779" s="3" t="s">
        <v>457</v>
      </c>
      <c r="N779" s="3" t="s">
        <v>457</v>
      </c>
      <c r="O779" s="3" t="s">
        <v>457</v>
      </c>
      <c r="P779" s="3" t="s">
        <v>576</v>
      </c>
      <c r="Q779" s="3" t="s">
        <v>457</v>
      </c>
      <c r="R779" s="3" t="s">
        <v>457</v>
      </c>
      <c r="S779" s="3" t="s">
        <v>457</v>
      </c>
      <c r="T779" s="3" t="s">
        <v>2642</v>
      </c>
      <c r="U779" t="str">
        <f t="shared" si="12"/>
        <v>10203805100034294</v>
      </c>
    </row>
    <row r="780" spans="1:21" hidden="1">
      <c r="A780" s="3" t="s">
        <v>895</v>
      </c>
      <c r="B780" s="3" t="s">
        <v>1686</v>
      </c>
      <c r="C780" s="3" t="s">
        <v>27</v>
      </c>
      <c r="D780" s="3" t="s">
        <v>1929</v>
      </c>
      <c r="E780" s="3" t="s">
        <v>457</v>
      </c>
      <c r="F780" s="3" t="s">
        <v>2657</v>
      </c>
      <c r="G780" s="3" t="s">
        <v>25</v>
      </c>
      <c r="H780" s="4">
        <v>45609</v>
      </c>
      <c r="I780" s="5">
        <v>2</v>
      </c>
      <c r="J780" s="3" t="s">
        <v>20</v>
      </c>
      <c r="K780" s="3" t="s">
        <v>457</v>
      </c>
      <c r="L780" s="6">
        <v>0</v>
      </c>
      <c r="M780" s="3" t="s">
        <v>457</v>
      </c>
      <c r="N780" s="3" t="s">
        <v>457</v>
      </c>
      <c r="O780" s="3" t="s">
        <v>457</v>
      </c>
      <c r="P780" s="3" t="s">
        <v>457</v>
      </c>
      <c r="Q780" s="3" t="s">
        <v>457</v>
      </c>
      <c r="R780" s="3" t="s">
        <v>457</v>
      </c>
      <c r="S780" s="3" t="s">
        <v>457</v>
      </c>
      <c r="T780" s="3" t="s">
        <v>481</v>
      </c>
      <c r="U780" t="str">
        <f t="shared" si="12"/>
        <v>10203805</v>
      </c>
    </row>
    <row r="781" spans="1:21" hidden="1">
      <c r="A781" s="3" t="s">
        <v>892</v>
      </c>
      <c r="B781" s="3" t="s">
        <v>1686</v>
      </c>
      <c r="C781" s="3" t="s">
        <v>27</v>
      </c>
      <c r="D781" s="3" t="s">
        <v>456</v>
      </c>
      <c r="E781" s="3" t="s">
        <v>457</v>
      </c>
      <c r="F781" s="3" t="s">
        <v>2659</v>
      </c>
      <c r="G781" s="3" t="s">
        <v>31</v>
      </c>
      <c r="H781" s="4">
        <v>45609</v>
      </c>
      <c r="I781" s="5">
        <v>-1</v>
      </c>
      <c r="J781" s="3" t="s">
        <v>20</v>
      </c>
      <c r="K781" s="3" t="s">
        <v>457</v>
      </c>
      <c r="L781" s="6">
        <v>-2990.83</v>
      </c>
      <c r="M781" s="3" t="s">
        <v>457</v>
      </c>
      <c r="N781" s="3" t="s">
        <v>457</v>
      </c>
      <c r="O781" s="3" t="s">
        <v>457</v>
      </c>
      <c r="P781" s="3" t="s">
        <v>2660</v>
      </c>
      <c r="Q781" s="3" t="s">
        <v>457</v>
      </c>
      <c r="R781" s="3" t="s">
        <v>457</v>
      </c>
      <c r="S781" s="3" t="s">
        <v>457</v>
      </c>
      <c r="T781" s="3" t="s">
        <v>2661</v>
      </c>
      <c r="U781" t="str">
        <f t="shared" si="12"/>
        <v>10293038100087112</v>
      </c>
    </row>
    <row r="782" spans="1:21" hidden="1">
      <c r="A782" s="3" t="s">
        <v>1455</v>
      </c>
      <c r="B782" s="3" t="s">
        <v>1686</v>
      </c>
      <c r="C782" s="3" t="s">
        <v>23</v>
      </c>
      <c r="D782" s="3" t="s">
        <v>2579</v>
      </c>
      <c r="E782" s="3" t="s">
        <v>457</v>
      </c>
      <c r="F782" s="3" t="s">
        <v>2662</v>
      </c>
      <c r="G782" s="3" t="s">
        <v>2663</v>
      </c>
      <c r="H782" s="4">
        <v>45611</v>
      </c>
      <c r="I782" s="5">
        <v>-45</v>
      </c>
      <c r="J782" s="3" t="s">
        <v>20</v>
      </c>
      <c r="K782" s="3" t="s">
        <v>457</v>
      </c>
      <c r="L782" s="6">
        <v>-52.63</v>
      </c>
      <c r="M782" s="3" t="s">
        <v>457</v>
      </c>
      <c r="N782" s="3" t="s">
        <v>457</v>
      </c>
      <c r="O782" s="3" t="s">
        <v>2582</v>
      </c>
      <c r="P782" s="3" t="s">
        <v>457</v>
      </c>
      <c r="Q782" s="3" t="s">
        <v>457</v>
      </c>
      <c r="R782" s="3" t="s">
        <v>457</v>
      </c>
      <c r="S782" s="3" t="s">
        <v>457</v>
      </c>
      <c r="T782" s="3" t="s">
        <v>481</v>
      </c>
      <c r="U782" t="str">
        <f t="shared" si="12"/>
        <v>10058872</v>
      </c>
    </row>
    <row r="783" spans="1:21" hidden="1">
      <c r="A783" s="3" t="s">
        <v>1134</v>
      </c>
      <c r="B783" s="3" t="s">
        <v>1686</v>
      </c>
      <c r="C783" s="3" t="s">
        <v>23</v>
      </c>
      <c r="D783" s="3" t="s">
        <v>2579</v>
      </c>
      <c r="E783" s="3" t="s">
        <v>457</v>
      </c>
      <c r="F783" s="3" t="s">
        <v>2662</v>
      </c>
      <c r="G783" s="3" t="s">
        <v>2664</v>
      </c>
      <c r="H783" s="4">
        <v>45611</v>
      </c>
      <c r="I783" s="5">
        <v>-35</v>
      </c>
      <c r="J783" s="3" t="s">
        <v>20</v>
      </c>
      <c r="K783" s="3" t="s">
        <v>457</v>
      </c>
      <c r="L783" s="6">
        <v>-70.7</v>
      </c>
      <c r="M783" s="3" t="s">
        <v>457</v>
      </c>
      <c r="N783" s="3" t="s">
        <v>457</v>
      </c>
      <c r="O783" s="3" t="s">
        <v>2582</v>
      </c>
      <c r="P783" s="3" t="s">
        <v>457</v>
      </c>
      <c r="Q783" s="3" t="s">
        <v>457</v>
      </c>
      <c r="R783" s="3" t="s">
        <v>457</v>
      </c>
      <c r="S783" s="3" t="s">
        <v>457</v>
      </c>
      <c r="T783" s="3" t="s">
        <v>481</v>
      </c>
      <c r="U783" t="str">
        <f t="shared" si="12"/>
        <v>10058876</v>
      </c>
    </row>
    <row r="784" spans="1:21" hidden="1">
      <c r="A784" s="3" t="s">
        <v>1138</v>
      </c>
      <c r="B784" s="3" t="s">
        <v>1686</v>
      </c>
      <c r="C784" s="3" t="s">
        <v>23</v>
      </c>
      <c r="D784" s="3" t="s">
        <v>2579</v>
      </c>
      <c r="E784" s="3" t="s">
        <v>457</v>
      </c>
      <c r="F784" s="3" t="s">
        <v>2662</v>
      </c>
      <c r="G784" s="3" t="s">
        <v>2665</v>
      </c>
      <c r="H784" s="4">
        <v>45611</v>
      </c>
      <c r="I784" s="5">
        <v>-52</v>
      </c>
      <c r="J784" s="3" t="s">
        <v>20</v>
      </c>
      <c r="K784" s="3" t="s">
        <v>457</v>
      </c>
      <c r="L784" s="6">
        <v>-108.16</v>
      </c>
      <c r="M784" s="3" t="s">
        <v>457</v>
      </c>
      <c r="N784" s="3" t="s">
        <v>457</v>
      </c>
      <c r="O784" s="3" t="s">
        <v>2582</v>
      </c>
      <c r="P784" s="3" t="s">
        <v>457</v>
      </c>
      <c r="Q784" s="3" t="s">
        <v>457</v>
      </c>
      <c r="R784" s="3" t="s">
        <v>457</v>
      </c>
      <c r="S784" s="3" t="s">
        <v>457</v>
      </c>
      <c r="T784" s="3" t="s">
        <v>481</v>
      </c>
      <c r="U784" t="str">
        <f t="shared" si="12"/>
        <v>10058877</v>
      </c>
    </row>
    <row r="785" spans="1:21" hidden="1">
      <c r="A785" s="3" t="s">
        <v>1192</v>
      </c>
      <c r="B785" s="3" t="s">
        <v>1686</v>
      </c>
      <c r="C785" s="3" t="s">
        <v>23</v>
      </c>
      <c r="D785" s="3" t="s">
        <v>2579</v>
      </c>
      <c r="E785" s="3" t="s">
        <v>457</v>
      </c>
      <c r="F785" s="3" t="s">
        <v>2662</v>
      </c>
      <c r="G785" s="3" t="s">
        <v>2666</v>
      </c>
      <c r="H785" s="4">
        <v>45611</v>
      </c>
      <c r="I785" s="5">
        <v>-20</v>
      </c>
      <c r="J785" s="3" t="s">
        <v>20</v>
      </c>
      <c r="K785" s="3" t="s">
        <v>457</v>
      </c>
      <c r="L785" s="6">
        <v>-43.4</v>
      </c>
      <c r="M785" s="3" t="s">
        <v>457</v>
      </c>
      <c r="N785" s="3" t="s">
        <v>457</v>
      </c>
      <c r="O785" s="3" t="s">
        <v>2582</v>
      </c>
      <c r="P785" s="3" t="s">
        <v>457</v>
      </c>
      <c r="Q785" s="3" t="s">
        <v>457</v>
      </c>
      <c r="R785" s="3" t="s">
        <v>457</v>
      </c>
      <c r="S785" s="3" t="s">
        <v>457</v>
      </c>
      <c r="T785" s="3" t="s">
        <v>481</v>
      </c>
      <c r="U785" t="str">
        <f t="shared" si="12"/>
        <v>10058879</v>
      </c>
    </row>
    <row r="786" spans="1:21" hidden="1">
      <c r="A786" s="3" t="s">
        <v>1354</v>
      </c>
      <c r="B786" s="3" t="s">
        <v>1686</v>
      </c>
      <c r="C786" s="3" t="s">
        <v>23</v>
      </c>
      <c r="D786" s="3" t="s">
        <v>2579</v>
      </c>
      <c r="E786" s="3" t="s">
        <v>457</v>
      </c>
      <c r="F786" s="3" t="s">
        <v>2662</v>
      </c>
      <c r="G786" s="3" t="s">
        <v>2667</v>
      </c>
      <c r="H786" s="4">
        <v>45611</v>
      </c>
      <c r="I786" s="5">
        <v>-24</v>
      </c>
      <c r="J786" s="3" t="s">
        <v>20</v>
      </c>
      <c r="K786" s="3" t="s">
        <v>457</v>
      </c>
      <c r="L786" s="6">
        <v>-54</v>
      </c>
      <c r="M786" s="3" t="s">
        <v>457</v>
      </c>
      <c r="N786" s="3" t="s">
        <v>457</v>
      </c>
      <c r="O786" s="3" t="s">
        <v>2582</v>
      </c>
      <c r="P786" s="3" t="s">
        <v>457</v>
      </c>
      <c r="Q786" s="3" t="s">
        <v>457</v>
      </c>
      <c r="R786" s="3" t="s">
        <v>457</v>
      </c>
      <c r="S786" s="3" t="s">
        <v>457</v>
      </c>
      <c r="T786" s="3" t="s">
        <v>481</v>
      </c>
      <c r="U786" t="str">
        <f t="shared" si="12"/>
        <v>10058880</v>
      </c>
    </row>
    <row r="787" spans="1:21" hidden="1">
      <c r="A787" s="3" t="s">
        <v>1347</v>
      </c>
      <c r="B787" s="3" t="s">
        <v>1686</v>
      </c>
      <c r="C787" s="3" t="s">
        <v>23</v>
      </c>
      <c r="D787" s="3" t="s">
        <v>2579</v>
      </c>
      <c r="E787" s="3" t="s">
        <v>457</v>
      </c>
      <c r="F787" s="3" t="s">
        <v>2662</v>
      </c>
      <c r="G787" s="3" t="s">
        <v>2169</v>
      </c>
      <c r="H787" s="4">
        <v>45611</v>
      </c>
      <c r="I787" s="5">
        <v>-26</v>
      </c>
      <c r="J787" s="3" t="s">
        <v>20</v>
      </c>
      <c r="K787" s="3" t="s">
        <v>457</v>
      </c>
      <c r="L787" s="6">
        <v>-90.22</v>
      </c>
      <c r="M787" s="3" t="s">
        <v>457</v>
      </c>
      <c r="N787" s="3" t="s">
        <v>457</v>
      </c>
      <c r="O787" s="3" t="s">
        <v>2582</v>
      </c>
      <c r="P787" s="3" t="s">
        <v>457</v>
      </c>
      <c r="Q787" s="3" t="s">
        <v>457</v>
      </c>
      <c r="R787" s="3" t="s">
        <v>457</v>
      </c>
      <c r="S787" s="3" t="s">
        <v>457</v>
      </c>
      <c r="T787" s="3" t="s">
        <v>481</v>
      </c>
      <c r="U787" t="str">
        <f t="shared" si="12"/>
        <v>10058890</v>
      </c>
    </row>
    <row r="788" spans="1:21" hidden="1">
      <c r="A788" s="3" t="s">
        <v>1010</v>
      </c>
      <c r="B788" s="3" t="s">
        <v>1686</v>
      </c>
      <c r="C788" s="3" t="s">
        <v>23</v>
      </c>
      <c r="D788" s="3" t="s">
        <v>2579</v>
      </c>
      <c r="E788" s="3" t="s">
        <v>457</v>
      </c>
      <c r="F788" s="3" t="s">
        <v>2662</v>
      </c>
      <c r="G788" s="3" t="s">
        <v>2668</v>
      </c>
      <c r="H788" s="4">
        <v>45611</v>
      </c>
      <c r="I788" s="5">
        <v>-32</v>
      </c>
      <c r="J788" s="3" t="s">
        <v>20</v>
      </c>
      <c r="K788" s="3" t="s">
        <v>457</v>
      </c>
      <c r="L788" s="6">
        <v>-113.92</v>
      </c>
      <c r="M788" s="3" t="s">
        <v>457</v>
      </c>
      <c r="N788" s="3" t="s">
        <v>457</v>
      </c>
      <c r="O788" s="3" t="s">
        <v>2582</v>
      </c>
      <c r="P788" s="3" t="s">
        <v>457</v>
      </c>
      <c r="Q788" s="3" t="s">
        <v>457</v>
      </c>
      <c r="R788" s="3" t="s">
        <v>457</v>
      </c>
      <c r="S788" s="3" t="s">
        <v>457</v>
      </c>
      <c r="T788" s="3" t="s">
        <v>481</v>
      </c>
      <c r="U788" t="str">
        <f t="shared" si="12"/>
        <v>10058891</v>
      </c>
    </row>
    <row r="789" spans="1:21" hidden="1">
      <c r="A789" s="3" t="s">
        <v>1463</v>
      </c>
      <c r="B789" s="3" t="s">
        <v>1686</v>
      </c>
      <c r="C789" s="3" t="s">
        <v>23</v>
      </c>
      <c r="D789" s="3" t="s">
        <v>2579</v>
      </c>
      <c r="E789" s="3" t="s">
        <v>457</v>
      </c>
      <c r="F789" s="3" t="s">
        <v>2662</v>
      </c>
      <c r="G789" s="3" t="s">
        <v>2669</v>
      </c>
      <c r="H789" s="4">
        <v>45611</v>
      </c>
      <c r="I789" s="5">
        <v>-20</v>
      </c>
      <c r="J789" s="3" t="s">
        <v>20</v>
      </c>
      <c r="K789" s="3" t="s">
        <v>457</v>
      </c>
      <c r="L789" s="6">
        <v>-109.4</v>
      </c>
      <c r="M789" s="3" t="s">
        <v>457</v>
      </c>
      <c r="N789" s="3" t="s">
        <v>457</v>
      </c>
      <c r="O789" s="3" t="s">
        <v>2582</v>
      </c>
      <c r="P789" s="3" t="s">
        <v>457</v>
      </c>
      <c r="Q789" s="3" t="s">
        <v>457</v>
      </c>
      <c r="R789" s="3" t="s">
        <v>457</v>
      </c>
      <c r="S789" s="3" t="s">
        <v>457</v>
      </c>
      <c r="T789" s="3" t="s">
        <v>481</v>
      </c>
      <c r="U789" t="str">
        <f t="shared" si="12"/>
        <v>10058904</v>
      </c>
    </row>
    <row r="790" spans="1:21" hidden="1">
      <c r="A790" s="3" t="s">
        <v>1332</v>
      </c>
      <c r="B790" s="3" t="s">
        <v>1686</v>
      </c>
      <c r="C790" s="3" t="s">
        <v>23</v>
      </c>
      <c r="D790" s="3" t="s">
        <v>2579</v>
      </c>
      <c r="E790" s="3" t="s">
        <v>457</v>
      </c>
      <c r="F790" s="3" t="s">
        <v>2662</v>
      </c>
      <c r="G790" s="3" t="s">
        <v>2670</v>
      </c>
      <c r="H790" s="4">
        <v>45611</v>
      </c>
      <c r="I790" s="5">
        <v>-35</v>
      </c>
      <c r="J790" s="3" t="s">
        <v>20</v>
      </c>
      <c r="K790" s="3" t="s">
        <v>457</v>
      </c>
      <c r="L790" s="6">
        <v>-233.69</v>
      </c>
      <c r="M790" s="3" t="s">
        <v>457</v>
      </c>
      <c r="N790" s="3" t="s">
        <v>457</v>
      </c>
      <c r="O790" s="3" t="s">
        <v>2582</v>
      </c>
      <c r="P790" s="3" t="s">
        <v>457</v>
      </c>
      <c r="Q790" s="3" t="s">
        <v>457</v>
      </c>
      <c r="R790" s="3" t="s">
        <v>457</v>
      </c>
      <c r="S790" s="3" t="s">
        <v>457</v>
      </c>
      <c r="T790" s="3" t="s">
        <v>481</v>
      </c>
      <c r="U790" t="str">
        <f t="shared" si="12"/>
        <v>10058907</v>
      </c>
    </row>
    <row r="791" spans="1:21" hidden="1">
      <c r="A791" s="3" t="s">
        <v>1328</v>
      </c>
      <c r="B791" s="3" t="s">
        <v>1686</v>
      </c>
      <c r="C791" s="3" t="s">
        <v>23</v>
      </c>
      <c r="D791" s="3" t="s">
        <v>2583</v>
      </c>
      <c r="E791" s="3" t="s">
        <v>457</v>
      </c>
      <c r="F791" s="3" t="s">
        <v>2662</v>
      </c>
      <c r="G791" s="3" t="s">
        <v>484</v>
      </c>
      <c r="H791" s="4">
        <v>45611</v>
      </c>
      <c r="I791" s="5">
        <v>3</v>
      </c>
      <c r="J791" s="3" t="s">
        <v>20</v>
      </c>
      <c r="K791" s="3" t="s">
        <v>457</v>
      </c>
      <c r="L791" s="6">
        <v>111.33</v>
      </c>
      <c r="M791" s="3" t="s">
        <v>457</v>
      </c>
      <c r="N791" s="3" t="s">
        <v>457</v>
      </c>
      <c r="O791" s="3" t="s">
        <v>2582</v>
      </c>
      <c r="P791" s="3" t="s">
        <v>457</v>
      </c>
      <c r="Q791" s="3" t="s">
        <v>457</v>
      </c>
      <c r="R791" s="3" t="s">
        <v>457</v>
      </c>
      <c r="S791" s="3" t="s">
        <v>457</v>
      </c>
      <c r="T791" s="3" t="s">
        <v>481</v>
      </c>
      <c r="U791" t="str">
        <f t="shared" si="12"/>
        <v>10060518</v>
      </c>
    </row>
    <row r="792" spans="1:21" hidden="1">
      <c r="A792" s="3" t="s">
        <v>1334</v>
      </c>
      <c r="B792" s="3" t="s">
        <v>1686</v>
      </c>
      <c r="C792" s="3" t="s">
        <v>23</v>
      </c>
      <c r="D792" s="3" t="s">
        <v>2583</v>
      </c>
      <c r="E792" s="3" t="s">
        <v>457</v>
      </c>
      <c r="F792" s="3" t="s">
        <v>2671</v>
      </c>
      <c r="G792" s="3" t="s">
        <v>25</v>
      </c>
      <c r="H792" s="4">
        <v>45611</v>
      </c>
      <c r="I792" s="5">
        <v>6</v>
      </c>
      <c r="J792" s="3" t="s">
        <v>20</v>
      </c>
      <c r="K792" s="3" t="s">
        <v>457</v>
      </c>
      <c r="L792" s="6">
        <v>11.58</v>
      </c>
      <c r="M792" s="3" t="s">
        <v>457</v>
      </c>
      <c r="N792" s="3" t="s">
        <v>457</v>
      </c>
      <c r="O792" s="3" t="s">
        <v>2582</v>
      </c>
      <c r="P792" s="3" t="s">
        <v>457</v>
      </c>
      <c r="Q792" s="3" t="s">
        <v>457</v>
      </c>
      <c r="R792" s="3" t="s">
        <v>457</v>
      </c>
      <c r="S792" s="3" t="s">
        <v>457</v>
      </c>
      <c r="T792" s="3" t="s">
        <v>481</v>
      </c>
      <c r="U792" t="str">
        <f t="shared" si="12"/>
        <v>10060882</v>
      </c>
    </row>
    <row r="793" spans="1:21" hidden="1">
      <c r="A793" s="3" t="s">
        <v>1457</v>
      </c>
      <c r="B793" s="3" t="s">
        <v>1686</v>
      </c>
      <c r="C793" s="3" t="s">
        <v>23</v>
      </c>
      <c r="D793" s="3" t="s">
        <v>2583</v>
      </c>
      <c r="E793" s="3" t="s">
        <v>457</v>
      </c>
      <c r="F793" s="3" t="s">
        <v>2671</v>
      </c>
      <c r="G793" s="3" t="s">
        <v>458</v>
      </c>
      <c r="H793" s="4">
        <v>45611</v>
      </c>
      <c r="I793" s="5">
        <v>3</v>
      </c>
      <c r="J793" s="3" t="s">
        <v>20</v>
      </c>
      <c r="K793" s="3" t="s">
        <v>457</v>
      </c>
      <c r="L793" s="6">
        <v>8.65</v>
      </c>
      <c r="M793" s="3" t="s">
        <v>457</v>
      </c>
      <c r="N793" s="3" t="s">
        <v>457</v>
      </c>
      <c r="O793" s="3" t="s">
        <v>2582</v>
      </c>
      <c r="P793" s="3" t="s">
        <v>457</v>
      </c>
      <c r="Q793" s="3" t="s">
        <v>457</v>
      </c>
      <c r="R793" s="3" t="s">
        <v>457</v>
      </c>
      <c r="S793" s="3" t="s">
        <v>457</v>
      </c>
      <c r="T793" s="3" t="s">
        <v>481</v>
      </c>
      <c r="U793" t="str">
        <f t="shared" si="12"/>
        <v>10060883</v>
      </c>
    </row>
    <row r="794" spans="1:21" hidden="1">
      <c r="A794" s="3" t="s">
        <v>1342</v>
      </c>
      <c r="B794" s="3" t="s">
        <v>1686</v>
      </c>
      <c r="C794" s="3" t="s">
        <v>23</v>
      </c>
      <c r="D794" s="3" t="s">
        <v>2583</v>
      </c>
      <c r="E794" s="3" t="s">
        <v>457</v>
      </c>
      <c r="F794" s="3" t="s">
        <v>2662</v>
      </c>
      <c r="G794" s="3" t="s">
        <v>2672</v>
      </c>
      <c r="H794" s="4">
        <v>45611</v>
      </c>
      <c r="I794" s="5">
        <v>26</v>
      </c>
      <c r="J794" s="3" t="s">
        <v>20</v>
      </c>
      <c r="K794" s="3" t="s">
        <v>457</v>
      </c>
      <c r="L794" s="6">
        <v>92.82</v>
      </c>
      <c r="M794" s="3" t="s">
        <v>457</v>
      </c>
      <c r="N794" s="3" t="s">
        <v>457</v>
      </c>
      <c r="O794" s="3" t="s">
        <v>2582</v>
      </c>
      <c r="P794" s="3" t="s">
        <v>457</v>
      </c>
      <c r="Q794" s="3" t="s">
        <v>457</v>
      </c>
      <c r="R794" s="3" t="s">
        <v>457</v>
      </c>
      <c r="S794" s="3" t="s">
        <v>457</v>
      </c>
      <c r="T794" s="3" t="s">
        <v>481</v>
      </c>
      <c r="U794" t="str">
        <f t="shared" si="12"/>
        <v>10060884</v>
      </c>
    </row>
    <row r="795" spans="1:21" hidden="1">
      <c r="A795" s="3" t="s">
        <v>154</v>
      </c>
      <c r="B795" s="3" t="s">
        <v>1686</v>
      </c>
      <c r="C795" s="3" t="s">
        <v>23</v>
      </c>
      <c r="D795" s="3" t="s">
        <v>2583</v>
      </c>
      <c r="E795" s="3" t="s">
        <v>457</v>
      </c>
      <c r="F795" s="3" t="s">
        <v>2671</v>
      </c>
      <c r="G795" s="3" t="s">
        <v>480</v>
      </c>
      <c r="H795" s="4">
        <v>45611</v>
      </c>
      <c r="I795" s="5">
        <v>4</v>
      </c>
      <c r="J795" s="3" t="s">
        <v>20</v>
      </c>
      <c r="K795" s="3" t="s">
        <v>457</v>
      </c>
      <c r="L795" s="6">
        <v>19.09</v>
      </c>
      <c r="M795" s="3" t="s">
        <v>457</v>
      </c>
      <c r="N795" s="3" t="s">
        <v>457</v>
      </c>
      <c r="O795" s="3" t="s">
        <v>2582</v>
      </c>
      <c r="P795" s="3" t="s">
        <v>457</v>
      </c>
      <c r="Q795" s="3" t="s">
        <v>457</v>
      </c>
      <c r="R795" s="3" t="s">
        <v>457</v>
      </c>
      <c r="S795" s="3" t="s">
        <v>457</v>
      </c>
      <c r="T795" s="3" t="s">
        <v>481</v>
      </c>
      <c r="U795" t="str">
        <f t="shared" si="12"/>
        <v>10060885</v>
      </c>
    </row>
    <row r="796" spans="1:21" hidden="1">
      <c r="A796" s="3" t="s">
        <v>158</v>
      </c>
      <c r="B796" s="3" t="s">
        <v>1686</v>
      </c>
      <c r="C796" s="3" t="s">
        <v>23</v>
      </c>
      <c r="D796" s="3" t="s">
        <v>2583</v>
      </c>
      <c r="E796" s="3" t="s">
        <v>457</v>
      </c>
      <c r="F796" s="3" t="s">
        <v>2662</v>
      </c>
      <c r="G796" s="3" t="s">
        <v>2673</v>
      </c>
      <c r="H796" s="4">
        <v>45611</v>
      </c>
      <c r="I796" s="5">
        <v>17</v>
      </c>
      <c r="J796" s="3" t="s">
        <v>20</v>
      </c>
      <c r="K796" s="3" t="s">
        <v>457</v>
      </c>
      <c r="L796" s="6">
        <v>119.51</v>
      </c>
      <c r="M796" s="3" t="s">
        <v>457</v>
      </c>
      <c r="N796" s="3" t="s">
        <v>457</v>
      </c>
      <c r="O796" s="3" t="s">
        <v>2582</v>
      </c>
      <c r="P796" s="3" t="s">
        <v>457</v>
      </c>
      <c r="Q796" s="3" t="s">
        <v>457</v>
      </c>
      <c r="R796" s="3" t="s">
        <v>457</v>
      </c>
      <c r="S796" s="3" t="s">
        <v>457</v>
      </c>
      <c r="T796" s="3" t="s">
        <v>481</v>
      </c>
      <c r="U796" t="str">
        <f t="shared" si="12"/>
        <v>10060886</v>
      </c>
    </row>
    <row r="797" spans="1:21" hidden="1">
      <c r="A797" s="3" t="s">
        <v>164</v>
      </c>
      <c r="B797" s="3" t="s">
        <v>1686</v>
      </c>
      <c r="C797" s="3" t="s">
        <v>23</v>
      </c>
      <c r="D797" s="3" t="s">
        <v>2579</v>
      </c>
      <c r="E797" s="3" t="s">
        <v>457</v>
      </c>
      <c r="F797" s="3" t="s">
        <v>2662</v>
      </c>
      <c r="G797" s="3" t="s">
        <v>2674</v>
      </c>
      <c r="H797" s="4">
        <v>45611</v>
      </c>
      <c r="I797" s="5">
        <v>-13</v>
      </c>
      <c r="J797" s="3" t="s">
        <v>20</v>
      </c>
      <c r="K797" s="3" t="s">
        <v>457</v>
      </c>
      <c r="L797" s="6">
        <v>-129.74</v>
      </c>
      <c r="M797" s="3" t="s">
        <v>457</v>
      </c>
      <c r="N797" s="3" t="s">
        <v>457</v>
      </c>
      <c r="O797" s="3" t="s">
        <v>2582</v>
      </c>
      <c r="P797" s="3" t="s">
        <v>457</v>
      </c>
      <c r="Q797" s="3" t="s">
        <v>457</v>
      </c>
      <c r="R797" s="3" t="s">
        <v>457</v>
      </c>
      <c r="S797" s="3" t="s">
        <v>457</v>
      </c>
      <c r="T797" s="3" t="s">
        <v>481</v>
      </c>
      <c r="U797" t="str">
        <f t="shared" si="12"/>
        <v>10060888</v>
      </c>
    </row>
    <row r="798" spans="1:21" hidden="1">
      <c r="A798" s="3" t="s">
        <v>176</v>
      </c>
      <c r="B798" s="3" t="s">
        <v>1686</v>
      </c>
      <c r="C798" s="3" t="s">
        <v>23</v>
      </c>
      <c r="D798" s="3" t="s">
        <v>2579</v>
      </c>
      <c r="E798" s="3" t="s">
        <v>457</v>
      </c>
      <c r="F798" s="3" t="s">
        <v>2671</v>
      </c>
      <c r="G798" s="3" t="s">
        <v>2675</v>
      </c>
      <c r="H798" s="4">
        <v>45611</v>
      </c>
      <c r="I798" s="5">
        <v>-1</v>
      </c>
      <c r="J798" s="3" t="s">
        <v>20</v>
      </c>
      <c r="K798" s="3" t="s">
        <v>457</v>
      </c>
      <c r="L798" s="6">
        <v>-11.66</v>
      </c>
      <c r="M798" s="3" t="s">
        <v>457</v>
      </c>
      <c r="N798" s="3" t="s">
        <v>457</v>
      </c>
      <c r="O798" s="3" t="s">
        <v>2582</v>
      </c>
      <c r="P798" s="3" t="s">
        <v>457</v>
      </c>
      <c r="Q798" s="3" t="s">
        <v>457</v>
      </c>
      <c r="R798" s="3" t="s">
        <v>457</v>
      </c>
      <c r="S798" s="3" t="s">
        <v>457</v>
      </c>
      <c r="T798" s="3" t="s">
        <v>481</v>
      </c>
      <c r="U798" t="str">
        <f t="shared" si="12"/>
        <v>10060901</v>
      </c>
    </row>
    <row r="799" spans="1:21" hidden="1">
      <c r="A799" s="3" t="s">
        <v>180</v>
      </c>
      <c r="B799" s="3" t="s">
        <v>1686</v>
      </c>
      <c r="C799" s="3" t="s">
        <v>23</v>
      </c>
      <c r="D799" s="3" t="s">
        <v>2579</v>
      </c>
      <c r="E799" s="3" t="s">
        <v>457</v>
      </c>
      <c r="F799" s="3" t="s">
        <v>2671</v>
      </c>
      <c r="G799" s="3" t="s">
        <v>2676</v>
      </c>
      <c r="H799" s="4">
        <v>45611</v>
      </c>
      <c r="I799" s="5">
        <v>-2</v>
      </c>
      <c r="J799" s="3" t="s">
        <v>20</v>
      </c>
      <c r="K799" s="3" t="s">
        <v>457</v>
      </c>
      <c r="L799" s="6">
        <v>-31.98</v>
      </c>
      <c r="M799" s="3" t="s">
        <v>457</v>
      </c>
      <c r="N799" s="3" t="s">
        <v>457</v>
      </c>
      <c r="O799" s="3" t="s">
        <v>2582</v>
      </c>
      <c r="P799" s="3" t="s">
        <v>457</v>
      </c>
      <c r="Q799" s="3" t="s">
        <v>457</v>
      </c>
      <c r="R799" s="3" t="s">
        <v>457</v>
      </c>
      <c r="S799" s="3" t="s">
        <v>457</v>
      </c>
      <c r="T799" s="3" t="s">
        <v>481</v>
      </c>
      <c r="U799" t="str">
        <f t="shared" si="12"/>
        <v>10060902</v>
      </c>
    </row>
    <row r="800" spans="1:21" hidden="1">
      <c r="A800" s="3" t="s">
        <v>1326</v>
      </c>
      <c r="B800" s="3" t="s">
        <v>1686</v>
      </c>
      <c r="C800" s="3" t="s">
        <v>23</v>
      </c>
      <c r="D800" s="3" t="s">
        <v>2583</v>
      </c>
      <c r="E800" s="3" t="s">
        <v>457</v>
      </c>
      <c r="F800" s="3" t="s">
        <v>2662</v>
      </c>
      <c r="G800" s="3" t="s">
        <v>2677</v>
      </c>
      <c r="H800" s="4">
        <v>45611</v>
      </c>
      <c r="I800" s="5">
        <v>16</v>
      </c>
      <c r="J800" s="3" t="s">
        <v>20</v>
      </c>
      <c r="K800" s="3" t="s">
        <v>457</v>
      </c>
      <c r="L800" s="6">
        <v>301.54000000000002</v>
      </c>
      <c r="M800" s="3" t="s">
        <v>457</v>
      </c>
      <c r="N800" s="3" t="s">
        <v>457</v>
      </c>
      <c r="O800" s="3" t="s">
        <v>2582</v>
      </c>
      <c r="P800" s="3" t="s">
        <v>457</v>
      </c>
      <c r="Q800" s="3" t="s">
        <v>457</v>
      </c>
      <c r="R800" s="3" t="s">
        <v>457</v>
      </c>
      <c r="S800" s="3" t="s">
        <v>457</v>
      </c>
      <c r="T800" s="3" t="s">
        <v>481</v>
      </c>
      <c r="U800" t="str">
        <f t="shared" si="12"/>
        <v>10060903</v>
      </c>
    </row>
    <row r="801" spans="1:21" hidden="1">
      <c r="A801" s="3" t="s">
        <v>1345</v>
      </c>
      <c r="B801" s="3" t="s">
        <v>1686</v>
      </c>
      <c r="C801" s="3" t="s">
        <v>23</v>
      </c>
      <c r="D801" s="3" t="s">
        <v>2579</v>
      </c>
      <c r="E801" s="3" t="s">
        <v>457</v>
      </c>
      <c r="F801" s="3" t="s">
        <v>2662</v>
      </c>
      <c r="G801" s="3" t="s">
        <v>2678</v>
      </c>
      <c r="H801" s="4">
        <v>45611</v>
      </c>
      <c r="I801" s="5">
        <v>-20</v>
      </c>
      <c r="J801" s="3" t="s">
        <v>20</v>
      </c>
      <c r="K801" s="3" t="s">
        <v>457</v>
      </c>
      <c r="L801" s="6">
        <v>-49.6</v>
      </c>
      <c r="M801" s="3" t="s">
        <v>457</v>
      </c>
      <c r="N801" s="3" t="s">
        <v>457</v>
      </c>
      <c r="O801" s="3" t="s">
        <v>2582</v>
      </c>
      <c r="P801" s="3" t="s">
        <v>457</v>
      </c>
      <c r="Q801" s="3" t="s">
        <v>457</v>
      </c>
      <c r="R801" s="3" t="s">
        <v>457</v>
      </c>
      <c r="S801" s="3" t="s">
        <v>457</v>
      </c>
      <c r="T801" s="3" t="s">
        <v>481</v>
      </c>
      <c r="U801" t="str">
        <f t="shared" si="12"/>
        <v>10060916</v>
      </c>
    </row>
    <row r="802" spans="1:21" hidden="1">
      <c r="A802" s="3" t="s">
        <v>1322</v>
      </c>
      <c r="B802" s="3" t="s">
        <v>1686</v>
      </c>
      <c r="C802" s="3" t="s">
        <v>23</v>
      </c>
      <c r="D802" s="3" t="s">
        <v>2583</v>
      </c>
      <c r="E802" s="3" t="s">
        <v>457</v>
      </c>
      <c r="F802" s="3" t="s">
        <v>2671</v>
      </c>
      <c r="G802" s="3" t="s">
        <v>476</v>
      </c>
      <c r="H802" s="4">
        <v>45611</v>
      </c>
      <c r="I802" s="5">
        <v>6</v>
      </c>
      <c r="J802" s="3" t="s">
        <v>20</v>
      </c>
      <c r="K802" s="3" t="s">
        <v>457</v>
      </c>
      <c r="L802" s="6">
        <v>19.68</v>
      </c>
      <c r="M802" s="3" t="s">
        <v>457</v>
      </c>
      <c r="N802" s="3" t="s">
        <v>457</v>
      </c>
      <c r="O802" s="3" t="s">
        <v>2582</v>
      </c>
      <c r="P802" s="3" t="s">
        <v>457</v>
      </c>
      <c r="Q802" s="3" t="s">
        <v>457</v>
      </c>
      <c r="R802" s="3" t="s">
        <v>457</v>
      </c>
      <c r="S802" s="3" t="s">
        <v>457</v>
      </c>
      <c r="T802" s="3" t="s">
        <v>481</v>
      </c>
      <c r="U802" t="str">
        <f t="shared" si="12"/>
        <v>10060917</v>
      </c>
    </row>
    <row r="803" spans="1:21" hidden="1">
      <c r="A803" s="3" t="s">
        <v>1339</v>
      </c>
      <c r="B803" s="3" t="s">
        <v>1686</v>
      </c>
      <c r="C803" s="3" t="s">
        <v>23</v>
      </c>
      <c r="D803" s="3" t="s">
        <v>2583</v>
      </c>
      <c r="E803" s="3" t="s">
        <v>457</v>
      </c>
      <c r="F803" s="3" t="s">
        <v>2662</v>
      </c>
      <c r="G803" s="3" t="s">
        <v>31</v>
      </c>
      <c r="H803" s="4">
        <v>45611</v>
      </c>
      <c r="I803" s="5">
        <v>11</v>
      </c>
      <c r="J803" s="3" t="s">
        <v>20</v>
      </c>
      <c r="K803" s="3" t="s">
        <v>457</v>
      </c>
      <c r="L803" s="6">
        <v>52.03</v>
      </c>
      <c r="M803" s="3" t="s">
        <v>457</v>
      </c>
      <c r="N803" s="3" t="s">
        <v>457</v>
      </c>
      <c r="O803" s="3" t="s">
        <v>2582</v>
      </c>
      <c r="P803" s="3" t="s">
        <v>457</v>
      </c>
      <c r="Q803" s="3" t="s">
        <v>457</v>
      </c>
      <c r="R803" s="3" t="s">
        <v>457</v>
      </c>
      <c r="S803" s="3" t="s">
        <v>457</v>
      </c>
      <c r="T803" s="3" t="s">
        <v>481</v>
      </c>
      <c r="U803" t="str">
        <f t="shared" si="12"/>
        <v>10060918</v>
      </c>
    </row>
    <row r="804" spans="1:21" hidden="1">
      <c r="A804" s="3" t="s">
        <v>197</v>
      </c>
      <c r="B804" s="3" t="s">
        <v>1686</v>
      </c>
      <c r="C804" s="3" t="s">
        <v>23</v>
      </c>
      <c r="D804" s="3" t="s">
        <v>2583</v>
      </c>
      <c r="E804" s="3" t="s">
        <v>457</v>
      </c>
      <c r="F804" s="3" t="s">
        <v>2662</v>
      </c>
      <c r="G804" s="3" t="s">
        <v>472</v>
      </c>
      <c r="H804" s="4">
        <v>45611</v>
      </c>
      <c r="I804" s="5">
        <v>19</v>
      </c>
      <c r="J804" s="3" t="s">
        <v>20</v>
      </c>
      <c r="K804" s="3" t="s">
        <v>457</v>
      </c>
      <c r="L804" s="6">
        <v>104.88</v>
      </c>
      <c r="M804" s="3" t="s">
        <v>457</v>
      </c>
      <c r="N804" s="3" t="s">
        <v>457</v>
      </c>
      <c r="O804" s="3" t="s">
        <v>2582</v>
      </c>
      <c r="P804" s="3" t="s">
        <v>457</v>
      </c>
      <c r="Q804" s="3" t="s">
        <v>457</v>
      </c>
      <c r="R804" s="3" t="s">
        <v>457</v>
      </c>
      <c r="S804" s="3" t="s">
        <v>457</v>
      </c>
      <c r="T804" s="3" t="s">
        <v>481</v>
      </c>
      <c r="U804" t="str">
        <f t="shared" si="12"/>
        <v>10060919</v>
      </c>
    </row>
    <row r="805" spans="1:21" hidden="1">
      <c r="A805" s="3" t="s">
        <v>1386</v>
      </c>
      <c r="B805" s="3" t="s">
        <v>1686</v>
      </c>
      <c r="C805" s="3" t="s">
        <v>23</v>
      </c>
      <c r="D805" s="3" t="s">
        <v>2579</v>
      </c>
      <c r="E805" s="3" t="s">
        <v>457</v>
      </c>
      <c r="F805" s="3" t="s">
        <v>2662</v>
      </c>
      <c r="G805" s="3" t="s">
        <v>2679</v>
      </c>
      <c r="H805" s="4">
        <v>45611</v>
      </c>
      <c r="I805" s="5">
        <v>-21</v>
      </c>
      <c r="J805" s="3" t="s">
        <v>20</v>
      </c>
      <c r="K805" s="3" t="s">
        <v>457</v>
      </c>
      <c r="L805" s="6">
        <v>-41.58</v>
      </c>
      <c r="M805" s="3" t="s">
        <v>457</v>
      </c>
      <c r="N805" s="3" t="s">
        <v>457</v>
      </c>
      <c r="O805" s="3" t="s">
        <v>2582</v>
      </c>
      <c r="P805" s="3" t="s">
        <v>457</v>
      </c>
      <c r="Q805" s="3" t="s">
        <v>457</v>
      </c>
      <c r="R805" s="3" t="s">
        <v>457</v>
      </c>
      <c r="S805" s="3" t="s">
        <v>457</v>
      </c>
      <c r="T805" s="3" t="s">
        <v>481</v>
      </c>
      <c r="U805" t="str">
        <f t="shared" si="12"/>
        <v>10204060</v>
      </c>
    </row>
    <row r="806" spans="1:21" hidden="1">
      <c r="A806" s="3" t="s">
        <v>1149</v>
      </c>
      <c r="B806" s="3" t="s">
        <v>1686</v>
      </c>
      <c r="C806" s="3" t="s">
        <v>23</v>
      </c>
      <c r="D806" s="3" t="s">
        <v>2579</v>
      </c>
      <c r="E806" s="3" t="s">
        <v>457</v>
      </c>
      <c r="F806" s="3" t="s">
        <v>2662</v>
      </c>
      <c r="G806" s="3" t="s">
        <v>2680</v>
      </c>
      <c r="H806" s="4">
        <v>45611</v>
      </c>
      <c r="I806" s="5">
        <v>-4</v>
      </c>
      <c r="J806" s="3" t="s">
        <v>20</v>
      </c>
      <c r="K806" s="3" t="s">
        <v>457</v>
      </c>
      <c r="L806" s="6">
        <v>-66.599999999999994</v>
      </c>
      <c r="M806" s="3" t="s">
        <v>457</v>
      </c>
      <c r="N806" s="3" t="s">
        <v>457</v>
      </c>
      <c r="O806" s="3" t="s">
        <v>2582</v>
      </c>
      <c r="P806" s="3" t="s">
        <v>457</v>
      </c>
      <c r="Q806" s="3" t="s">
        <v>457</v>
      </c>
      <c r="R806" s="3" t="s">
        <v>457</v>
      </c>
      <c r="S806" s="3" t="s">
        <v>457</v>
      </c>
      <c r="T806" s="3" t="s">
        <v>481</v>
      </c>
      <c r="U806" t="str">
        <f t="shared" si="12"/>
        <v>10204124</v>
      </c>
    </row>
    <row r="807" spans="1:21" hidden="1">
      <c r="A807" s="3" t="s">
        <v>1349</v>
      </c>
      <c r="B807" s="3" t="s">
        <v>1686</v>
      </c>
      <c r="C807" s="3" t="s">
        <v>23</v>
      </c>
      <c r="D807" s="3" t="s">
        <v>2579</v>
      </c>
      <c r="E807" s="3" t="s">
        <v>457</v>
      </c>
      <c r="F807" s="3" t="s">
        <v>2662</v>
      </c>
      <c r="G807" s="3" t="s">
        <v>2681</v>
      </c>
      <c r="H807" s="4">
        <v>45611</v>
      </c>
      <c r="I807" s="5">
        <v>-2</v>
      </c>
      <c r="J807" s="3" t="s">
        <v>20</v>
      </c>
      <c r="K807" s="3" t="s">
        <v>457</v>
      </c>
      <c r="L807" s="6">
        <v>-56.65</v>
      </c>
      <c r="M807" s="3" t="s">
        <v>457</v>
      </c>
      <c r="N807" s="3" t="s">
        <v>457</v>
      </c>
      <c r="O807" s="3" t="s">
        <v>2582</v>
      </c>
      <c r="P807" s="3" t="s">
        <v>457</v>
      </c>
      <c r="Q807" s="3" t="s">
        <v>457</v>
      </c>
      <c r="R807" s="3" t="s">
        <v>457</v>
      </c>
      <c r="S807" s="3" t="s">
        <v>457</v>
      </c>
      <c r="T807" s="3" t="s">
        <v>481</v>
      </c>
      <c r="U807" t="str">
        <f t="shared" si="12"/>
        <v>10205990</v>
      </c>
    </row>
    <row r="808" spans="1:21" hidden="1">
      <c r="A808" s="3" t="s">
        <v>1351</v>
      </c>
      <c r="B808" s="3" t="s">
        <v>1686</v>
      </c>
      <c r="C808" s="3" t="s">
        <v>23</v>
      </c>
      <c r="D808" s="3" t="s">
        <v>2583</v>
      </c>
      <c r="E808" s="3" t="s">
        <v>457</v>
      </c>
      <c r="F808" s="3" t="s">
        <v>2662</v>
      </c>
      <c r="G808" s="3" t="s">
        <v>1853</v>
      </c>
      <c r="H808" s="4">
        <v>45611</v>
      </c>
      <c r="I808" s="5">
        <v>15</v>
      </c>
      <c r="J808" s="3" t="s">
        <v>20</v>
      </c>
      <c r="K808" s="3" t="s">
        <v>457</v>
      </c>
      <c r="L808" s="6">
        <v>871</v>
      </c>
      <c r="M808" s="3" t="s">
        <v>457</v>
      </c>
      <c r="N808" s="3" t="s">
        <v>457</v>
      </c>
      <c r="O808" s="3" t="s">
        <v>2582</v>
      </c>
      <c r="P808" s="3" t="s">
        <v>457</v>
      </c>
      <c r="Q808" s="3" t="s">
        <v>457</v>
      </c>
      <c r="R808" s="3" t="s">
        <v>457</v>
      </c>
      <c r="S808" s="3" t="s">
        <v>457</v>
      </c>
      <c r="T808" s="3" t="s">
        <v>481</v>
      </c>
      <c r="U808" t="str">
        <f t="shared" si="12"/>
        <v>10205993</v>
      </c>
    </row>
    <row r="809" spans="1:21" hidden="1">
      <c r="A809" s="3" t="s">
        <v>1143</v>
      </c>
      <c r="B809" s="3" t="s">
        <v>1686</v>
      </c>
      <c r="C809" s="3" t="s">
        <v>23</v>
      </c>
      <c r="D809" s="3" t="s">
        <v>2579</v>
      </c>
      <c r="E809" s="3" t="s">
        <v>457</v>
      </c>
      <c r="F809" s="3" t="s">
        <v>2662</v>
      </c>
      <c r="G809" s="3" t="s">
        <v>2682</v>
      </c>
      <c r="H809" s="4">
        <v>45611</v>
      </c>
      <c r="I809" s="5">
        <v>-12</v>
      </c>
      <c r="J809" s="3" t="s">
        <v>20</v>
      </c>
      <c r="K809" s="3" t="s">
        <v>457</v>
      </c>
      <c r="L809" s="6">
        <v>-196.68</v>
      </c>
      <c r="M809" s="3" t="s">
        <v>457</v>
      </c>
      <c r="N809" s="3" t="s">
        <v>457</v>
      </c>
      <c r="O809" s="3" t="s">
        <v>2582</v>
      </c>
      <c r="P809" s="3" t="s">
        <v>457</v>
      </c>
      <c r="Q809" s="3" t="s">
        <v>457</v>
      </c>
      <c r="R809" s="3" t="s">
        <v>457</v>
      </c>
      <c r="S809" s="3" t="s">
        <v>457</v>
      </c>
      <c r="T809" s="3" t="s">
        <v>481</v>
      </c>
      <c r="U809" t="str">
        <f t="shared" si="12"/>
        <v>10206300</v>
      </c>
    </row>
    <row r="810" spans="1:21" hidden="1">
      <c r="A810" s="3" t="s">
        <v>1263</v>
      </c>
      <c r="B810" s="3" t="s">
        <v>1686</v>
      </c>
      <c r="C810" s="3" t="s">
        <v>23</v>
      </c>
      <c r="D810" s="3" t="s">
        <v>2579</v>
      </c>
      <c r="E810" s="3" t="s">
        <v>457</v>
      </c>
      <c r="F810" s="3" t="s">
        <v>2662</v>
      </c>
      <c r="G810" s="3" t="s">
        <v>2683</v>
      </c>
      <c r="H810" s="4">
        <v>45611</v>
      </c>
      <c r="I810" s="5">
        <v>-6</v>
      </c>
      <c r="J810" s="3" t="s">
        <v>20</v>
      </c>
      <c r="K810" s="3" t="s">
        <v>457</v>
      </c>
      <c r="L810" s="6">
        <v>-216.9</v>
      </c>
      <c r="M810" s="3" t="s">
        <v>457</v>
      </c>
      <c r="N810" s="3" t="s">
        <v>457</v>
      </c>
      <c r="O810" s="3" t="s">
        <v>2582</v>
      </c>
      <c r="P810" s="3" t="s">
        <v>457</v>
      </c>
      <c r="Q810" s="3" t="s">
        <v>457</v>
      </c>
      <c r="R810" s="3" t="s">
        <v>457</v>
      </c>
      <c r="S810" s="3" t="s">
        <v>457</v>
      </c>
      <c r="T810" s="3" t="s">
        <v>481</v>
      </c>
      <c r="U810" t="str">
        <f t="shared" si="12"/>
        <v>10225330</v>
      </c>
    </row>
    <row r="811" spans="1:21" hidden="1">
      <c r="A811" s="3" t="s">
        <v>1313</v>
      </c>
      <c r="B811" s="3" t="s">
        <v>1686</v>
      </c>
      <c r="C811" s="3" t="s">
        <v>23</v>
      </c>
      <c r="D811" s="3" t="s">
        <v>2579</v>
      </c>
      <c r="E811" s="3" t="s">
        <v>457</v>
      </c>
      <c r="F811" s="3" t="s">
        <v>2662</v>
      </c>
      <c r="G811" s="3" t="s">
        <v>2684</v>
      </c>
      <c r="H811" s="4">
        <v>45611</v>
      </c>
      <c r="I811" s="5">
        <v>-2</v>
      </c>
      <c r="J811" s="3" t="s">
        <v>20</v>
      </c>
      <c r="K811" s="3" t="s">
        <v>457</v>
      </c>
      <c r="L811" s="6">
        <v>-64</v>
      </c>
      <c r="M811" s="3" t="s">
        <v>457</v>
      </c>
      <c r="N811" s="3" t="s">
        <v>457</v>
      </c>
      <c r="O811" s="3" t="s">
        <v>2582</v>
      </c>
      <c r="P811" s="3" t="s">
        <v>457</v>
      </c>
      <c r="Q811" s="3" t="s">
        <v>457</v>
      </c>
      <c r="R811" s="3" t="s">
        <v>457</v>
      </c>
      <c r="S811" s="3" t="s">
        <v>457</v>
      </c>
      <c r="T811" s="3" t="s">
        <v>481</v>
      </c>
      <c r="U811" t="str">
        <f t="shared" si="12"/>
        <v>10245435</v>
      </c>
    </row>
    <row r="812" spans="1:21" hidden="1">
      <c r="A812" s="3" t="s">
        <v>355</v>
      </c>
      <c r="B812" s="3" t="s">
        <v>1686</v>
      </c>
      <c r="C812" s="3" t="s">
        <v>23</v>
      </c>
      <c r="D812" s="3" t="s">
        <v>2583</v>
      </c>
      <c r="E812" s="3" t="s">
        <v>457</v>
      </c>
      <c r="F812" s="3" t="s">
        <v>2662</v>
      </c>
      <c r="G812" s="3" t="s">
        <v>2685</v>
      </c>
      <c r="H812" s="4">
        <v>45611</v>
      </c>
      <c r="I812" s="5">
        <v>13</v>
      </c>
      <c r="J812" s="3" t="s">
        <v>20</v>
      </c>
      <c r="K812" s="3" t="s">
        <v>457</v>
      </c>
      <c r="L812" s="6">
        <v>120.51</v>
      </c>
      <c r="M812" s="3" t="s">
        <v>457</v>
      </c>
      <c r="N812" s="3" t="s">
        <v>457</v>
      </c>
      <c r="O812" s="3" t="s">
        <v>2582</v>
      </c>
      <c r="P812" s="3" t="s">
        <v>457</v>
      </c>
      <c r="Q812" s="3" t="s">
        <v>457</v>
      </c>
      <c r="R812" s="3" t="s">
        <v>457</v>
      </c>
      <c r="S812" s="3" t="s">
        <v>457</v>
      </c>
      <c r="T812" s="3" t="s">
        <v>481</v>
      </c>
      <c r="U812" t="str">
        <f t="shared" si="12"/>
        <v>10305744</v>
      </c>
    </row>
    <row r="813" spans="1:21" hidden="1">
      <c r="A813" s="3" t="s">
        <v>1153</v>
      </c>
      <c r="B813" s="3" t="s">
        <v>1686</v>
      </c>
      <c r="C813" s="3" t="s">
        <v>23</v>
      </c>
      <c r="D813" s="3" t="s">
        <v>2579</v>
      </c>
      <c r="E813" s="3" t="s">
        <v>457</v>
      </c>
      <c r="F813" s="3" t="s">
        <v>2662</v>
      </c>
      <c r="G813" s="3" t="s">
        <v>2686</v>
      </c>
      <c r="H813" s="4">
        <v>45611</v>
      </c>
      <c r="I813" s="5">
        <v>-8</v>
      </c>
      <c r="J813" s="3" t="s">
        <v>20</v>
      </c>
      <c r="K813" s="3" t="s">
        <v>457</v>
      </c>
      <c r="L813" s="6">
        <v>-77.599999999999994</v>
      </c>
      <c r="M813" s="3" t="s">
        <v>457</v>
      </c>
      <c r="N813" s="3" t="s">
        <v>457</v>
      </c>
      <c r="O813" s="3" t="s">
        <v>2582</v>
      </c>
      <c r="P813" s="3" t="s">
        <v>457</v>
      </c>
      <c r="Q813" s="3" t="s">
        <v>457</v>
      </c>
      <c r="R813" s="3" t="s">
        <v>457</v>
      </c>
      <c r="S813" s="3" t="s">
        <v>457</v>
      </c>
      <c r="T813" s="3" t="s">
        <v>481</v>
      </c>
      <c r="U813" t="str">
        <f t="shared" si="12"/>
        <v>10334479</v>
      </c>
    </row>
    <row r="814" spans="1:21" hidden="1">
      <c r="A814" s="3" t="s">
        <v>1160</v>
      </c>
      <c r="B814" s="3" t="s">
        <v>1686</v>
      </c>
      <c r="C814" s="3" t="s">
        <v>23</v>
      </c>
      <c r="D814" s="3" t="s">
        <v>2579</v>
      </c>
      <c r="E814" s="3" t="s">
        <v>457</v>
      </c>
      <c r="F814" s="3" t="s">
        <v>2671</v>
      </c>
      <c r="G814" s="3" t="s">
        <v>2687</v>
      </c>
      <c r="H814" s="4">
        <v>45611</v>
      </c>
      <c r="I814" s="5">
        <v>-2</v>
      </c>
      <c r="J814" s="3" t="s">
        <v>20</v>
      </c>
      <c r="K814" s="3" t="s">
        <v>457</v>
      </c>
      <c r="L814" s="6">
        <v>-2.8</v>
      </c>
      <c r="M814" s="3" t="s">
        <v>457</v>
      </c>
      <c r="N814" s="3" t="s">
        <v>457</v>
      </c>
      <c r="O814" s="3" t="s">
        <v>2582</v>
      </c>
      <c r="P814" s="3" t="s">
        <v>457</v>
      </c>
      <c r="Q814" s="3" t="s">
        <v>457</v>
      </c>
      <c r="R814" s="3" t="s">
        <v>457</v>
      </c>
      <c r="S814" s="3" t="s">
        <v>457</v>
      </c>
      <c r="T814" s="3" t="s">
        <v>481</v>
      </c>
      <c r="U814" t="str">
        <f t="shared" si="12"/>
        <v>10345025</v>
      </c>
    </row>
    <row r="815" spans="1:21" hidden="1">
      <c r="A815" s="3" t="s">
        <v>1315</v>
      </c>
      <c r="B815" s="3" t="s">
        <v>1686</v>
      </c>
      <c r="C815" s="3" t="s">
        <v>23</v>
      </c>
      <c r="D815" s="3" t="s">
        <v>2583</v>
      </c>
      <c r="E815" s="3" t="s">
        <v>457</v>
      </c>
      <c r="F815" s="3" t="s">
        <v>2688</v>
      </c>
      <c r="G815" s="3" t="s">
        <v>468</v>
      </c>
      <c r="H815" s="4">
        <v>45614</v>
      </c>
      <c r="I815" s="5">
        <v>12</v>
      </c>
      <c r="J815" s="3" t="s">
        <v>20</v>
      </c>
      <c r="K815" s="3" t="s">
        <v>457</v>
      </c>
      <c r="L815" s="6">
        <v>9552</v>
      </c>
      <c r="M815" s="3" t="s">
        <v>457</v>
      </c>
      <c r="N815" s="3" t="s">
        <v>457</v>
      </c>
      <c r="O815" s="3" t="s">
        <v>2582</v>
      </c>
      <c r="P815" s="3" t="s">
        <v>457</v>
      </c>
      <c r="Q815" s="3" t="s">
        <v>457</v>
      </c>
      <c r="R815" s="3" t="s">
        <v>457</v>
      </c>
      <c r="S815" s="3" t="s">
        <v>457</v>
      </c>
      <c r="T815" s="3" t="s">
        <v>481</v>
      </c>
      <c r="U815" t="str">
        <f t="shared" si="12"/>
        <v>10480795</v>
      </c>
    </row>
    <row r="816" spans="1:21" hidden="1">
      <c r="A816" s="3" t="s">
        <v>925</v>
      </c>
      <c r="B816" s="3" t="s">
        <v>1686</v>
      </c>
      <c r="C816" s="3" t="s">
        <v>457</v>
      </c>
      <c r="D816" s="3" t="s">
        <v>1899</v>
      </c>
      <c r="E816" s="3" t="s">
        <v>457</v>
      </c>
      <c r="F816" s="3" t="s">
        <v>2689</v>
      </c>
      <c r="G816" s="3" t="s">
        <v>25</v>
      </c>
      <c r="H816" s="4">
        <v>45614</v>
      </c>
      <c r="I816" s="5">
        <v>24</v>
      </c>
      <c r="J816" s="3" t="s">
        <v>20</v>
      </c>
      <c r="K816" s="3" t="s">
        <v>457</v>
      </c>
      <c r="L816" s="6">
        <v>1503.6</v>
      </c>
      <c r="M816" s="3" t="s">
        <v>457</v>
      </c>
      <c r="N816" s="3" t="s">
        <v>457</v>
      </c>
      <c r="O816" s="3" t="s">
        <v>457</v>
      </c>
      <c r="P816" s="3" t="s">
        <v>457</v>
      </c>
      <c r="Q816" s="3" t="s">
        <v>2690</v>
      </c>
      <c r="R816" s="3" t="s">
        <v>457</v>
      </c>
      <c r="S816" s="3" t="s">
        <v>457</v>
      </c>
      <c r="T816" s="3" t="s">
        <v>481</v>
      </c>
      <c r="U816" t="str">
        <f t="shared" si="12"/>
        <v>10503901</v>
      </c>
    </row>
    <row r="817" spans="1:21" hidden="1">
      <c r="A817" s="3" t="s">
        <v>1376</v>
      </c>
      <c r="B817" s="3" t="s">
        <v>1686</v>
      </c>
      <c r="C817" s="3" t="s">
        <v>23</v>
      </c>
      <c r="D817" s="3" t="s">
        <v>2579</v>
      </c>
      <c r="E817" s="3" t="s">
        <v>457</v>
      </c>
      <c r="F817" s="3" t="s">
        <v>2688</v>
      </c>
      <c r="G817" s="3" t="s">
        <v>2691</v>
      </c>
      <c r="H817" s="4">
        <v>45614</v>
      </c>
      <c r="I817" s="5">
        <v>-1</v>
      </c>
      <c r="J817" s="3" t="s">
        <v>20</v>
      </c>
      <c r="K817" s="3" t="s">
        <v>457</v>
      </c>
      <c r="L817" s="6">
        <v>-1790.32</v>
      </c>
      <c r="M817" s="3" t="s">
        <v>457</v>
      </c>
      <c r="N817" s="3" t="s">
        <v>457</v>
      </c>
      <c r="O817" s="3" t="s">
        <v>2582</v>
      </c>
      <c r="P817" s="3" t="s">
        <v>457</v>
      </c>
      <c r="Q817" s="3" t="s">
        <v>457</v>
      </c>
      <c r="R817" s="3" t="s">
        <v>457</v>
      </c>
      <c r="S817" s="3" t="s">
        <v>457</v>
      </c>
      <c r="T817" s="3" t="s">
        <v>481</v>
      </c>
      <c r="U817" t="str">
        <f t="shared" si="12"/>
        <v>10605105</v>
      </c>
    </row>
    <row r="818" spans="1:21" hidden="1">
      <c r="A818" s="3" t="s">
        <v>920</v>
      </c>
      <c r="B818" s="3" t="s">
        <v>1686</v>
      </c>
      <c r="C818" s="3" t="s">
        <v>30</v>
      </c>
      <c r="D818" s="3" t="s">
        <v>1929</v>
      </c>
      <c r="E818" s="3" t="s">
        <v>457</v>
      </c>
      <c r="F818" s="3" t="s">
        <v>2692</v>
      </c>
      <c r="G818" s="3" t="s">
        <v>31</v>
      </c>
      <c r="H818" s="4">
        <v>45615</v>
      </c>
      <c r="I818" s="5">
        <v>-4</v>
      </c>
      <c r="J818" s="3" t="s">
        <v>20</v>
      </c>
      <c r="K818" s="3" t="s">
        <v>457</v>
      </c>
      <c r="L818" s="6">
        <v>0</v>
      </c>
      <c r="M818" s="3" t="s">
        <v>457</v>
      </c>
      <c r="N818" s="3" t="s">
        <v>457</v>
      </c>
      <c r="O818" s="3" t="s">
        <v>457</v>
      </c>
      <c r="P818" s="3" t="s">
        <v>457</v>
      </c>
      <c r="Q818" s="3" t="s">
        <v>457</v>
      </c>
      <c r="R818" s="3" t="s">
        <v>457</v>
      </c>
      <c r="S818" s="3" t="s">
        <v>457</v>
      </c>
      <c r="T818" s="3" t="s">
        <v>481</v>
      </c>
      <c r="U818" t="str">
        <f t="shared" si="12"/>
        <v>10058873</v>
      </c>
    </row>
    <row r="819" spans="1:21" hidden="1">
      <c r="A819" s="3" t="s">
        <v>920</v>
      </c>
      <c r="B819" s="3" t="s">
        <v>1686</v>
      </c>
      <c r="C819" s="3" t="s">
        <v>27</v>
      </c>
      <c r="D819" s="3" t="s">
        <v>1929</v>
      </c>
      <c r="E819" s="3" t="s">
        <v>457</v>
      </c>
      <c r="F819" s="3" t="s">
        <v>2692</v>
      </c>
      <c r="G819" s="3" t="s">
        <v>25</v>
      </c>
      <c r="H819" s="4">
        <v>45615</v>
      </c>
      <c r="I819" s="5">
        <v>4</v>
      </c>
      <c r="J819" s="3" t="s">
        <v>20</v>
      </c>
      <c r="K819" s="3" t="s">
        <v>457</v>
      </c>
      <c r="L819" s="6">
        <v>0</v>
      </c>
      <c r="M819" s="3" t="s">
        <v>457</v>
      </c>
      <c r="N819" s="3" t="s">
        <v>457</v>
      </c>
      <c r="O819" s="3" t="s">
        <v>457</v>
      </c>
      <c r="P819" s="3" t="s">
        <v>457</v>
      </c>
      <c r="Q819" s="3" t="s">
        <v>457</v>
      </c>
      <c r="R819" s="3" t="s">
        <v>457</v>
      </c>
      <c r="S819" s="3" t="s">
        <v>457</v>
      </c>
      <c r="T819" s="3" t="s">
        <v>481</v>
      </c>
      <c r="U819" t="str">
        <f t="shared" si="12"/>
        <v>10058873</v>
      </c>
    </row>
    <row r="820" spans="1:21" hidden="1">
      <c r="A820" s="3" t="s">
        <v>920</v>
      </c>
      <c r="B820" s="3" t="s">
        <v>1686</v>
      </c>
      <c r="C820" s="3" t="s">
        <v>27</v>
      </c>
      <c r="D820" s="3" t="s">
        <v>456</v>
      </c>
      <c r="E820" s="3" t="s">
        <v>457</v>
      </c>
      <c r="F820" s="3" t="s">
        <v>2693</v>
      </c>
      <c r="G820" s="3" t="s">
        <v>31</v>
      </c>
      <c r="H820" s="4">
        <v>45616</v>
      </c>
      <c r="I820" s="5">
        <v>-4</v>
      </c>
      <c r="J820" s="3" t="s">
        <v>20</v>
      </c>
      <c r="K820" s="3" t="s">
        <v>457</v>
      </c>
      <c r="L820" s="6">
        <v>-4.49</v>
      </c>
      <c r="M820" s="3" t="s">
        <v>457</v>
      </c>
      <c r="N820" s="3" t="s">
        <v>457</v>
      </c>
      <c r="O820" s="3" t="s">
        <v>457</v>
      </c>
      <c r="P820" s="3" t="s">
        <v>2694</v>
      </c>
      <c r="Q820" s="3" t="s">
        <v>457</v>
      </c>
      <c r="R820" s="3" t="s">
        <v>457</v>
      </c>
      <c r="S820" s="3" t="s">
        <v>457</v>
      </c>
      <c r="T820" s="3" t="s">
        <v>2695</v>
      </c>
      <c r="U820" t="str">
        <f t="shared" si="12"/>
        <v>10058873100072347</v>
      </c>
    </row>
    <row r="821" spans="1:21" hidden="1">
      <c r="A821" s="3" t="s">
        <v>1134</v>
      </c>
      <c r="B821" s="3" t="s">
        <v>1686</v>
      </c>
      <c r="C821" s="3" t="s">
        <v>457</v>
      </c>
      <c r="D821" s="3" t="s">
        <v>1899</v>
      </c>
      <c r="E821" s="3" t="s">
        <v>457</v>
      </c>
      <c r="F821" s="3" t="s">
        <v>2696</v>
      </c>
      <c r="G821" s="3" t="s">
        <v>25</v>
      </c>
      <c r="H821" s="4">
        <v>45616</v>
      </c>
      <c r="I821" s="5">
        <v>8</v>
      </c>
      <c r="J821" s="3" t="s">
        <v>20</v>
      </c>
      <c r="K821" s="3" t="s">
        <v>457</v>
      </c>
      <c r="L821" s="6">
        <v>18.559999999999999</v>
      </c>
      <c r="M821" s="3" t="s">
        <v>457</v>
      </c>
      <c r="N821" s="3" t="s">
        <v>457</v>
      </c>
      <c r="O821" s="3" t="s">
        <v>457</v>
      </c>
      <c r="P821" s="3" t="s">
        <v>457</v>
      </c>
      <c r="Q821" s="3" t="s">
        <v>2697</v>
      </c>
      <c r="R821" s="3" t="s">
        <v>457</v>
      </c>
      <c r="S821" s="3" t="s">
        <v>457</v>
      </c>
      <c r="T821" s="3" t="s">
        <v>481</v>
      </c>
      <c r="U821" t="str">
        <f t="shared" si="12"/>
        <v>10058876</v>
      </c>
    </row>
    <row r="822" spans="1:21" hidden="1">
      <c r="A822" s="3" t="s">
        <v>1267</v>
      </c>
      <c r="B822" s="3" t="s">
        <v>1686</v>
      </c>
      <c r="C822" s="3" t="s">
        <v>457</v>
      </c>
      <c r="D822" s="3" t="s">
        <v>1899</v>
      </c>
      <c r="E822" s="3" t="s">
        <v>457</v>
      </c>
      <c r="F822" s="3" t="s">
        <v>2698</v>
      </c>
      <c r="G822" s="3" t="s">
        <v>25</v>
      </c>
      <c r="H822" s="4">
        <v>45616</v>
      </c>
      <c r="I822" s="5">
        <v>16</v>
      </c>
      <c r="J822" s="3" t="s">
        <v>20</v>
      </c>
      <c r="K822" s="3" t="s">
        <v>457</v>
      </c>
      <c r="L822" s="6">
        <v>68.16</v>
      </c>
      <c r="M822" s="3" t="s">
        <v>457</v>
      </c>
      <c r="N822" s="3" t="s">
        <v>457</v>
      </c>
      <c r="O822" s="3" t="s">
        <v>457</v>
      </c>
      <c r="P822" s="3" t="s">
        <v>457</v>
      </c>
      <c r="Q822" s="3" t="s">
        <v>2466</v>
      </c>
      <c r="R822" s="3" t="s">
        <v>457</v>
      </c>
      <c r="S822" s="3" t="s">
        <v>457</v>
      </c>
      <c r="T822" s="3" t="s">
        <v>481</v>
      </c>
      <c r="U822" t="str">
        <f t="shared" si="12"/>
        <v>10058893</v>
      </c>
    </row>
    <row r="823" spans="1:21" hidden="1">
      <c r="A823" s="3" t="s">
        <v>1156</v>
      </c>
      <c r="B823" s="3" t="s">
        <v>1686</v>
      </c>
      <c r="C823" s="3" t="s">
        <v>23</v>
      </c>
      <c r="D823" s="3" t="s">
        <v>1891</v>
      </c>
      <c r="E823" s="3" t="s">
        <v>457</v>
      </c>
      <c r="F823" s="3" t="s">
        <v>2699</v>
      </c>
      <c r="G823" s="3" t="s">
        <v>31</v>
      </c>
      <c r="H823" s="4">
        <v>45616</v>
      </c>
      <c r="I823" s="5">
        <v>9</v>
      </c>
      <c r="J823" s="3" t="s">
        <v>20</v>
      </c>
      <c r="K823" s="3" t="s">
        <v>457</v>
      </c>
      <c r="L823" s="6">
        <v>0</v>
      </c>
      <c r="M823" s="3" t="s">
        <v>457</v>
      </c>
      <c r="N823" s="3" t="s">
        <v>457</v>
      </c>
      <c r="O823" s="3" t="s">
        <v>457</v>
      </c>
      <c r="P823" s="3" t="s">
        <v>457</v>
      </c>
      <c r="Q823" s="3" t="s">
        <v>2656</v>
      </c>
      <c r="R823" s="3" t="s">
        <v>457</v>
      </c>
      <c r="S823" s="3" t="s">
        <v>457</v>
      </c>
      <c r="T823" s="3" t="s">
        <v>481</v>
      </c>
      <c r="U823" t="str">
        <f t="shared" si="12"/>
        <v>10060891</v>
      </c>
    </row>
    <row r="824" spans="1:21" hidden="1">
      <c r="A824" s="3" t="s">
        <v>197</v>
      </c>
      <c r="B824" s="3" t="s">
        <v>1686</v>
      </c>
      <c r="C824" s="3" t="s">
        <v>23</v>
      </c>
      <c r="D824" s="3" t="s">
        <v>1891</v>
      </c>
      <c r="E824" s="3" t="s">
        <v>457</v>
      </c>
      <c r="F824" s="3" t="s">
        <v>2700</v>
      </c>
      <c r="G824" s="3" t="s">
        <v>31</v>
      </c>
      <c r="H824" s="4">
        <v>45616</v>
      </c>
      <c r="I824" s="5">
        <v>6</v>
      </c>
      <c r="J824" s="3" t="s">
        <v>20</v>
      </c>
      <c r="K824" s="3" t="s">
        <v>457</v>
      </c>
      <c r="L824" s="6">
        <v>0</v>
      </c>
      <c r="M824" s="3" t="s">
        <v>457</v>
      </c>
      <c r="N824" s="3" t="s">
        <v>457</v>
      </c>
      <c r="O824" s="3" t="s">
        <v>457</v>
      </c>
      <c r="P824" s="3" t="s">
        <v>457</v>
      </c>
      <c r="Q824" s="3" t="s">
        <v>2620</v>
      </c>
      <c r="R824" s="3" t="s">
        <v>457</v>
      </c>
      <c r="S824" s="3" t="s">
        <v>457</v>
      </c>
      <c r="T824" s="3" t="s">
        <v>481</v>
      </c>
      <c r="U824" t="str">
        <f t="shared" si="12"/>
        <v>10060919</v>
      </c>
    </row>
    <row r="825" spans="1:21" hidden="1">
      <c r="A825" s="3" t="s">
        <v>1493</v>
      </c>
      <c r="B825" s="3" t="s">
        <v>1686</v>
      </c>
      <c r="C825" s="3" t="s">
        <v>30</v>
      </c>
      <c r="D825" s="3" t="s">
        <v>1891</v>
      </c>
      <c r="E825" s="3" t="s">
        <v>457</v>
      </c>
      <c r="F825" s="3" t="s">
        <v>2701</v>
      </c>
      <c r="G825" s="3" t="s">
        <v>458</v>
      </c>
      <c r="H825" s="4">
        <v>45616</v>
      </c>
      <c r="I825" s="5">
        <v>20</v>
      </c>
      <c r="J825" s="3" t="s">
        <v>20</v>
      </c>
      <c r="K825" s="3" t="s">
        <v>457</v>
      </c>
      <c r="L825" s="6">
        <v>0</v>
      </c>
      <c r="M825" s="3" t="s">
        <v>457</v>
      </c>
      <c r="N825" s="3" t="s">
        <v>457</v>
      </c>
      <c r="O825" s="3" t="s">
        <v>457</v>
      </c>
      <c r="P825" s="3" t="s">
        <v>457</v>
      </c>
      <c r="Q825" s="3" t="s">
        <v>2622</v>
      </c>
      <c r="R825" s="3" t="s">
        <v>457</v>
      </c>
      <c r="S825" s="3" t="s">
        <v>457</v>
      </c>
      <c r="T825" s="3" t="s">
        <v>481</v>
      </c>
      <c r="U825" t="str">
        <f t="shared" si="12"/>
        <v>10204354</v>
      </c>
    </row>
    <row r="826" spans="1:21" hidden="1">
      <c r="A826" s="3" t="s">
        <v>1131</v>
      </c>
      <c r="B826" s="3" t="s">
        <v>1686</v>
      </c>
      <c r="C826" s="3" t="s">
        <v>457</v>
      </c>
      <c r="D826" s="3" t="s">
        <v>1899</v>
      </c>
      <c r="E826" s="3" t="s">
        <v>457</v>
      </c>
      <c r="F826" s="3" t="s">
        <v>2702</v>
      </c>
      <c r="G826" s="3" t="s">
        <v>25</v>
      </c>
      <c r="H826" s="4">
        <v>45616</v>
      </c>
      <c r="I826" s="5">
        <v>4</v>
      </c>
      <c r="J826" s="3" t="s">
        <v>20</v>
      </c>
      <c r="K826" s="3" t="s">
        <v>457</v>
      </c>
      <c r="L826" s="6">
        <v>95</v>
      </c>
      <c r="M826" s="3" t="s">
        <v>457</v>
      </c>
      <c r="N826" s="3" t="s">
        <v>457</v>
      </c>
      <c r="O826" s="3" t="s">
        <v>457</v>
      </c>
      <c r="P826" s="3" t="s">
        <v>457</v>
      </c>
      <c r="Q826" s="3" t="s">
        <v>2622</v>
      </c>
      <c r="R826" s="3" t="s">
        <v>457</v>
      </c>
      <c r="S826" s="3" t="s">
        <v>457</v>
      </c>
      <c r="T826" s="3" t="s">
        <v>481</v>
      </c>
      <c r="U826" t="str">
        <f t="shared" si="12"/>
        <v>10204359</v>
      </c>
    </row>
    <row r="827" spans="1:21" hidden="1">
      <c r="A827" s="3" t="s">
        <v>1495</v>
      </c>
      <c r="B827" s="3" t="s">
        <v>1686</v>
      </c>
      <c r="C827" s="3" t="s">
        <v>457</v>
      </c>
      <c r="D827" s="3" t="s">
        <v>1899</v>
      </c>
      <c r="E827" s="3" t="s">
        <v>457</v>
      </c>
      <c r="F827" s="3" t="s">
        <v>2703</v>
      </c>
      <c r="G827" s="3" t="s">
        <v>458</v>
      </c>
      <c r="H827" s="4">
        <v>45616</v>
      </c>
      <c r="I827" s="5">
        <v>13</v>
      </c>
      <c r="J827" s="3" t="s">
        <v>20</v>
      </c>
      <c r="K827" s="3" t="s">
        <v>457</v>
      </c>
      <c r="L827" s="6">
        <v>1510.48</v>
      </c>
      <c r="M827" s="3" t="s">
        <v>457</v>
      </c>
      <c r="N827" s="3" t="s">
        <v>457</v>
      </c>
      <c r="O827" s="3" t="s">
        <v>457</v>
      </c>
      <c r="P827" s="3" t="s">
        <v>457</v>
      </c>
      <c r="Q827" s="3" t="s">
        <v>2704</v>
      </c>
      <c r="R827" s="3" t="s">
        <v>457</v>
      </c>
      <c r="S827" s="3" t="s">
        <v>457</v>
      </c>
      <c r="T827" s="3" t="s">
        <v>481</v>
      </c>
      <c r="U827" t="str">
        <f t="shared" si="12"/>
        <v>10422650</v>
      </c>
    </row>
    <row r="828" spans="1:21" hidden="1">
      <c r="A828" s="3" t="s">
        <v>1586</v>
      </c>
      <c r="B828" s="3" t="s">
        <v>1686</v>
      </c>
      <c r="C828" s="3" t="s">
        <v>457</v>
      </c>
      <c r="D828" s="3" t="s">
        <v>1899</v>
      </c>
      <c r="E828" s="3" t="s">
        <v>457</v>
      </c>
      <c r="F828" s="3" t="s">
        <v>2705</v>
      </c>
      <c r="G828" s="3" t="s">
        <v>25</v>
      </c>
      <c r="H828" s="4">
        <v>45616</v>
      </c>
      <c r="I828" s="5">
        <v>1000</v>
      </c>
      <c r="J828" s="3" t="s">
        <v>20</v>
      </c>
      <c r="K828" s="3" t="s">
        <v>457</v>
      </c>
      <c r="L828" s="6">
        <v>1030</v>
      </c>
      <c r="M828" s="3" t="s">
        <v>457</v>
      </c>
      <c r="N828" s="3" t="s">
        <v>457</v>
      </c>
      <c r="O828" s="3" t="s">
        <v>457</v>
      </c>
      <c r="P828" s="3" t="s">
        <v>457</v>
      </c>
      <c r="Q828" s="3" t="s">
        <v>2240</v>
      </c>
      <c r="R828" s="3" t="s">
        <v>457</v>
      </c>
      <c r="S828" s="3" t="s">
        <v>457</v>
      </c>
      <c r="T828" s="3" t="s">
        <v>481</v>
      </c>
      <c r="U828" t="str">
        <f t="shared" si="12"/>
        <v>10596940</v>
      </c>
    </row>
    <row r="829" spans="1:21" hidden="1">
      <c r="A829" s="3" t="s">
        <v>1629</v>
      </c>
      <c r="B829" s="3" t="s">
        <v>1686</v>
      </c>
      <c r="C829" s="3" t="s">
        <v>457</v>
      </c>
      <c r="D829" s="3" t="s">
        <v>1899</v>
      </c>
      <c r="E829" s="3" t="s">
        <v>457</v>
      </c>
      <c r="F829" s="3" t="s">
        <v>2706</v>
      </c>
      <c r="G829" s="3" t="s">
        <v>25</v>
      </c>
      <c r="H829" s="4">
        <v>45616</v>
      </c>
      <c r="I829" s="5">
        <v>30</v>
      </c>
      <c r="J829" s="3" t="s">
        <v>20</v>
      </c>
      <c r="K829" s="3" t="s">
        <v>457</v>
      </c>
      <c r="L829" s="6">
        <v>1176</v>
      </c>
      <c r="M829" s="3" t="s">
        <v>457</v>
      </c>
      <c r="N829" s="3" t="s">
        <v>457</v>
      </c>
      <c r="O829" s="3" t="s">
        <v>457</v>
      </c>
      <c r="P829" s="3" t="s">
        <v>457</v>
      </c>
      <c r="Q829" s="3" t="s">
        <v>2707</v>
      </c>
      <c r="R829" s="3" t="s">
        <v>457</v>
      </c>
      <c r="S829" s="3" t="s">
        <v>457</v>
      </c>
      <c r="T829" s="3" t="s">
        <v>481</v>
      </c>
      <c r="U829" t="str">
        <f t="shared" si="12"/>
        <v>70011883</v>
      </c>
    </row>
    <row r="830" spans="1:21" hidden="1">
      <c r="A830" s="3" t="s">
        <v>1131</v>
      </c>
      <c r="B830" s="3" t="s">
        <v>1686</v>
      </c>
      <c r="C830" s="3" t="s">
        <v>30</v>
      </c>
      <c r="D830" s="3" t="s">
        <v>1891</v>
      </c>
      <c r="E830" s="3" t="s">
        <v>457</v>
      </c>
      <c r="F830" s="3" t="s">
        <v>2708</v>
      </c>
      <c r="G830" s="3" t="s">
        <v>31</v>
      </c>
      <c r="H830" s="4">
        <v>45617</v>
      </c>
      <c r="I830" s="5">
        <v>4</v>
      </c>
      <c r="J830" s="3" t="s">
        <v>20</v>
      </c>
      <c r="K830" s="3" t="s">
        <v>457</v>
      </c>
      <c r="L830" s="6">
        <v>0</v>
      </c>
      <c r="M830" s="3" t="s">
        <v>457</v>
      </c>
      <c r="N830" s="3" t="s">
        <v>457</v>
      </c>
      <c r="O830" s="3" t="s">
        <v>457</v>
      </c>
      <c r="P830" s="3" t="s">
        <v>457</v>
      </c>
      <c r="Q830" s="3" t="s">
        <v>2622</v>
      </c>
      <c r="R830" s="3" t="s">
        <v>457</v>
      </c>
      <c r="S830" s="3" t="s">
        <v>457</v>
      </c>
      <c r="T830" s="3" t="s">
        <v>481</v>
      </c>
      <c r="U830" t="str">
        <f t="shared" si="12"/>
        <v>10204359</v>
      </c>
    </row>
    <row r="831" spans="1:21" hidden="1">
      <c r="A831" s="3" t="s">
        <v>925</v>
      </c>
      <c r="B831" s="3" t="s">
        <v>1686</v>
      </c>
      <c r="C831" s="3" t="s">
        <v>30</v>
      </c>
      <c r="D831" s="3" t="s">
        <v>1891</v>
      </c>
      <c r="E831" s="3" t="s">
        <v>457</v>
      </c>
      <c r="F831" s="3" t="s">
        <v>2709</v>
      </c>
      <c r="G831" s="3" t="s">
        <v>31</v>
      </c>
      <c r="H831" s="4">
        <v>45619</v>
      </c>
      <c r="I831" s="5">
        <v>24</v>
      </c>
      <c r="J831" s="3" t="s">
        <v>20</v>
      </c>
      <c r="K831" s="3" t="s">
        <v>457</v>
      </c>
      <c r="L831" s="6">
        <v>0</v>
      </c>
      <c r="M831" s="3" t="s">
        <v>457</v>
      </c>
      <c r="N831" s="3" t="s">
        <v>457</v>
      </c>
      <c r="O831" s="3" t="s">
        <v>457</v>
      </c>
      <c r="P831" s="3" t="s">
        <v>457</v>
      </c>
      <c r="Q831" s="3" t="s">
        <v>2690</v>
      </c>
      <c r="R831" s="3" t="s">
        <v>457</v>
      </c>
      <c r="S831" s="3" t="s">
        <v>457</v>
      </c>
      <c r="T831" s="3" t="s">
        <v>481</v>
      </c>
      <c r="U831" t="str">
        <f t="shared" si="12"/>
        <v>10503901</v>
      </c>
    </row>
    <row r="832" spans="1:21" hidden="1">
      <c r="A832" s="3" t="s">
        <v>925</v>
      </c>
      <c r="B832" s="3" t="s">
        <v>1686</v>
      </c>
      <c r="C832" s="3" t="s">
        <v>27</v>
      </c>
      <c r="D832" s="3" t="s">
        <v>1929</v>
      </c>
      <c r="E832" s="3" t="s">
        <v>457</v>
      </c>
      <c r="F832" s="3" t="s">
        <v>2710</v>
      </c>
      <c r="G832" s="3" t="s">
        <v>25</v>
      </c>
      <c r="H832" s="4">
        <v>45619</v>
      </c>
      <c r="I832" s="5">
        <v>24</v>
      </c>
      <c r="J832" s="3" t="s">
        <v>20</v>
      </c>
      <c r="K832" s="3" t="s">
        <v>457</v>
      </c>
      <c r="L832" s="6">
        <v>0</v>
      </c>
      <c r="M832" s="3" t="s">
        <v>457</v>
      </c>
      <c r="N832" s="3" t="s">
        <v>457</v>
      </c>
      <c r="O832" s="3" t="s">
        <v>457</v>
      </c>
      <c r="P832" s="3" t="s">
        <v>457</v>
      </c>
      <c r="Q832" s="3" t="s">
        <v>457</v>
      </c>
      <c r="R832" s="3" t="s">
        <v>457</v>
      </c>
      <c r="S832" s="3" t="s">
        <v>457</v>
      </c>
      <c r="T832" s="3" t="s">
        <v>481</v>
      </c>
      <c r="U832" t="str">
        <f t="shared" si="12"/>
        <v>10503901</v>
      </c>
    </row>
    <row r="833" spans="1:21" hidden="1">
      <c r="A833" s="3" t="s">
        <v>925</v>
      </c>
      <c r="B833" s="3" t="s">
        <v>1686</v>
      </c>
      <c r="C833" s="3" t="s">
        <v>30</v>
      </c>
      <c r="D833" s="3" t="s">
        <v>1929</v>
      </c>
      <c r="E833" s="3" t="s">
        <v>457</v>
      </c>
      <c r="F833" s="3" t="s">
        <v>2710</v>
      </c>
      <c r="G833" s="3" t="s">
        <v>31</v>
      </c>
      <c r="H833" s="4">
        <v>45619</v>
      </c>
      <c r="I833" s="5">
        <v>-24</v>
      </c>
      <c r="J833" s="3" t="s">
        <v>20</v>
      </c>
      <c r="K833" s="3" t="s">
        <v>457</v>
      </c>
      <c r="L833" s="6">
        <v>0</v>
      </c>
      <c r="M833" s="3" t="s">
        <v>457</v>
      </c>
      <c r="N833" s="3" t="s">
        <v>457</v>
      </c>
      <c r="O833" s="3" t="s">
        <v>457</v>
      </c>
      <c r="P833" s="3" t="s">
        <v>457</v>
      </c>
      <c r="Q833" s="3" t="s">
        <v>457</v>
      </c>
      <c r="R833" s="3" t="s">
        <v>457</v>
      </c>
      <c r="S833" s="3" t="s">
        <v>457</v>
      </c>
      <c r="T833" s="3" t="s">
        <v>481</v>
      </c>
      <c r="U833" t="str">
        <f t="shared" si="12"/>
        <v>10503901</v>
      </c>
    </row>
    <row r="834" spans="1:21" hidden="1">
      <c r="A834" s="3" t="s">
        <v>923</v>
      </c>
      <c r="B834" s="3" t="s">
        <v>1686</v>
      </c>
      <c r="C834" s="3" t="s">
        <v>457</v>
      </c>
      <c r="D834" s="3" t="s">
        <v>1899</v>
      </c>
      <c r="E834" s="3" t="s">
        <v>457</v>
      </c>
      <c r="F834" s="3" t="s">
        <v>2711</v>
      </c>
      <c r="G834" s="3" t="s">
        <v>25</v>
      </c>
      <c r="H834" s="4">
        <v>45622</v>
      </c>
      <c r="I834" s="5">
        <v>16</v>
      </c>
      <c r="J834" s="3" t="s">
        <v>20</v>
      </c>
      <c r="K834" s="3" t="s">
        <v>457</v>
      </c>
      <c r="L834" s="6">
        <v>145.44</v>
      </c>
      <c r="M834" s="3" t="s">
        <v>457</v>
      </c>
      <c r="N834" s="3" t="s">
        <v>457</v>
      </c>
      <c r="O834" s="3" t="s">
        <v>457</v>
      </c>
      <c r="P834" s="3" t="s">
        <v>457</v>
      </c>
      <c r="Q834" s="3" t="s">
        <v>2466</v>
      </c>
      <c r="R834" s="3" t="s">
        <v>457</v>
      </c>
      <c r="S834" s="3" t="s">
        <v>457</v>
      </c>
      <c r="T834" s="3" t="s">
        <v>481</v>
      </c>
      <c r="U834" t="str">
        <f t="shared" si="12"/>
        <v>10058535</v>
      </c>
    </row>
    <row r="835" spans="1:21" hidden="1">
      <c r="A835" s="3" t="s">
        <v>1455</v>
      </c>
      <c r="B835" s="3" t="s">
        <v>1686</v>
      </c>
      <c r="C835" s="3" t="s">
        <v>457</v>
      </c>
      <c r="D835" s="3" t="s">
        <v>1899</v>
      </c>
      <c r="E835" s="3" t="s">
        <v>457</v>
      </c>
      <c r="F835" s="3" t="s">
        <v>2712</v>
      </c>
      <c r="G835" s="3" t="s">
        <v>25</v>
      </c>
      <c r="H835" s="4">
        <v>45622</v>
      </c>
      <c r="I835" s="5">
        <v>12</v>
      </c>
      <c r="J835" s="3" t="s">
        <v>20</v>
      </c>
      <c r="K835" s="3" t="s">
        <v>457</v>
      </c>
      <c r="L835" s="6">
        <v>14.76</v>
      </c>
      <c r="M835" s="3" t="s">
        <v>457</v>
      </c>
      <c r="N835" s="3" t="s">
        <v>457</v>
      </c>
      <c r="O835" s="3" t="s">
        <v>457</v>
      </c>
      <c r="P835" s="3" t="s">
        <v>457</v>
      </c>
      <c r="Q835" s="3" t="s">
        <v>2713</v>
      </c>
      <c r="R835" s="3" t="s">
        <v>457</v>
      </c>
      <c r="S835" s="3" t="s">
        <v>457</v>
      </c>
      <c r="T835" s="3" t="s">
        <v>481</v>
      </c>
      <c r="U835" t="str">
        <f t="shared" ref="U835:U898" si="13">_xlfn.CONCAT(A835,P835)</f>
        <v>10058872</v>
      </c>
    </row>
    <row r="836" spans="1:21" hidden="1">
      <c r="A836" s="3" t="s">
        <v>1305</v>
      </c>
      <c r="B836" s="3" t="s">
        <v>1686</v>
      </c>
      <c r="C836" s="3" t="s">
        <v>457</v>
      </c>
      <c r="D836" s="3" t="s">
        <v>1899</v>
      </c>
      <c r="E836" s="3" t="s">
        <v>457</v>
      </c>
      <c r="F836" s="3" t="s">
        <v>2714</v>
      </c>
      <c r="G836" s="3" t="s">
        <v>25</v>
      </c>
      <c r="H836" s="4">
        <v>45622</v>
      </c>
      <c r="I836" s="5">
        <v>2</v>
      </c>
      <c r="J836" s="3" t="s">
        <v>20</v>
      </c>
      <c r="K836" s="3" t="s">
        <v>457</v>
      </c>
      <c r="L836" s="6">
        <v>36.86</v>
      </c>
      <c r="M836" s="3" t="s">
        <v>457</v>
      </c>
      <c r="N836" s="3" t="s">
        <v>457</v>
      </c>
      <c r="O836" s="3" t="s">
        <v>457</v>
      </c>
      <c r="P836" s="3" t="s">
        <v>457</v>
      </c>
      <c r="Q836" s="3" t="s">
        <v>2715</v>
      </c>
      <c r="R836" s="3" t="s">
        <v>457</v>
      </c>
      <c r="S836" s="3" t="s">
        <v>457</v>
      </c>
      <c r="T836" s="3" t="s">
        <v>481</v>
      </c>
      <c r="U836" t="str">
        <f t="shared" si="13"/>
        <v>10060890</v>
      </c>
    </row>
    <row r="837" spans="1:21" hidden="1">
      <c r="A837" s="3" t="s">
        <v>1531</v>
      </c>
      <c r="B837" s="3" t="s">
        <v>1686</v>
      </c>
      <c r="C837" s="3" t="s">
        <v>457</v>
      </c>
      <c r="D837" s="3" t="s">
        <v>1899</v>
      </c>
      <c r="E837" s="3" t="s">
        <v>457</v>
      </c>
      <c r="F837" s="3" t="s">
        <v>2716</v>
      </c>
      <c r="G837" s="3" t="s">
        <v>25</v>
      </c>
      <c r="H837" s="4">
        <v>45623</v>
      </c>
      <c r="I837" s="5">
        <v>1</v>
      </c>
      <c r="J837" s="3" t="s">
        <v>20</v>
      </c>
      <c r="K837" s="3" t="s">
        <v>457</v>
      </c>
      <c r="L837" s="6">
        <v>32943</v>
      </c>
      <c r="M837" s="3" t="s">
        <v>457</v>
      </c>
      <c r="N837" s="3" t="s">
        <v>457</v>
      </c>
      <c r="O837" s="3" t="s">
        <v>457</v>
      </c>
      <c r="P837" s="3" t="s">
        <v>457</v>
      </c>
      <c r="Q837" s="3" t="s">
        <v>2717</v>
      </c>
      <c r="R837" s="3" t="s">
        <v>457</v>
      </c>
      <c r="S837" s="3" t="s">
        <v>457</v>
      </c>
      <c r="T837" s="3" t="s">
        <v>481</v>
      </c>
      <c r="U837" t="str">
        <f t="shared" si="13"/>
        <v>70010320</v>
      </c>
    </row>
    <row r="838" spans="1:21" hidden="1">
      <c r="A838" s="3" t="s">
        <v>1534</v>
      </c>
      <c r="B838" s="3" t="s">
        <v>1686</v>
      </c>
      <c r="C838" s="3" t="s">
        <v>457</v>
      </c>
      <c r="D838" s="3" t="s">
        <v>1899</v>
      </c>
      <c r="E838" s="3" t="s">
        <v>457</v>
      </c>
      <c r="F838" s="3" t="s">
        <v>2716</v>
      </c>
      <c r="G838" s="3" t="s">
        <v>458</v>
      </c>
      <c r="H838" s="4">
        <v>45623</v>
      </c>
      <c r="I838" s="5">
        <v>1</v>
      </c>
      <c r="J838" s="3" t="s">
        <v>20</v>
      </c>
      <c r="K838" s="3" t="s">
        <v>457</v>
      </c>
      <c r="L838" s="6">
        <v>8032</v>
      </c>
      <c r="M838" s="3" t="s">
        <v>457</v>
      </c>
      <c r="N838" s="3" t="s">
        <v>457</v>
      </c>
      <c r="O838" s="3" t="s">
        <v>457</v>
      </c>
      <c r="P838" s="3" t="s">
        <v>457</v>
      </c>
      <c r="Q838" s="3" t="s">
        <v>2717</v>
      </c>
      <c r="R838" s="3" t="s">
        <v>457</v>
      </c>
      <c r="S838" s="3" t="s">
        <v>457</v>
      </c>
      <c r="T838" s="3" t="s">
        <v>481</v>
      </c>
      <c r="U838" t="str">
        <f t="shared" si="13"/>
        <v>70010322</v>
      </c>
    </row>
    <row r="839" spans="1:21" hidden="1">
      <c r="A839" s="3" t="s">
        <v>1537</v>
      </c>
      <c r="B839" s="3" t="s">
        <v>1686</v>
      </c>
      <c r="C839" s="3" t="s">
        <v>457</v>
      </c>
      <c r="D839" s="3" t="s">
        <v>1899</v>
      </c>
      <c r="E839" s="3" t="s">
        <v>457</v>
      </c>
      <c r="F839" s="3" t="s">
        <v>2716</v>
      </c>
      <c r="G839" s="3" t="s">
        <v>461</v>
      </c>
      <c r="H839" s="4">
        <v>45623</v>
      </c>
      <c r="I839" s="5">
        <v>1</v>
      </c>
      <c r="J839" s="3" t="s">
        <v>20</v>
      </c>
      <c r="K839" s="3" t="s">
        <v>457</v>
      </c>
      <c r="L839" s="6">
        <v>1295</v>
      </c>
      <c r="M839" s="3" t="s">
        <v>457</v>
      </c>
      <c r="N839" s="3" t="s">
        <v>457</v>
      </c>
      <c r="O839" s="3" t="s">
        <v>457</v>
      </c>
      <c r="P839" s="3" t="s">
        <v>457</v>
      </c>
      <c r="Q839" s="3" t="s">
        <v>2717</v>
      </c>
      <c r="R839" s="3" t="s">
        <v>457</v>
      </c>
      <c r="S839" s="3" t="s">
        <v>457</v>
      </c>
      <c r="T839" s="3" t="s">
        <v>481</v>
      </c>
      <c r="U839" t="str">
        <f t="shared" si="13"/>
        <v>70010323</v>
      </c>
    </row>
    <row r="840" spans="1:21" hidden="1">
      <c r="A840" s="3" t="s">
        <v>1540</v>
      </c>
      <c r="B840" s="3" t="s">
        <v>1686</v>
      </c>
      <c r="C840" s="3" t="s">
        <v>457</v>
      </c>
      <c r="D840" s="3" t="s">
        <v>1899</v>
      </c>
      <c r="E840" s="3" t="s">
        <v>457</v>
      </c>
      <c r="F840" s="3" t="s">
        <v>2716</v>
      </c>
      <c r="G840" s="3" t="s">
        <v>460</v>
      </c>
      <c r="H840" s="4">
        <v>45623</v>
      </c>
      <c r="I840" s="5">
        <v>1</v>
      </c>
      <c r="J840" s="3" t="s">
        <v>20</v>
      </c>
      <c r="K840" s="3" t="s">
        <v>457</v>
      </c>
      <c r="L840" s="6">
        <v>5934</v>
      </c>
      <c r="M840" s="3" t="s">
        <v>457</v>
      </c>
      <c r="N840" s="3" t="s">
        <v>457</v>
      </c>
      <c r="O840" s="3" t="s">
        <v>457</v>
      </c>
      <c r="P840" s="3" t="s">
        <v>457</v>
      </c>
      <c r="Q840" s="3" t="s">
        <v>2717</v>
      </c>
      <c r="R840" s="3" t="s">
        <v>457</v>
      </c>
      <c r="S840" s="3" t="s">
        <v>457</v>
      </c>
      <c r="T840" s="3" t="s">
        <v>481</v>
      </c>
      <c r="U840" t="str">
        <f t="shared" si="13"/>
        <v>70010324</v>
      </c>
    </row>
    <row r="841" spans="1:21" hidden="1">
      <c r="A841" s="3" t="s">
        <v>1493</v>
      </c>
      <c r="B841" s="3" t="s">
        <v>1686</v>
      </c>
      <c r="C841" s="3" t="s">
        <v>27</v>
      </c>
      <c r="D841" s="3" t="s">
        <v>1929</v>
      </c>
      <c r="E841" s="3" t="s">
        <v>457</v>
      </c>
      <c r="F841" s="3" t="s">
        <v>2718</v>
      </c>
      <c r="G841" s="3" t="s">
        <v>473</v>
      </c>
      <c r="H841" s="4">
        <v>45625</v>
      </c>
      <c r="I841" s="5">
        <v>20</v>
      </c>
      <c r="J841" s="3" t="s">
        <v>20</v>
      </c>
      <c r="K841" s="3" t="s">
        <v>457</v>
      </c>
      <c r="L841" s="6">
        <v>0</v>
      </c>
      <c r="M841" s="3" t="s">
        <v>457</v>
      </c>
      <c r="N841" s="3" t="s">
        <v>457</v>
      </c>
      <c r="O841" s="3" t="s">
        <v>457</v>
      </c>
      <c r="P841" s="3" t="s">
        <v>457</v>
      </c>
      <c r="Q841" s="3" t="s">
        <v>457</v>
      </c>
      <c r="R841" s="3" t="s">
        <v>457</v>
      </c>
      <c r="S841" s="3" t="s">
        <v>457</v>
      </c>
      <c r="T841" s="3" t="s">
        <v>481</v>
      </c>
      <c r="U841" t="str">
        <f t="shared" si="13"/>
        <v>10204354</v>
      </c>
    </row>
    <row r="842" spans="1:21" hidden="1">
      <c r="A842" s="3" t="s">
        <v>1493</v>
      </c>
      <c r="B842" s="3" t="s">
        <v>1686</v>
      </c>
      <c r="C842" s="3" t="s">
        <v>30</v>
      </c>
      <c r="D842" s="3" t="s">
        <v>1929</v>
      </c>
      <c r="E842" s="3" t="s">
        <v>457</v>
      </c>
      <c r="F842" s="3" t="s">
        <v>2718</v>
      </c>
      <c r="G842" s="3" t="s">
        <v>466</v>
      </c>
      <c r="H842" s="4">
        <v>45625</v>
      </c>
      <c r="I842" s="5">
        <v>-20</v>
      </c>
      <c r="J842" s="3" t="s">
        <v>20</v>
      </c>
      <c r="K842" s="3" t="s">
        <v>457</v>
      </c>
      <c r="L842" s="6">
        <v>0</v>
      </c>
      <c r="M842" s="3" t="s">
        <v>457</v>
      </c>
      <c r="N842" s="3" t="s">
        <v>457</v>
      </c>
      <c r="O842" s="3" t="s">
        <v>457</v>
      </c>
      <c r="P842" s="3" t="s">
        <v>457</v>
      </c>
      <c r="Q842" s="3" t="s">
        <v>457</v>
      </c>
      <c r="R842" s="3" t="s">
        <v>457</v>
      </c>
      <c r="S842" s="3" t="s">
        <v>457</v>
      </c>
      <c r="T842" s="3" t="s">
        <v>481</v>
      </c>
      <c r="U842" t="str">
        <f t="shared" si="13"/>
        <v>10204354</v>
      </c>
    </row>
    <row r="843" spans="1:21" hidden="1">
      <c r="A843" s="3" t="s">
        <v>1131</v>
      </c>
      <c r="B843" s="3" t="s">
        <v>1686</v>
      </c>
      <c r="C843" s="3" t="s">
        <v>30</v>
      </c>
      <c r="D843" s="3" t="s">
        <v>1929</v>
      </c>
      <c r="E843" s="3" t="s">
        <v>457</v>
      </c>
      <c r="F843" s="3" t="s">
        <v>2718</v>
      </c>
      <c r="G843" s="3" t="s">
        <v>1861</v>
      </c>
      <c r="H843" s="4">
        <v>45625</v>
      </c>
      <c r="I843" s="5">
        <v>-4</v>
      </c>
      <c r="J843" s="3" t="s">
        <v>20</v>
      </c>
      <c r="K843" s="3" t="s">
        <v>457</v>
      </c>
      <c r="L843" s="6">
        <v>0</v>
      </c>
      <c r="M843" s="3" t="s">
        <v>457</v>
      </c>
      <c r="N843" s="3" t="s">
        <v>457</v>
      </c>
      <c r="O843" s="3" t="s">
        <v>457</v>
      </c>
      <c r="P843" s="3" t="s">
        <v>457</v>
      </c>
      <c r="Q843" s="3" t="s">
        <v>457</v>
      </c>
      <c r="R843" s="3" t="s">
        <v>457</v>
      </c>
      <c r="S843" s="3" t="s">
        <v>457</v>
      </c>
      <c r="T843" s="3" t="s">
        <v>481</v>
      </c>
      <c r="U843" t="str">
        <f t="shared" si="13"/>
        <v>10204359</v>
      </c>
    </row>
    <row r="844" spans="1:21" hidden="1">
      <c r="A844" s="3" t="s">
        <v>1131</v>
      </c>
      <c r="B844" s="3" t="s">
        <v>1686</v>
      </c>
      <c r="C844" s="3" t="s">
        <v>27</v>
      </c>
      <c r="D844" s="3" t="s">
        <v>1929</v>
      </c>
      <c r="E844" s="3" t="s">
        <v>457</v>
      </c>
      <c r="F844" s="3" t="s">
        <v>2718</v>
      </c>
      <c r="G844" s="3" t="s">
        <v>465</v>
      </c>
      <c r="H844" s="4">
        <v>45625</v>
      </c>
      <c r="I844" s="5">
        <v>4</v>
      </c>
      <c r="J844" s="3" t="s">
        <v>20</v>
      </c>
      <c r="K844" s="3" t="s">
        <v>457</v>
      </c>
      <c r="L844" s="6">
        <v>0</v>
      </c>
      <c r="M844" s="3" t="s">
        <v>457</v>
      </c>
      <c r="N844" s="3" t="s">
        <v>457</v>
      </c>
      <c r="O844" s="3" t="s">
        <v>457</v>
      </c>
      <c r="P844" s="3" t="s">
        <v>457</v>
      </c>
      <c r="Q844" s="3" t="s">
        <v>457</v>
      </c>
      <c r="R844" s="3" t="s">
        <v>457</v>
      </c>
      <c r="S844" s="3" t="s">
        <v>457</v>
      </c>
      <c r="T844" s="3" t="s">
        <v>481</v>
      </c>
      <c r="U844" t="str">
        <f t="shared" si="13"/>
        <v>10204359</v>
      </c>
    </row>
    <row r="845" spans="1:21" hidden="1">
      <c r="A845" s="3" t="s">
        <v>1493</v>
      </c>
      <c r="B845" s="3" t="s">
        <v>1686</v>
      </c>
      <c r="C845" s="3" t="s">
        <v>27</v>
      </c>
      <c r="D845" s="3" t="s">
        <v>456</v>
      </c>
      <c r="E845" s="3" t="s">
        <v>457</v>
      </c>
      <c r="F845" s="3" t="s">
        <v>2719</v>
      </c>
      <c r="G845" s="3" t="s">
        <v>31</v>
      </c>
      <c r="H845" s="4">
        <v>45626</v>
      </c>
      <c r="I845" s="5">
        <v>-20</v>
      </c>
      <c r="J845" s="3" t="s">
        <v>20</v>
      </c>
      <c r="K845" s="3" t="s">
        <v>457</v>
      </c>
      <c r="L845" s="6">
        <v>-323.57</v>
      </c>
      <c r="M845" s="3" t="s">
        <v>457</v>
      </c>
      <c r="N845" s="3" t="s">
        <v>457</v>
      </c>
      <c r="O845" s="3" t="s">
        <v>457</v>
      </c>
      <c r="P845" s="3" t="s">
        <v>2720</v>
      </c>
      <c r="Q845" s="3" t="s">
        <v>457</v>
      </c>
      <c r="R845" s="3" t="s">
        <v>457</v>
      </c>
      <c r="S845" s="3" t="s">
        <v>457</v>
      </c>
      <c r="T845" s="3" t="s">
        <v>2721</v>
      </c>
      <c r="U845" t="str">
        <f t="shared" si="13"/>
        <v>10204354100077129</v>
      </c>
    </row>
    <row r="846" spans="1:21" hidden="1">
      <c r="A846" s="3" t="s">
        <v>1131</v>
      </c>
      <c r="B846" s="3" t="s">
        <v>1686</v>
      </c>
      <c r="C846" s="3" t="s">
        <v>27</v>
      </c>
      <c r="D846" s="3" t="s">
        <v>456</v>
      </c>
      <c r="E846" s="3" t="s">
        <v>457</v>
      </c>
      <c r="F846" s="3" t="s">
        <v>2722</v>
      </c>
      <c r="G846" s="3" t="s">
        <v>31</v>
      </c>
      <c r="H846" s="4">
        <v>45626</v>
      </c>
      <c r="I846" s="5">
        <v>-4</v>
      </c>
      <c r="J846" s="3" t="s">
        <v>20</v>
      </c>
      <c r="K846" s="3" t="s">
        <v>457</v>
      </c>
      <c r="L846" s="6">
        <v>-95</v>
      </c>
      <c r="M846" s="3" t="s">
        <v>457</v>
      </c>
      <c r="N846" s="3" t="s">
        <v>457</v>
      </c>
      <c r="O846" s="3" t="s">
        <v>457</v>
      </c>
      <c r="P846" s="3" t="s">
        <v>2720</v>
      </c>
      <c r="Q846" s="3" t="s">
        <v>457</v>
      </c>
      <c r="R846" s="3" t="s">
        <v>457</v>
      </c>
      <c r="S846" s="3" t="s">
        <v>457</v>
      </c>
      <c r="T846" s="3" t="s">
        <v>2721</v>
      </c>
      <c r="U846" t="str">
        <f t="shared" si="13"/>
        <v>10204359100077129</v>
      </c>
    </row>
    <row r="847" spans="1:21" hidden="1">
      <c r="A847" s="3" t="s">
        <v>197</v>
      </c>
      <c r="B847" s="3" t="s">
        <v>1686</v>
      </c>
      <c r="C847" s="3" t="s">
        <v>27</v>
      </c>
      <c r="D847" s="3" t="s">
        <v>456</v>
      </c>
      <c r="E847" s="3" t="s">
        <v>457</v>
      </c>
      <c r="F847" s="3" t="s">
        <v>2723</v>
      </c>
      <c r="G847" s="3" t="s">
        <v>31</v>
      </c>
      <c r="H847" s="4">
        <v>45627</v>
      </c>
      <c r="I847" s="5">
        <v>-2</v>
      </c>
      <c r="J847" s="3" t="s">
        <v>20</v>
      </c>
      <c r="K847" s="3" t="s">
        <v>457</v>
      </c>
      <c r="L847" s="6">
        <v>-11.04</v>
      </c>
      <c r="M847" s="3" t="s">
        <v>457</v>
      </c>
      <c r="N847" s="3" t="s">
        <v>457</v>
      </c>
      <c r="O847" s="3" t="s">
        <v>457</v>
      </c>
      <c r="P847" s="3" t="s">
        <v>2724</v>
      </c>
      <c r="Q847" s="3" t="s">
        <v>457</v>
      </c>
      <c r="R847" s="3" t="s">
        <v>457</v>
      </c>
      <c r="S847" s="3" t="s">
        <v>457</v>
      </c>
      <c r="T847" s="3" t="s">
        <v>2725</v>
      </c>
      <c r="U847" t="str">
        <f t="shared" si="13"/>
        <v>10060919200139478</v>
      </c>
    </row>
    <row r="848" spans="1:21" hidden="1">
      <c r="A848" s="3" t="s">
        <v>197</v>
      </c>
      <c r="B848" s="3" t="s">
        <v>1686</v>
      </c>
      <c r="C848" s="3" t="s">
        <v>23</v>
      </c>
      <c r="D848" s="3" t="s">
        <v>1929</v>
      </c>
      <c r="E848" s="3" t="s">
        <v>457</v>
      </c>
      <c r="F848" s="3" t="s">
        <v>2726</v>
      </c>
      <c r="G848" s="3" t="s">
        <v>31</v>
      </c>
      <c r="H848" s="4">
        <v>45627</v>
      </c>
      <c r="I848" s="5">
        <v>-2</v>
      </c>
      <c r="J848" s="3" t="s">
        <v>20</v>
      </c>
      <c r="K848" s="3" t="s">
        <v>457</v>
      </c>
      <c r="L848" s="6">
        <v>0</v>
      </c>
      <c r="M848" s="3" t="s">
        <v>457</v>
      </c>
      <c r="N848" s="3" t="s">
        <v>457</v>
      </c>
      <c r="O848" s="3" t="s">
        <v>457</v>
      </c>
      <c r="P848" s="3" t="s">
        <v>457</v>
      </c>
      <c r="Q848" s="3" t="s">
        <v>457</v>
      </c>
      <c r="R848" s="3" t="s">
        <v>457</v>
      </c>
      <c r="S848" s="3" t="s">
        <v>457</v>
      </c>
      <c r="T848" s="3" t="s">
        <v>481</v>
      </c>
      <c r="U848" t="str">
        <f t="shared" si="13"/>
        <v>10060919</v>
      </c>
    </row>
    <row r="849" spans="1:21" hidden="1">
      <c r="A849" s="3" t="s">
        <v>197</v>
      </c>
      <c r="B849" s="3" t="s">
        <v>1686</v>
      </c>
      <c r="C849" s="3" t="s">
        <v>27</v>
      </c>
      <c r="D849" s="3" t="s">
        <v>1929</v>
      </c>
      <c r="E849" s="3" t="s">
        <v>457</v>
      </c>
      <c r="F849" s="3" t="s">
        <v>2726</v>
      </c>
      <c r="G849" s="3" t="s">
        <v>25</v>
      </c>
      <c r="H849" s="4">
        <v>45627</v>
      </c>
      <c r="I849" s="5">
        <v>2</v>
      </c>
      <c r="J849" s="3" t="s">
        <v>20</v>
      </c>
      <c r="K849" s="3" t="s">
        <v>457</v>
      </c>
      <c r="L849" s="6">
        <v>0</v>
      </c>
      <c r="M849" s="3" t="s">
        <v>457</v>
      </c>
      <c r="N849" s="3" t="s">
        <v>457</v>
      </c>
      <c r="O849" s="3" t="s">
        <v>457</v>
      </c>
      <c r="P849" s="3" t="s">
        <v>457</v>
      </c>
      <c r="Q849" s="3" t="s">
        <v>457</v>
      </c>
      <c r="R849" s="3" t="s">
        <v>457</v>
      </c>
      <c r="S849" s="3" t="s">
        <v>457</v>
      </c>
      <c r="T849" s="3" t="s">
        <v>481</v>
      </c>
      <c r="U849" t="str">
        <f t="shared" si="13"/>
        <v>10060919</v>
      </c>
    </row>
    <row r="850" spans="1:21" hidden="1">
      <c r="A850" s="3" t="s">
        <v>197</v>
      </c>
      <c r="B850" s="3" t="s">
        <v>1686</v>
      </c>
      <c r="C850" s="3" t="s">
        <v>23</v>
      </c>
      <c r="D850" s="3" t="s">
        <v>1929</v>
      </c>
      <c r="E850" s="3" t="s">
        <v>457</v>
      </c>
      <c r="F850" s="3" t="s">
        <v>2727</v>
      </c>
      <c r="G850" s="3" t="s">
        <v>31</v>
      </c>
      <c r="H850" s="4">
        <v>45628</v>
      </c>
      <c r="I850" s="5">
        <v>-2</v>
      </c>
      <c r="J850" s="3" t="s">
        <v>20</v>
      </c>
      <c r="K850" s="3" t="s">
        <v>457</v>
      </c>
      <c r="L850" s="6">
        <v>0</v>
      </c>
      <c r="M850" s="3" t="s">
        <v>457</v>
      </c>
      <c r="N850" s="3" t="s">
        <v>457</v>
      </c>
      <c r="O850" s="3" t="s">
        <v>457</v>
      </c>
      <c r="P850" s="3" t="s">
        <v>457</v>
      </c>
      <c r="Q850" s="3" t="s">
        <v>457</v>
      </c>
      <c r="R850" s="3" t="s">
        <v>457</v>
      </c>
      <c r="S850" s="3" t="s">
        <v>457</v>
      </c>
      <c r="T850" s="3" t="s">
        <v>481</v>
      </c>
      <c r="U850" t="str">
        <f t="shared" si="13"/>
        <v>10060919</v>
      </c>
    </row>
    <row r="851" spans="1:21" hidden="1">
      <c r="A851" s="3" t="s">
        <v>197</v>
      </c>
      <c r="B851" s="3" t="s">
        <v>1686</v>
      </c>
      <c r="C851" s="3" t="s">
        <v>27</v>
      </c>
      <c r="D851" s="3" t="s">
        <v>1929</v>
      </c>
      <c r="E851" s="3" t="s">
        <v>457</v>
      </c>
      <c r="F851" s="3" t="s">
        <v>2727</v>
      </c>
      <c r="G851" s="3" t="s">
        <v>25</v>
      </c>
      <c r="H851" s="4">
        <v>45628</v>
      </c>
      <c r="I851" s="5">
        <v>2</v>
      </c>
      <c r="J851" s="3" t="s">
        <v>20</v>
      </c>
      <c r="K851" s="3" t="s">
        <v>457</v>
      </c>
      <c r="L851" s="6">
        <v>0</v>
      </c>
      <c r="M851" s="3" t="s">
        <v>457</v>
      </c>
      <c r="N851" s="3" t="s">
        <v>457</v>
      </c>
      <c r="O851" s="3" t="s">
        <v>457</v>
      </c>
      <c r="P851" s="3" t="s">
        <v>457</v>
      </c>
      <c r="Q851" s="3" t="s">
        <v>457</v>
      </c>
      <c r="R851" s="3" t="s">
        <v>457</v>
      </c>
      <c r="S851" s="3" t="s">
        <v>457</v>
      </c>
      <c r="T851" s="3" t="s">
        <v>481</v>
      </c>
      <c r="U851" t="str">
        <f t="shared" si="13"/>
        <v>10060919</v>
      </c>
    </row>
    <row r="852" spans="1:21" hidden="1">
      <c r="A852" s="3" t="s">
        <v>923</v>
      </c>
      <c r="B852" s="3" t="s">
        <v>1686</v>
      </c>
      <c r="C852" s="3" t="s">
        <v>30</v>
      </c>
      <c r="D852" s="3" t="s">
        <v>1891</v>
      </c>
      <c r="E852" s="3" t="s">
        <v>457</v>
      </c>
      <c r="F852" s="3" t="s">
        <v>2728</v>
      </c>
      <c r="G852" s="3" t="s">
        <v>31</v>
      </c>
      <c r="H852" s="4">
        <v>45629</v>
      </c>
      <c r="I852" s="5">
        <v>16</v>
      </c>
      <c r="J852" s="3" t="s">
        <v>20</v>
      </c>
      <c r="K852" s="3" t="s">
        <v>457</v>
      </c>
      <c r="L852" s="6">
        <v>0</v>
      </c>
      <c r="M852" s="3" t="s">
        <v>457</v>
      </c>
      <c r="N852" s="3" t="s">
        <v>457</v>
      </c>
      <c r="O852" s="3" t="s">
        <v>457</v>
      </c>
      <c r="P852" s="3" t="s">
        <v>457</v>
      </c>
      <c r="Q852" s="3" t="s">
        <v>2466</v>
      </c>
      <c r="R852" s="3" t="s">
        <v>457</v>
      </c>
      <c r="S852" s="3" t="s">
        <v>457</v>
      </c>
      <c r="T852" s="3" t="s">
        <v>481</v>
      </c>
      <c r="U852" t="str">
        <f t="shared" si="13"/>
        <v>10058535</v>
      </c>
    </row>
    <row r="853" spans="1:21" hidden="1">
      <c r="A853" s="3" t="s">
        <v>923</v>
      </c>
      <c r="B853" s="3" t="s">
        <v>1686</v>
      </c>
      <c r="C853" s="3" t="s">
        <v>30</v>
      </c>
      <c r="D853" s="3" t="s">
        <v>1929</v>
      </c>
      <c r="E853" s="3" t="s">
        <v>457</v>
      </c>
      <c r="F853" s="3" t="s">
        <v>2729</v>
      </c>
      <c r="G853" s="3" t="s">
        <v>469</v>
      </c>
      <c r="H853" s="4">
        <v>45629</v>
      </c>
      <c r="I853" s="5">
        <v>-16</v>
      </c>
      <c r="J853" s="3" t="s">
        <v>20</v>
      </c>
      <c r="K853" s="3" t="s">
        <v>457</v>
      </c>
      <c r="L853" s="6">
        <v>0</v>
      </c>
      <c r="M853" s="3" t="s">
        <v>457</v>
      </c>
      <c r="N853" s="3" t="s">
        <v>457</v>
      </c>
      <c r="O853" s="3" t="s">
        <v>457</v>
      </c>
      <c r="P853" s="3" t="s">
        <v>457</v>
      </c>
      <c r="Q853" s="3" t="s">
        <v>457</v>
      </c>
      <c r="R853" s="3" t="s">
        <v>457</v>
      </c>
      <c r="S853" s="3" t="s">
        <v>457</v>
      </c>
      <c r="T853" s="3" t="s">
        <v>481</v>
      </c>
      <c r="U853" t="str">
        <f t="shared" si="13"/>
        <v>10058535</v>
      </c>
    </row>
    <row r="854" spans="1:21" hidden="1">
      <c r="A854" s="3" t="s">
        <v>923</v>
      </c>
      <c r="B854" s="3" t="s">
        <v>1686</v>
      </c>
      <c r="C854" s="3" t="s">
        <v>27</v>
      </c>
      <c r="D854" s="3" t="s">
        <v>456</v>
      </c>
      <c r="E854" s="3" t="s">
        <v>457</v>
      </c>
      <c r="F854" s="3" t="s">
        <v>2730</v>
      </c>
      <c r="G854" s="3" t="s">
        <v>31</v>
      </c>
      <c r="H854" s="4">
        <v>45629</v>
      </c>
      <c r="I854" s="5">
        <v>-16</v>
      </c>
      <c r="J854" s="3" t="s">
        <v>20</v>
      </c>
      <c r="K854" s="3" t="s">
        <v>457</v>
      </c>
      <c r="L854" s="6">
        <v>-135.91999999999999</v>
      </c>
      <c r="M854" s="3" t="s">
        <v>457</v>
      </c>
      <c r="N854" s="3" t="s">
        <v>457</v>
      </c>
      <c r="O854" s="3" t="s">
        <v>457</v>
      </c>
      <c r="P854" s="3" t="s">
        <v>593</v>
      </c>
      <c r="Q854" s="3" t="s">
        <v>457</v>
      </c>
      <c r="R854" s="3" t="s">
        <v>457</v>
      </c>
      <c r="S854" s="3" t="s">
        <v>457</v>
      </c>
      <c r="T854" s="3" t="s">
        <v>2731</v>
      </c>
      <c r="U854" t="str">
        <f t="shared" si="13"/>
        <v>10058535200155497</v>
      </c>
    </row>
    <row r="855" spans="1:21" hidden="1">
      <c r="A855" s="3" t="s">
        <v>923</v>
      </c>
      <c r="B855" s="3" t="s">
        <v>1686</v>
      </c>
      <c r="C855" s="3" t="s">
        <v>27</v>
      </c>
      <c r="D855" s="3" t="s">
        <v>1929</v>
      </c>
      <c r="E855" s="3" t="s">
        <v>457</v>
      </c>
      <c r="F855" s="3" t="s">
        <v>2729</v>
      </c>
      <c r="G855" s="3" t="s">
        <v>470</v>
      </c>
      <c r="H855" s="4">
        <v>45629</v>
      </c>
      <c r="I855" s="5">
        <v>16</v>
      </c>
      <c r="J855" s="3" t="s">
        <v>20</v>
      </c>
      <c r="K855" s="3" t="s">
        <v>457</v>
      </c>
      <c r="L855" s="6">
        <v>0</v>
      </c>
      <c r="M855" s="3" t="s">
        <v>457</v>
      </c>
      <c r="N855" s="3" t="s">
        <v>457</v>
      </c>
      <c r="O855" s="3" t="s">
        <v>457</v>
      </c>
      <c r="P855" s="3" t="s">
        <v>457</v>
      </c>
      <c r="Q855" s="3" t="s">
        <v>457</v>
      </c>
      <c r="R855" s="3" t="s">
        <v>457</v>
      </c>
      <c r="S855" s="3" t="s">
        <v>457</v>
      </c>
      <c r="T855" s="3" t="s">
        <v>481</v>
      </c>
      <c r="U855" t="str">
        <f t="shared" si="13"/>
        <v>10058535</v>
      </c>
    </row>
    <row r="856" spans="1:21" hidden="1">
      <c r="A856" s="3" t="s">
        <v>1455</v>
      </c>
      <c r="B856" s="3" t="s">
        <v>1686</v>
      </c>
      <c r="C856" s="3" t="s">
        <v>23</v>
      </c>
      <c r="D856" s="3" t="s">
        <v>1891</v>
      </c>
      <c r="E856" s="3" t="s">
        <v>457</v>
      </c>
      <c r="F856" s="3" t="s">
        <v>2732</v>
      </c>
      <c r="G856" s="3" t="s">
        <v>31</v>
      </c>
      <c r="H856" s="4">
        <v>45629</v>
      </c>
      <c r="I856" s="5">
        <v>12</v>
      </c>
      <c r="J856" s="3" t="s">
        <v>20</v>
      </c>
      <c r="K856" s="3" t="s">
        <v>457</v>
      </c>
      <c r="L856" s="6">
        <v>0</v>
      </c>
      <c r="M856" s="3" t="s">
        <v>457</v>
      </c>
      <c r="N856" s="3" t="s">
        <v>457</v>
      </c>
      <c r="O856" s="3" t="s">
        <v>457</v>
      </c>
      <c r="P856" s="3" t="s">
        <v>457</v>
      </c>
      <c r="Q856" s="3" t="s">
        <v>2713</v>
      </c>
      <c r="R856" s="3" t="s">
        <v>457</v>
      </c>
      <c r="S856" s="3" t="s">
        <v>457</v>
      </c>
      <c r="T856" s="3" t="s">
        <v>481</v>
      </c>
      <c r="U856" t="str">
        <f t="shared" si="13"/>
        <v>10058872</v>
      </c>
    </row>
    <row r="857" spans="1:21" hidden="1">
      <c r="A857" s="3" t="s">
        <v>1134</v>
      </c>
      <c r="B857" s="3" t="s">
        <v>1686</v>
      </c>
      <c r="C857" s="3" t="s">
        <v>23</v>
      </c>
      <c r="D857" s="3" t="s">
        <v>1891</v>
      </c>
      <c r="E857" s="3" t="s">
        <v>457</v>
      </c>
      <c r="F857" s="3" t="s">
        <v>2733</v>
      </c>
      <c r="G857" s="3" t="s">
        <v>31</v>
      </c>
      <c r="H857" s="4">
        <v>45629</v>
      </c>
      <c r="I857" s="5">
        <v>8</v>
      </c>
      <c r="J857" s="3" t="s">
        <v>20</v>
      </c>
      <c r="K857" s="3" t="s">
        <v>457</v>
      </c>
      <c r="L857" s="6">
        <v>0</v>
      </c>
      <c r="M857" s="3" t="s">
        <v>457</v>
      </c>
      <c r="N857" s="3" t="s">
        <v>457</v>
      </c>
      <c r="O857" s="3" t="s">
        <v>457</v>
      </c>
      <c r="P857" s="3" t="s">
        <v>457</v>
      </c>
      <c r="Q857" s="3" t="s">
        <v>2697</v>
      </c>
      <c r="R857" s="3" t="s">
        <v>457</v>
      </c>
      <c r="S857" s="3" t="s">
        <v>457</v>
      </c>
      <c r="T857" s="3" t="s">
        <v>481</v>
      </c>
      <c r="U857" t="str">
        <f t="shared" si="13"/>
        <v>10058876</v>
      </c>
    </row>
    <row r="858" spans="1:21" hidden="1">
      <c r="A858" s="3" t="s">
        <v>1347</v>
      </c>
      <c r="B858" s="3" t="s">
        <v>1686</v>
      </c>
      <c r="C858" s="3" t="s">
        <v>457</v>
      </c>
      <c r="D858" s="3" t="s">
        <v>1899</v>
      </c>
      <c r="E858" s="3" t="s">
        <v>457</v>
      </c>
      <c r="F858" s="3" t="s">
        <v>2734</v>
      </c>
      <c r="G858" s="3" t="s">
        <v>25</v>
      </c>
      <c r="H858" s="4">
        <v>45629</v>
      </c>
      <c r="I858" s="5">
        <v>32</v>
      </c>
      <c r="J858" s="3" t="s">
        <v>20</v>
      </c>
      <c r="K858" s="3" t="s">
        <v>457</v>
      </c>
      <c r="L858" s="6">
        <v>127.68</v>
      </c>
      <c r="M858" s="3" t="s">
        <v>457</v>
      </c>
      <c r="N858" s="3" t="s">
        <v>457</v>
      </c>
      <c r="O858" s="3" t="s">
        <v>457</v>
      </c>
      <c r="P858" s="3" t="s">
        <v>457</v>
      </c>
      <c r="Q858" s="3" t="s">
        <v>2735</v>
      </c>
      <c r="R858" s="3" t="s">
        <v>457</v>
      </c>
      <c r="S858" s="3" t="s">
        <v>457</v>
      </c>
      <c r="T858" s="3" t="s">
        <v>481</v>
      </c>
      <c r="U858" t="str">
        <f t="shared" si="13"/>
        <v>10058890</v>
      </c>
    </row>
    <row r="859" spans="1:21" hidden="1">
      <c r="A859" s="3" t="s">
        <v>1332</v>
      </c>
      <c r="B859" s="3" t="s">
        <v>1686</v>
      </c>
      <c r="C859" s="3" t="s">
        <v>457</v>
      </c>
      <c r="D859" s="3" t="s">
        <v>1899</v>
      </c>
      <c r="E859" s="3" t="s">
        <v>457</v>
      </c>
      <c r="F859" s="3" t="s">
        <v>2736</v>
      </c>
      <c r="G859" s="3" t="s">
        <v>25</v>
      </c>
      <c r="H859" s="4">
        <v>45629</v>
      </c>
      <c r="I859" s="5">
        <v>16</v>
      </c>
      <c r="J859" s="3" t="s">
        <v>20</v>
      </c>
      <c r="K859" s="3" t="s">
        <v>457</v>
      </c>
      <c r="L859" s="6">
        <v>109.12</v>
      </c>
      <c r="M859" s="3" t="s">
        <v>457</v>
      </c>
      <c r="N859" s="3" t="s">
        <v>457</v>
      </c>
      <c r="O859" s="3" t="s">
        <v>457</v>
      </c>
      <c r="P859" s="3" t="s">
        <v>457</v>
      </c>
      <c r="Q859" s="3" t="s">
        <v>2737</v>
      </c>
      <c r="R859" s="3" t="s">
        <v>457</v>
      </c>
      <c r="S859" s="3" t="s">
        <v>457</v>
      </c>
      <c r="T859" s="3" t="s">
        <v>481</v>
      </c>
      <c r="U859" t="str">
        <f t="shared" si="13"/>
        <v>10058907</v>
      </c>
    </row>
    <row r="860" spans="1:21" hidden="1">
      <c r="A860" s="3" t="s">
        <v>1305</v>
      </c>
      <c r="B860" s="3" t="s">
        <v>1686</v>
      </c>
      <c r="C860" s="3" t="s">
        <v>23</v>
      </c>
      <c r="D860" s="3" t="s">
        <v>1891</v>
      </c>
      <c r="E860" s="3" t="s">
        <v>457</v>
      </c>
      <c r="F860" s="3" t="s">
        <v>2738</v>
      </c>
      <c r="G860" s="3" t="s">
        <v>31</v>
      </c>
      <c r="H860" s="4">
        <v>45629</v>
      </c>
      <c r="I860" s="5">
        <v>2</v>
      </c>
      <c r="J860" s="3" t="s">
        <v>20</v>
      </c>
      <c r="K860" s="3" t="s">
        <v>457</v>
      </c>
      <c r="L860" s="6">
        <v>0</v>
      </c>
      <c r="M860" s="3" t="s">
        <v>457</v>
      </c>
      <c r="N860" s="3" t="s">
        <v>457</v>
      </c>
      <c r="O860" s="3" t="s">
        <v>457</v>
      </c>
      <c r="P860" s="3" t="s">
        <v>457</v>
      </c>
      <c r="Q860" s="3" t="s">
        <v>2715</v>
      </c>
      <c r="R860" s="3" t="s">
        <v>457</v>
      </c>
      <c r="S860" s="3" t="s">
        <v>457</v>
      </c>
      <c r="T860" s="3" t="s">
        <v>481</v>
      </c>
      <c r="U860" t="str">
        <f t="shared" si="13"/>
        <v>10060890</v>
      </c>
    </row>
    <row r="861" spans="1:21" hidden="1">
      <c r="A861" s="3" t="s">
        <v>1305</v>
      </c>
      <c r="B861" s="3" t="s">
        <v>1686</v>
      </c>
      <c r="C861" s="3" t="s">
        <v>457</v>
      </c>
      <c r="D861" s="3" t="s">
        <v>1899</v>
      </c>
      <c r="E861" s="3" t="s">
        <v>457</v>
      </c>
      <c r="F861" s="3" t="s">
        <v>2739</v>
      </c>
      <c r="G861" s="3" t="s">
        <v>25</v>
      </c>
      <c r="H861" s="4">
        <v>45629</v>
      </c>
      <c r="I861" s="5">
        <v>1</v>
      </c>
      <c r="J861" s="3" t="s">
        <v>20</v>
      </c>
      <c r="K861" s="3" t="s">
        <v>457</v>
      </c>
      <c r="L861" s="6">
        <v>18.43</v>
      </c>
      <c r="M861" s="3" t="s">
        <v>457</v>
      </c>
      <c r="N861" s="3" t="s">
        <v>457</v>
      </c>
      <c r="O861" s="3" t="s">
        <v>457</v>
      </c>
      <c r="P861" s="3" t="s">
        <v>457</v>
      </c>
      <c r="Q861" s="3" t="s">
        <v>2740</v>
      </c>
      <c r="R861" s="3" t="s">
        <v>457</v>
      </c>
      <c r="S861" s="3" t="s">
        <v>457</v>
      </c>
      <c r="T861" s="3" t="s">
        <v>481</v>
      </c>
      <c r="U861" t="str">
        <f t="shared" si="13"/>
        <v>10060890</v>
      </c>
    </row>
    <row r="862" spans="1:21" hidden="1">
      <c r="A862" s="3" t="s">
        <v>1305</v>
      </c>
      <c r="B862" s="3" t="s">
        <v>1686</v>
      </c>
      <c r="C862" s="3" t="s">
        <v>457</v>
      </c>
      <c r="D862" s="3" t="s">
        <v>1899</v>
      </c>
      <c r="E862" s="3" t="s">
        <v>457</v>
      </c>
      <c r="F862" s="3" t="s">
        <v>2741</v>
      </c>
      <c r="G862" s="3" t="s">
        <v>25</v>
      </c>
      <c r="H862" s="4">
        <v>45629</v>
      </c>
      <c r="I862" s="5">
        <v>3</v>
      </c>
      <c r="J862" s="3" t="s">
        <v>20</v>
      </c>
      <c r="K862" s="3" t="s">
        <v>457</v>
      </c>
      <c r="L862" s="6">
        <v>55.29</v>
      </c>
      <c r="M862" s="3" t="s">
        <v>457</v>
      </c>
      <c r="N862" s="3" t="s">
        <v>457</v>
      </c>
      <c r="O862" s="3" t="s">
        <v>457</v>
      </c>
      <c r="P862" s="3" t="s">
        <v>457</v>
      </c>
      <c r="Q862" s="3" t="s">
        <v>2742</v>
      </c>
      <c r="R862" s="3" t="s">
        <v>457</v>
      </c>
      <c r="S862" s="3" t="s">
        <v>457</v>
      </c>
      <c r="T862" s="3" t="s">
        <v>481</v>
      </c>
      <c r="U862" t="str">
        <f t="shared" si="13"/>
        <v>10060890</v>
      </c>
    </row>
    <row r="863" spans="1:21" hidden="1">
      <c r="A863" s="3" t="s">
        <v>1305</v>
      </c>
      <c r="B863" s="3" t="s">
        <v>1686</v>
      </c>
      <c r="C863" s="3" t="s">
        <v>457</v>
      </c>
      <c r="D863" s="3" t="s">
        <v>1899</v>
      </c>
      <c r="E863" s="3" t="s">
        <v>457</v>
      </c>
      <c r="F863" s="3" t="s">
        <v>2743</v>
      </c>
      <c r="G863" s="3" t="s">
        <v>25</v>
      </c>
      <c r="H863" s="4">
        <v>45629</v>
      </c>
      <c r="I863" s="5">
        <v>1</v>
      </c>
      <c r="J863" s="3" t="s">
        <v>20</v>
      </c>
      <c r="K863" s="3" t="s">
        <v>457</v>
      </c>
      <c r="L863" s="6">
        <v>18.43</v>
      </c>
      <c r="M863" s="3" t="s">
        <v>457</v>
      </c>
      <c r="N863" s="3" t="s">
        <v>457</v>
      </c>
      <c r="O863" s="3" t="s">
        <v>457</v>
      </c>
      <c r="P863" s="3" t="s">
        <v>457</v>
      </c>
      <c r="Q863" s="3" t="s">
        <v>2744</v>
      </c>
      <c r="R863" s="3" t="s">
        <v>457</v>
      </c>
      <c r="S863" s="3" t="s">
        <v>457</v>
      </c>
      <c r="T863" s="3" t="s">
        <v>481</v>
      </c>
      <c r="U863" t="str">
        <f t="shared" si="13"/>
        <v>10060890</v>
      </c>
    </row>
    <row r="864" spans="1:21" hidden="1">
      <c r="A864" s="3" t="s">
        <v>1305</v>
      </c>
      <c r="B864" s="3" t="s">
        <v>1686</v>
      </c>
      <c r="C864" s="3" t="s">
        <v>457</v>
      </c>
      <c r="D864" s="3" t="s">
        <v>1899</v>
      </c>
      <c r="E864" s="3" t="s">
        <v>457</v>
      </c>
      <c r="F864" s="3" t="s">
        <v>2745</v>
      </c>
      <c r="G864" s="3" t="s">
        <v>25</v>
      </c>
      <c r="H864" s="4">
        <v>45629</v>
      </c>
      <c r="I864" s="5">
        <v>3</v>
      </c>
      <c r="J864" s="3" t="s">
        <v>20</v>
      </c>
      <c r="K864" s="3" t="s">
        <v>457</v>
      </c>
      <c r="L864" s="6">
        <v>55.29</v>
      </c>
      <c r="M864" s="3" t="s">
        <v>457</v>
      </c>
      <c r="N864" s="3" t="s">
        <v>457</v>
      </c>
      <c r="O864" s="3" t="s">
        <v>457</v>
      </c>
      <c r="P864" s="3" t="s">
        <v>457</v>
      </c>
      <c r="Q864" s="3" t="s">
        <v>2746</v>
      </c>
      <c r="R864" s="3" t="s">
        <v>457</v>
      </c>
      <c r="S864" s="3" t="s">
        <v>457</v>
      </c>
      <c r="T864" s="3" t="s">
        <v>481</v>
      </c>
      <c r="U864" t="str">
        <f t="shared" si="13"/>
        <v>10060890</v>
      </c>
    </row>
    <row r="865" spans="1:21" hidden="1">
      <c r="A865" s="3" t="s">
        <v>1345</v>
      </c>
      <c r="B865" s="3" t="s">
        <v>1686</v>
      </c>
      <c r="C865" s="3" t="s">
        <v>457</v>
      </c>
      <c r="D865" s="3" t="s">
        <v>1899</v>
      </c>
      <c r="E865" s="3" t="s">
        <v>457</v>
      </c>
      <c r="F865" s="3" t="s">
        <v>2747</v>
      </c>
      <c r="G865" s="3" t="s">
        <v>25</v>
      </c>
      <c r="H865" s="4">
        <v>45629</v>
      </c>
      <c r="I865" s="5">
        <v>5</v>
      </c>
      <c r="J865" s="3" t="s">
        <v>20</v>
      </c>
      <c r="K865" s="3" t="s">
        <v>457</v>
      </c>
      <c r="L865" s="6">
        <v>15.75</v>
      </c>
      <c r="M865" s="3" t="s">
        <v>457</v>
      </c>
      <c r="N865" s="3" t="s">
        <v>457</v>
      </c>
      <c r="O865" s="3" t="s">
        <v>457</v>
      </c>
      <c r="P865" s="3" t="s">
        <v>457</v>
      </c>
      <c r="Q865" s="3" t="s">
        <v>2748</v>
      </c>
      <c r="R865" s="3" t="s">
        <v>457</v>
      </c>
      <c r="S865" s="3" t="s">
        <v>457</v>
      </c>
      <c r="T865" s="3" t="s">
        <v>481</v>
      </c>
      <c r="U865" t="str">
        <f t="shared" si="13"/>
        <v>10060916</v>
      </c>
    </row>
    <row r="866" spans="1:21" hidden="1">
      <c r="A866" s="3" t="s">
        <v>1273</v>
      </c>
      <c r="B866" s="3" t="s">
        <v>1686</v>
      </c>
      <c r="C866" s="3" t="s">
        <v>457</v>
      </c>
      <c r="D866" s="3" t="s">
        <v>1899</v>
      </c>
      <c r="E866" s="3" t="s">
        <v>457</v>
      </c>
      <c r="F866" s="3" t="s">
        <v>2749</v>
      </c>
      <c r="G866" s="3" t="s">
        <v>25</v>
      </c>
      <c r="H866" s="4">
        <v>45629</v>
      </c>
      <c r="I866" s="5">
        <v>2</v>
      </c>
      <c r="J866" s="3" t="s">
        <v>20</v>
      </c>
      <c r="K866" s="3" t="s">
        <v>457</v>
      </c>
      <c r="L866" s="6">
        <v>20.46</v>
      </c>
      <c r="M866" s="3" t="s">
        <v>457</v>
      </c>
      <c r="N866" s="3" t="s">
        <v>457</v>
      </c>
      <c r="O866" s="3" t="s">
        <v>457</v>
      </c>
      <c r="P866" s="3" t="s">
        <v>457</v>
      </c>
      <c r="Q866" s="3" t="s">
        <v>2190</v>
      </c>
      <c r="R866" s="3" t="s">
        <v>457</v>
      </c>
      <c r="S866" s="3" t="s">
        <v>457</v>
      </c>
      <c r="T866" s="3" t="s">
        <v>481</v>
      </c>
      <c r="U866" t="str">
        <f t="shared" si="13"/>
        <v>10204122</v>
      </c>
    </row>
    <row r="867" spans="1:21" hidden="1">
      <c r="A867" s="3" t="s">
        <v>1267</v>
      </c>
      <c r="B867" s="3" t="s">
        <v>1686</v>
      </c>
      <c r="C867" s="3" t="s">
        <v>30</v>
      </c>
      <c r="D867" s="3" t="s">
        <v>1891</v>
      </c>
      <c r="E867" s="3" t="s">
        <v>457</v>
      </c>
      <c r="F867" s="3" t="s">
        <v>2750</v>
      </c>
      <c r="G867" s="3" t="s">
        <v>31</v>
      </c>
      <c r="H867" s="4">
        <v>45630</v>
      </c>
      <c r="I867" s="5">
        <v>16</v>
      </c>
      <c r="J867" s="3" t="s">
        <v>20</v>
      </c>
      <c r="K867" s="3" t="s">
        <v>457</v>
      </c>
      <c r="L867" s="6">
        <v>0</v>
      </c>
      <c r="M867" s="3" t="s">
        <v>457</v>
      </c>
      <c r="N867" s="3" t="s">
        <v>457</v>
      </c>
      <c r="O867" s="3" t="s">
        <v>457</v>
      </c>
      <c r="P867" s="3" t="s">
        <v>457</v>
      </c>
      <c r="Q867" s="3" t="s">
        <v>2466</v>
      </c>
      <c r="R867" s="3" t="s">
        <v>457</v>
      </c>
      <c r="S867" s="3" t="s">
        <v>457</v>
      </c>
      <c r="T867" s="3" t="s">
        <v>481</v>
      </c>
      <c r="U867" t="str">
        <f t="shared" si="13"/>
        <v>10058893</v>
      </c>
    </row>
    <row r="868" spans="1:21" hidden="1">
      <c r="A868" s="3" t="s">
        <v>1267</v>
      </c>
      <c r="B868" s="3" t="s">
        <v>1686</v>
      </c>
      <c r="C868" s="3" t="s">
        <v>27</v>
      </c>
      <c r="D868" s="3" t="s">
        <v>1929</v>
      </c>
      <c r="E868" s="3" t="s">
        <v>457</v>
      </c>
      <c r="F868" s="3" t="s">
        <v>2751</v>
      </c>
      <c r="G868" s="3" t="s">
        <v>25</v>
      </c>
      <c r="H868" s="4">
        <v>45630</v>
      </c>
      <c r="I868" s="5">
        <v>16</v>
      </c>
      <c r="J868" s="3" t="s">
        <v>20</v>
      </c>
      <c r="K868" s="3" t="s">
        <v>457</v>
      </c>
      <c r="L868" s="6">
        <v>0</v>
      </c>
      <c r="M868" s="3" t="s">
        <v>457</v>
      </c>
      <c r="N868" s="3" t="s">
        <v>457</v>
      </c>
      <c r="O868" s="3" t="s">
        <v>457</v>
      </c>
      <c r="P868" s="3" t="s">
        <v>457</v>
      </c>
      <c r="Q868" s="3" t="s">
        <v>457</v>
      </c>
      <c r="R868" s="3" t="s">
        <v>457</v>
      </c>
      <c r="S868" s="3" t="s">
        <v>457</v>
      </c>
      <c r="T868" s="3" t="s">
        <v>481</v>
      </c>
      <c r="U868" t="str">
        <f t="shared" si="13"/>
        <v>10058893</v>
      </c>
    </row>
    <row r="869" spans="1:21" hidden="1">
      <c r="A869" s="3" t="s">
        <v>1267</v>
      </c>
      <c r="B869" s="3" t="s">
        <v>1686</v>
      </c>
      <c r="C869" s="3" t="s">
        <v>30</v>
      </c>
      <c r="D869" s="3" t="s">
        <v>1929</v>
      </c>
      <c r="E869" s="3" t="s">
        <v>457</v>
      </c>
      <c r="F869" s="3" t="s">
        <v>2751</v>
      </c>
      <c r="G869" s="3" t="s">
        <v>31</v>
      </c>
      <c r="H869" s="4">
        <v>45630</v>
      </c>
      <c r="I869" s="5">
        <v>-16</v>
      </c>
      <c r="J869" s="3" t="s">
        <v>20</v>
      </c>
      <c r="K869" s="3" t="s">
        <v>457</v>
      </c>
      <c r="L869" s="6">
        <v>0</v>
      </c>
      <c r="M869" s="3" t="s">
        <v>457</v>
      </c>
      <c r="N869" s="3" t="s">
        <v>457</v>
      </c>
      <c r="O869" s="3" t="s">
        <v>457</v>
      </c>
      <c r="P869" s="3" t="s">
        <v>457</v>
      </c>
      <c r="Q869" s="3" t="s">
        <v>457</v>
      </c>
      <c r="R869" s="3" t="s">
        <v>457</v>
      </c>
      <c r="S869" s="3" t="s">
        <v>457</v>
      </c>
      <c r="T869" s="3" t="s">
        <v>481</v>
      </c>
      <c r="U869" t="str">
        <f t="shared" si="13"/>
        <v>10058893</v>
      </c>
    </row>
    <row r="870" spans="1:21" hidden="1">
      <c r="A870" s="3" t="s">
        <v>1495</v>
      </c>
      <c r="B870" s="3" t="s">
        <v>1686</v>
      </c>
      <c r="C870" s="3" t="s">
        <v>30</v>
      </c>
      <c r="D870" s="3" t="s">
        <v>1891</v>
      </c>
      <c r="E870" s="3" t="s">
        <v>457</v>
      </c>
      <c r="F870" s="3" t="s">
        <v>2752</v>
      </c>
      <c r="G870" s="3" t="s">
        <v>25</v>
      </c>
      <c r="H870" s="4">
        <v>45630</v>
      </c>
      <c r="I870" s="5">
        <v>13</v>
      </c>
      <c r="J870" s="3" t="s">
        <v>20</v>
      </c>
      <c r="K870" s="3" t="s">
        <v>457</v>
      </c>
      <c r="L870" s="6">
        <v>0</v>
      </c>
      <c r="M870" s="3" t="s">
        <v>457</v>
      </c>
      <c r="N870" s="3" t="s">
        <v>457</v>
      </c>
      <c r="O870" s="3" t="s">
        <v>457</v>
      </c>
      <c r="P870" s="3" t="s">
        <v>457</v>
      </c>
      <c r="Q870" s="3" t="s">
        <v>2704</v>
      </c>
      <c r="R870" s="3" t="s">
        <v>457</v>
      </c>
      <c r="S870" s="3" t="s">
        <v>457</v>
      </c>
      <c r="T870" s="3" t="s">
        <v>481</v>
      </c>
      <c r="U870" t="str">
        <f t="shared" si="13"/>
        <v>10422650</v>
      </c>
    </row>
    <row r="871" spans="1:21" hidden="1">
      <c r="A871" s="3" t="s">
        <v>1586</v>
      </c>
      <c r="B871" s="3" t="s">
        <v>1686</v>
      </c>
      <c r="C871" s="3" t="s">
        <v>27</v>
      </c>
      <c r="D871" s="3" t="s">
        <v>1929</v>
      </c>
      <c r="E871" s="3" t="s">
        <v>457</v>
      </c>
      <c r="F871" s="3" t="s">
        <v>2753</v>
      </c>
      <c r="G871" s="3" t="s">
        <v>25</v>
      </c>
      <c r="H871" s="4">
        <v>45630</v>
      </c>
      <c r="I871" s="5">
        <v>1000</v>
      </c>
      <c r="J871" s="3" t="s">
        <v>20</v>
      </c>
      <c r="K871" s="3" t="s">
        <v>457</v>
      </c>
      <c r="L871" s="6">
        <v>0</v>
      </c>
      <c r="M871" s="3" t="s">
        <v>457</v>
      </c>
      <c r="N871" s="3" t="s">
        <v>457</v>
      </c>
      <c r="O871" s="3" t="s">
        <v>457</v>
      </c>
      <c r="P871" s="3" t="s">
        <v>457</v>
      </c>
      <c r="Q871" s="3" t="s">
        <v>457</v>
      </c>
      <c r="R871" s="3" t="s">
        <v>457</v>
      </c>
      <c r="S871" s="3" t="s">
        <v>457</v>
      </c>
      <c r="T871" s="3" t="s">
        <v>481</v>
      </c>
      <c r="U871" t="str">
        <f t="shared" si="13"/>
        <v>10596940</v>
      </c>
    </row>
    <row r="872" spans="1:21" hidden="1">
      <c r="A872" s="3" t="s">
        <v>1586</v>
      </c>
      <c r="B872" s="3" t="s">
        <v>1686</v>
      </c>
      <c r="C872" s="3" t="s">
        <v>30</v>
      </c>
      <c r="D872" s="3" t="s">
        <v>1929</v>
      </c>
      <c r="E872" s="3" t="s">
        <v>457</v>
      </c>
      <c r="F872" s="3" t="s">
        <v>2753</v>
      </c>
      <c r="G872" s="3" t="s">
        <v>31</v>
      </c>
      <c r="H872" s="4">
        <v>45630</v>
      </c>
      <c r="I872" s="5">
        <v>-1000</v>
      </c>
      <c r="J872" s="3" t="s">
        <v>20</v>
      </c>
      <c r="K872" s="3" t="s">
        <v>457</v>
      </c>
      <c r="L872" s="6">
        <v>0</v>
      </c>
      <c r="M872" s="3" t="s">
        <v>457</v>
      </c>
      <c r="N872" s="3" t="s">
        <v>457</v>
      </c>
      <c r="O872" s="3" t="s">
        <v>457</v>
      </c>
      <c r="P872" s="3" t="s">
        <v>457</v>
      </c>
      <c r="Q872" s="3" t="s">
        <v>457</v>
      </c>
      <c r="R872" s="3" t="s">
        <v>457</v>
      </c>
      <c r="S872" s="3" t="s">
        <v>457</v>
      </c>
      <c r="T872" s="3" t="s">
        <v>481</v>
      </c>
      <c r="U872" t="str">
        <f t="shared" si="13"/>
        <v>10596940</v>
      </c>
    </row>
    <row r="873" spans="1:21" hidden="1">
      <c r="A873" s="3" t="s">
        <v>1586</v>
      </c>
      <c r="B873" s="3" t="s">
        <v>1686</v>
      </c>
      <c r="C873" s="3" t="s">
        <v>27</v>
      </c>
      <c r="D873" s="3" t="s">
        <v>456</v>
      </c>
      <c r="E873" s="3" t="s">
        <v>457</v>
      </c>
      <c r="F873" s="3" t="s">
        <v>2754</v>
      </c>
      <c r="G873" s="3" t="s">
        <v>31</v>
      </c>
      <c r="H873" s="4">
        <v>45630</v>
      </c>
      <c r="I873" s="5">
        <v>-1000</v>
      </c>
      <c r="J873" s="3" t="s">
        <v>20</v>
      </c>
      <c r="K873" s="3" t="s">
        <v>457</v>
      </c>
      <c r="L873" s="6">
        <v>-1054.8900000000001</v>
      </c>
      <c r="M873" s="3" t="s">
        <v>457</v>
      </c>
      <c r="N873" s="3" t="s">
        <v>457</v>
      </c>
      <c r="O873" s="3" t="s">
        <v>457</v>
      </c>
      <c r="P873" s="3" t="s">
        <v>2353</v>
      </c>
      <c r="Q873" s="3" t="s">
        <v>457</v>
      </c>
      <c r="R873" s="3" t="s">
        <v>457</v>
      </c>
      <c r="S873" s="3" t="s">
        <v>457</v>
      </c>
      <c r="T873" s="3" t="s">
        <v>2354</v>
      </c>
      <c r="U873" t="str">
        <f t="shared" si="13"/>
        <v>10596940500003742</v>
      </c>
    </row>
    <row r="874" spans="1:21" hidden="1">
      <c r="A874" s="3" t="s">
        <v>1586</v>
      </c>
      <c r="B874" s="3" t="s">
        <v>1686</v>
      </c>
      <c r="C874" s="3" t="s">
        <v>30</v>
      </c>
      <c r="D874" s="3" t="s">
        <v>1891</v>
      </c>
      <c r="E874" s="3" t="s">
        <v>457</v>
      </c>
      <c r="F874" s="3" t="s">
        <v>2755</v>
      </c>
      <c r="G874" s="3" t="s">
        <v>31</v>
      </c>
      <c r="H874" s="4">
        <v>45630</v>
      </c>
      <c r="I874" s="5">
        <v>1000</v>
      </c>
      <c r="J874" s="3" t="s">
        <v>20</v>
      </c>
      <c r="K874" s="3" t="s">
        <v>457</v>
      </c>
      <c r="L874" s="6">
        <v>0</v>
      </c>
      <c r="M874" s="3" t="s">
        <v>457</v>
      </c>
      <c r="N874" s="3" t="s">
        <v>457</v>
      </c>
      <c r="O874" s="3" t="s">
        <v>457</v>
      </c>
      <c r="P874" s="3" t="s">
        <v>457</v>
      </c>
      <c r="Q874" s="3" t="s">
        <v>2240</v>
      </c>
      <c r="R874" s="3" t="s">
        <v>457</v>
      </c>
      <c r="S874" s="3" t="s">
        <v>457</v>
      </c>
      <c r="T874" s="3" t="s">
        <v>481</v>
      </c>
      <c r="U874" t="str">
        <f t="shared" si="13"/>
        <v>10596940</v>
      </c>
    </row>
    <row r="875" spans="1:21" hidden="1">
      <c r="A875" s="3" t="s">
        <v>1629</v>
      </c>
      <c r="B875" s="3" t="s">
        <v>1686</v>
      </c>
      <c r="C875" s="3" t="s">
        <v>30</v>
      </c>
      <c r="D875" s="3" t="s">
        <v>1891</v>
      </c>
      <c r="E875" s="3" t="s">
        <v>457</v>
      </c>
      <c r="F875" s="3" t="s">
        <v>2756</v>
      </c>
      <c r="G875" s="3" t="s">
        <v>31</v>
      </c>
      <c r="H875" s="4">
        <v>45630</v>
      </c>
      <c r="I875" s="5">
        <v>30</v>
      </c>
      <c r="J875" s="3" t="s">
        <v>20</v>
      </c>
      <c r="K875" s="3" t="s">
        <v>457</v>
      </c>
      <c r="L875" s="6">
        <v>0</v>
      </c>
      <c r="M875" s="3" t="s">
        <v>457</v>
      </c>
      <c r="N875" s="3" t="s">
        <v>457</v>
      </c>
      <c r="O875" s="3" t="s">
        <v>457</v>
      </c>
      <c r="P875" s="3" t="s">
        <v>457</v>
      </c>
      <c r="Q875" s="3" t="s">
        <v>2707</v>
      </c>
      <c r="R875" s="3" t="s">
        <v>457</v>
      </c>
      <c r="S875" s="3" t="s">
        <v>457</v>
      </c>
      <c r="T875" s="3" t="s">
        <v>481</v>
      </c>
      <c r="U875" t="str">
        <f t="shared" si="13"/>
        <v>70011883</v>
      </c>
    </row>
    <row r="876" spans="1:21" hidden="1">
      <c r="A876" s="3" t="s">
        <v>923</v>
      </c>
      <c r="B876" s="3" t="s">
        <v>1686</v>
      </c>
      <c r="C876" s="3" t="s">
        <v>27</v>
      </c>
      <c r="D876" s="3" t="s">
        <v>1929</v>
      </c>
      <c r="E876" s="3" t="s">
        <v>457</v>
      </c>
      <c r="F876" s="3" t="s">
        <v>2757</v>
      </c>
      <c r="G876" s="3" t="s">
        <v>25</v>
      </c>
      <c r="H876" s="4">
        <v>45631</v>
      </c>
      <c r="I876" s="5">
        <v>16</v>
      </c>
      <c r="J876" s="3" t="s">
        <v>20</v>
      </c>
      <c r="K876" s="3" t="s">
        <v>457</v>
      </c>
      <c r="L876" s="6">
        <v>0</v>
      </c>
      <c r="M876" s="3" t="s">
        <v>457</v>
      </c>
      <c r="N876" s="3" t="s">
        <v>457</v>
      </c>
      <c r="O876" s="3" t="s">
        <v>457</v>
      </c>
      <c r="P876" s="3" t="s">
        <v>457</v>
      </c>
      <c r="Q876" s="3" t="s">
        <v>457</v>
      </c>
      <c r="R876" s="3" t="s">
        <v>457</v>
      </c>
      <c r="S876" s="3" t="s">
        <v>457</v>
      </c>
      <c r="T876" s="3" t="s">
        <v>481</v>
      </c>
      <c r="U876" t="str">
        <f t="shared" si="13"/>
        <v>10058535</v>
      </c>
    </row>
    <row r="877" spans="1:21" hidden="1">
      <c r="A877" s="3" t="s">
        <v>923</v>
      </c>
      <c r="B877" s="3" t="s">
        <v>1686</v>
      </c>
      <c r="C877" s="3" t="s">
        <v>30</v>
      </c>
      <c r="D877" s="3" t="s">
        <v>1929</v>
      </c>
      <c r="E877" s="3" t="s">
        <v>457</v>
      </c>
      <c r="F877" s="3" t="s">
        <v>2757</v>
      </c>
      <c r="G877" s="3" t="s">
        <v>31</v>
      </c>
      <c r="H877" s="4">
        <v>45631</v>
      </c>
      <c r="I877" s="5">
        <v>-16</v>
      </c>
      <c r="J877" s="3" t="s">
        <v>20</v>
      </c>
      <c r="K877" s="3" t="s">
        <v>457</v>
      </c>
      <c r="L877" s="6">
        <v>0</v>
      </c>
      <c r="M877" s="3" t="s">
        <v>457</v>
      </c>
      <c r="N877" s="3" t="s">
        <v>457</v>
      </c>
      <c r="O877" s="3" t="s">
        <v>457</v>
      </c>
      <c r="P877" s="3" t="s">
        <v>457</v>
      </c>
      <c r="Q877" s="3" t="s">
        <v>457</v>
      </c>
      <c r="R877" s="3" t="s">
        <v>457</v>
      </c>
      <c r="S877" s="3" t="s">
        <v>457</v>
      </c>
      <c r="T877" s="3" t="s">
        <v>481</v>
      </c>
      <c r="U877" t="str">
        <f t="shared" si="13"/>
        <v>10058535</v>
      </c>
    </row>
    <row r="878" spans="1:21" hidden="1">
      <c r="A878" s="3" t="s">
        <v>154</v>
      </c>
      <c r="B878" s="3" t="s">
        <v>1686</v>
      </c>
      <c r="C878" s="3" t="s">
        <v>27</v>
      </c>
      <c r="D878" s="3" t="s">
        <v>456</v>
      </c>
      <c r="E878" s="3" t="s">
        <v>457</v>
      </c>
      <c r="F878" s="3" t="s">
        <v>2758</v>
      </c>
      <c r="G878" s="3" t="s">
        <v>31</v>
      </c>
      <c r="H878" s="4">
        <v>45631</v>
      </c>
      <c r="I878" s="5">
        <v>-1</v>
      </c>
      <c r="J878" s="3" t="s">
        <v>20</v>
      </c>
      <c r="K878" s="3" t="s">
        <v>457</v>
      </c>
      <c r="L878" s="6">
        <v>-4.7699999999999996</v>
      </c>
      <c r="M878" s="3" t="s">
        <v>457</v>
      </c>
      <c r="N878" s="3" t="s">
        <v>457</v>
      </c>
      <c r="O878" s="3" t="s">
        <v>457</v>
      </c>
      <c r="P878" s="3" t="s">
        <v>2759</v>
      </c>
      <c r="Q878" s="3" t="s">
        <v>457</v>
      </c>
      <c r="R878" s="3" t="s">
        <v>457</v>
      </c>
      <c r="S878" s="3" t="s">
        <v>457</v>
      </c>
      <c r="T878" s="3" t="s">
        <v>2760</v>
      </c>
      <c r="U878" t="str">
        <f t="shared" si="13"/>
        <v>10060885200055709</v>
      </c>
    </row>
    <row r="879" spans="1:21" hidden="1">
      <c r="A879" s="3" t="s">
        <v>154</v>
      </c>
      <c r="B879" s="3" t="s">
        <v>1686</v>
      </c>
      <c r="C879" s="3" t="s">
        <v>27</v>
      </c>
      <c r="D879" s="3" t="s">
        <v>1929</v>
      </c>
      <c r="E879" s="3" t="s">
        <v>457</v>
      </c>
      <c r="F879" s="3" t="s">
        <v>2761</v>
      </c>
      <c r="G879" s="3" t="s">
        <v>25</v>
      </c>
      <c r="H879" s="4">
        <v>45631</v>
      </c>
      <c r="I879" s="5">
        <v>1</v>
      </c>
      <c r="J879" s="3" t="s">
        <v>20</v>
      </c>
      <c r="K879" s="3" t="s">
        <v>457</v>
      </c>
      <c r="L879" s="6">
        <v>0</v>
      </c>
      <c r="M879" s="3" t="s">
        <v>457</v>
      </c>
      <c r="N879" s="3" t="s">
        <v>457</v>
      </c>
      <c r="O879" s="3" t="s">
        <v>457</v>
      </c>
      <c r="P879" s="3" t="s">
        <v>457</v>
      </c>
      <c r="Q879" s="3" t="s">
        <v>457</v>
      </c>
      <c r="R879" s="3" t="s">
        <v>457</v>
      </c>
      <c r="S879" s="3" t="s">
        <v>457</v>
      </c>
      <c r="T879" s="3" t="s">
        <v>481</v>
      </c>
      <c r="U879" t="str">
        <f t="shared" si="13"/>
        <v>10060885</v>
      </c>
    </row>
    <row r="880" spans="1:21" hidden="1">
      <c r="A880" s="3" t="s">
        <v>154</v>
      </c>
      <c r="B880" s="3" t="s">
        <v>1686</v>
      </c>
      <c r="C880" s="3" t="s">
        <v>23</v>
      </c>
      <c r="D880" s="3" t="s">
        <v>1929</v>
      </c>
      <c r="E880" s="3" t="s">
        <v>457</v>
      </c>
      <c r="F880" s="3" t="s">
        <v>2761</v>
      </c>
      <c r="G880" s="3" t="s">
        <v>31</v>
      </c>
      <c r="H880" s="4">
        <v>45631</v>
      </c>
      <c r="I880" s="5">
        <v>-1</v>
      </c>
      <c r="J880" s="3" t="s">
        <v>20</v>
      </c>
      <c r="K880" s="3" t="s">
        <v>457</v>
      </c>
      <c r="L880" s="6">
        <v>0</v>
      </c>
      <c r="M880" s="3" t="s">
        <v>457</v>
      </c>
      <c r="N880" s="3" t="s">
        <v>457</v>
      </c>
      <c r="O880" s="3" t="s">
        <v>457</v>
      </c>
      <c r="P880" s="3" t="s">
        <v>457</v>
      </c>
      <c r="Q880" s="3" t="s">
        <v>457</v>
      </c>
      <c r="R880" s="3" t="s">
        <v>457</v>
      </c>
      <c r="S880" s="3" t="s">
        <v>457</v>
      </c>
      <c r="T880" s="3" t="s">
        <v>481</v>
      </c>
      <c r="U880" t="str">
        <f t="shared" si="13"/>
        <v>10060885</v>
      </c>
    </row>
    <row r="881" spans="1:21" hidden="1">
      <c r="A881" s="3" t="s">
        <v>158</v>
      </c>
      <c r="B881" s="3" t="s">
        <v>1686</v>
      </c>
      <c r="C881" s="3" t="s">
        <v>27</v>
      </c>
      <c r="D881" s="3" t="s">
        <v>1929</v>
      </c>
      <c r="E881" s="3" t="s">
        <v>457</v>
      </c>
      <c r="F881" s="3" t="s">
        <v>2762</v>
      </c>
      <c r="G881" s="3" t="s">
        <v>25</v>
      </c>
      <c r="H881" s="4">
        <v>45631</v>
      </c>
      <c r="I881" s="5">
        <v>1</v>
      </c>
      <c r="J881" s="3" t="s">
        <v>20</v>
      </c>
      <c r="K881" s="3" t="s">
        <v>457</v>
      </c>
      <c r="L881" s="6">
        <v>0</v>
      </c>
      <c r="M881" s="3" t="s">
        <v>457</v>
      </c>
      <c r="N881" s="3" t="s">
        <v>457</v>
      </c>
      <c r="O881" s="3" t="s">
        <v>457</v>
      </c>
      <c r="P881" s="3" t="s">
        <v>457</v>
      </c>
      <c r="Q881" s="3" t="s">
        <v>457</v>
      </c>
      <c r="R881" s="3" t="s">
        <v>457</v>
      </c>
      <c r="S881" s="3" t="s">
        <v>457</v>
      </c>
      <c r="T881" s="3" t="s">
        <v>481</v>
      </c>
      <c r="U881" t="str">
        <f t="shared" si="13"/>
        <v>10060886</v>
      </c>
    </row>
    <row r="882" spans="1:21" hidden="1">
      <c r="A882" s="3" t="s">
        <v>158</v>
      </c>
      <c r="B882" s="3" t="s">
        <v>1686</v>
      </c>
      <c r="C882" s="3" t="s">
        <v>23</v>
      </c>
      <c r="D882" s="3" t="s">
        <v>1929</v>
      </c>
      <c r="E882" s="3" t="s">
        <v>457</v>
      </c>
      <c r="F882" s="3" t="s">
        <v>2762</v>
      </c>
      <c r="G882" s="3" t="s">
        <v>31</v>
      </c>
      <c r="H882" s="4">
        <v>45631</v>
      </c>
      <c r="I882" s="5">
        <v>-1</v>
      </c>
      <c r="J882" s="3" t="s">
        <v>20</v>
      </c>
      <c r="K882" s="3" t="s">
        <v>457</v>
      </c>
      <c r="L882" s="6">
        <v>0</v>
      </c>
      <c r="M882" s="3" t="s">
        <v>457</v>
      </c>
      <c r="N882" s="3" t="s">
        <v>457</v>
      </c>
      <c r="O882" s="3" t="s">
        <v>457</v>
      </c>
      <c r="P882" s="3" t="s">
        <v>457</v>
      </c>
      <c r="Q882" s="3" t="s">
        <v>457</v>
      </c>
      <c r="R882" s="3" t="s">
        <v>457</v>
      </c>
      <c r="S882" s="3" t="s">
        <v>457</v>
      </c>
      <c r="T882" s="3" t="s">
        <v>481</v>
      </c>
      <c r="U882" t="str">
        <f t="shared" si="13"/>
        <v>10060886</v>
      </c>
    </row>
    <row r="883" spans="1:21" hidden="1">
      <c r="A883" s="3" t="s">
        <v>158</v>
      </c>
      <c r="B883" s="3" t="s">
        <v>1686</v>
      </c>
      <c r="C883" s="3" t="s">
        <v>27</v>
      </c>
      <c r="D883" s="3" t="s">
        <v>456</v>
      </c>
      <c r="E883" s="3" t="s">
        <v>457</v>
      </c>
      <c r="F883" s="3" t="s">
        <v>2763</v>
      </c>
      <c r="G883" s="3" t="s">
        <v>31</v>
      </c>
      <c r="H883" s="4">
        <v>45631</v>
      </c>
      <c r="I883" s="5">
        <v>-1</v>
      </c>
      <c r="J883" s="3" t="s">
        <v>20</v>
      </c>
      <c r="K883" s="3" t="s">
        <v>457</v>
      </c>
      <c r="L883" s="6">
        <v>-7.03</v>
      </c>
      <c r="M883" s="3" t="s">
        <v>457</v>
      </c>
      <c r="N883" s="3" t="s">
        <v>457</v>
      </c>
      <c r="O883" s="3" t="s">
        <v>457</v>
      </c>
      <c r="P883" s="3" t="s">
        <v>2759</v>
      </c>
      <c r="Q883" s="3" t="s">
        <v>457</v>
      </c>
      <c r="R883" s="3" t="s">
        <v>457</v>
      </c>
      <c r="S883" s="3" t="s">
        <v>457</v>
      </c>
      <c r="T883" s="3" t="s">
        <v>2760</v>
      </c>
      <c r="U883" t="str">
        <f t="shared" si="13"/>
        <v>10060886200055709</v>
      </c>
    </row>
    <row r="884" spans="1:21" hidden="1">
      <c r="A884" s="3" t="s">
        <v>1258</v>
      </c>
      <c r="B884" s="3" t="s">
        <v>1686</v>
      </c>
      <c r="C884" s="3" t="s">
        <v>30</v>
      </c>
      <c r="D884" s="3" t="s">
        <v>1929</v>
      </c>
      <c r="E884" s="3" t="s">
        <v>457</v>
      </c>
      <c r="F884" s="3" t="s">
        <v>2757</v>
      </c>
      <c r="G884" s="3" t="s">
        <v>459</v>
      </c>
      <c r="H884" s="4">
        <v>45631</v>
      </c>
      <c r="I884" s="5">
        <v>-12</v>
      </c>
      <c r="J884" s="3" t="s">
        <v>20</v>
      </c>
      <c r="K884" s="3" t="s">
        <v>457</v>
      </c>
      <c r="L884" s="6">
        <v>0</v>
      </c>
      <c r="M884" s="3" t="s">
        <v>457</v>
      </c>
      <c r="N884" s="3" t="s">
        <v>457</v>
      </c>
      <c r="O884" s="3" t="s">
        <v>457</v>
      </c>
      <c r="P884" s="3" t="s">
        <v>457</v>
      </c>
      <c r="Q884" s="3" t="s">
        <v>457</v>
      </c>
      <c r="R884" s="3" t="s">
        <v>457</v>
      </c>
      <c r="S884" s="3" t="s">
        <v>457</v>
      </c>
      <c r="T884" s="3" t="s">
        <v>481</v>
      </c>
      <c r="U884" t="str">
        <f t="shared" si="13"/>
        <v>10208071</v>
      </c>
    </row>
    <row r="885" spans="1:21" hidden="1">
      <c r="A885" s="3" t="s">
        <v>1258</v>
      </c>
      <c r="B885" s="3" t="s">
        <v>1686</v>
      </c>
      <c r="C885" s="3" t="s">
        <v>27</v>
      </c>
      <c r="D885" s="3" t="s">
        <v>1929</v>
      </c>
      <c r="E885" s="3" t="s">
        <v>457</v>
      </c>
      <c r="F885" s="3" t="s">
        <v>2757</v>
      </c>
      <c r="G885" s="3" t="s">
        <v>458</v>
      </c>
      <c r="H885" s="4">
        <v>45631</v>
      </c>
      <c r="I885" s="5">
        <v>12</v>
      </c>
      <c r="J885" s="3" t="s">
        <v>20</v>
      </c>
      <c r="K885" s="3" t="s">
        <v>457</v>
      </c>
      <c r="L885" s="6">
        <v>0</v>
      </c>
      <c r="M885" s="3" t="s">
        <v>457</v>
      </c>
      <c r="N885" s="3" t="s">
        <v>457</v>
      </c>
      <c r="O885" s="3" t="s">
        <v>457</v>
      </c>
      <c r="P885" s="3" t="s">
        <v>457</v>
      </c>
      <c r="Q885" s="3" t="s">
        <v>457</v>
      </c>
      <c r="R885" s="3" t="s">
        <v>457</v>
      </c>
      <c r="S885" s="3" t="s">
        <v>457</v>
      </c>
      <c r="T885" s="3" t="s">
        <v>481</v>
      </c>
      <c r="U885" t="str">
        <f t="shared" si="13"/>
        <v>10208071</v>
      </c>
    </row>
    <row r="886" spans="1:21" hidden="1">
      <c r="A886" s="3" t="s">
        <v>1258</v>
      </c>
      <c r="B886" s="3" t="s">
        <v>1686</v>
      </c>
      <c r="C886" s="3" t="s">
        <v>30</v>
      </c>
      <c r="D886" s="3" t="s">
        <v>1929</v>
      </c>
      <c r="E886" s="3" t="s">
        <v>457</v>
      </c>
      <c r="F886" s="3" t="s">
        <v>2757</v>
      </c>
      <c r="G886" s="3" t="s">
        <v>32</v>
      </c>
      <c r="H886" s="4">
        <v>45631</v>
      </c>
      <c r="I886" s="5">
        <v>-12</v>
      </c>
      <c r="J886" s="3" t="s">
        <v>20</v>
      </c>
      <c r="K886" s="3" t="s">
        <v>457</v>
      </c>
      <c r="L886" s="6">
        <v>0</v>
      </c>
      <c r="M886" s="3" t="s">
        <v>457</v>
      </c>
      <c r="N886" s="3" t="s">
        <v>457</v>
      </c>
      <c r="O886" s="3" t="s">
        <v>457</v>
      </c>
      <c r="P886" s="3" t="s">
        <v>457</v>
      </c>
      <c r="Q886" s="3" t="s">
        <v>457</v>
      </c>
      <c r="R886" s="3" t="s">
        <v>457</v>
      </c>
      <c r="S886" s="3" t="s">
        <v>457</v>
      </c>
      <c r="T886" s="3" t="s">
        <v>481</v>
      </c>
      <c r="U886" t="str">
        <f t="shared" si="13"/>
        <v>10208071</v>
      </c>
    </row>
    <row r="887" spans="1:21" hidden="1">
      <c r="A887" s="3" t="s">
        <v>1258</v>
      </c>
      <c r="B887" s="3" t="s">
        <v>1686</v>
      </c>
      <c r="C887" s="3" t="s">
        <v>27</v>
      </c>
      <c r="D887" s="3" t="s">
        <v>1929</v>
      </c>
      <c r="E887" s="3" t="s">
        <v>457</v>
      </c>
      <c r="F887" s="3" t="s">
        <v>2757</v>
      </c>
      <c r="G887" s="3" t="s">
        <v>461</v>
      </c>
      <c r="H887" s="4">
        <v>45631</v>
      </c>
      <c r="I887" s="5">
        <v>12</v>
      </c>
      <c r="J887" s="3" t="s">
        <v>20</v>
      </c>
      <c r="K887" s="3" t="s">
        <v>457</v>
      </c>
      <c r="L887" s="6">
        <v>0</v>
      </c>
      <c r="M887" s="3" t="s">
        <v>457</v>
      </c>
      <c r="N887" s="3" t="s">
        <v>457</v>
      </c>
      <c r="O887" s="3" t="s">
        <v>457</v>
      </c>
      <c r="P887" s="3" t="s">
        <v>457</v>
      </c>
      <c r="Q887" s="3" t="s">
        <v>457</v>
      </c>
      <c r="R887" s="3" t="s">
        <v>457</v>
      </c>
      <c r="S887" s="3" t="s">
        <v>457</v>
      </c>
      <c r="T887" s="3" t="s">
        <v>481</v>
      </c>
      <c r="U887" t="str">
        <f t="shared" si="13"/>
        <v>10208071</v>
      </c>
    </row>
    <row r="888" spans="1:21" hidden="1">
      <c r="A888" s="3" t="s">
        <v>925</v>
      </c>
      <c r="B888" s="3" t="s">
        <v>1686</v>
      </c>
      <c r="C888" s="3" t="s">
        <v>30</v>
      </c>
      <c r="D888" s="3" t="s">
        <v>1929</v>
      </c>
      <c r="E888" s="3" t="s">
        <v>457</v>
      </c>
      <c r="F888" s="3" t="s">
        <v>2757</v>
      </c>
      <c r="G888" s="3" t="s">
        <v>463</v>
      </c>
      <c r="H888" s="4">
        <v>45631</v>
      </c>
      <c r="I888" s="5">
        <v>-24</v>
      </c>
      <c r="J888" s="3" t="s">
        <v>20</v>
      </c>
      <c r="K888" s="3" t="s">
        <v>457</v>
      </c>
      <c r="L888" s="6">
        <v>0</v>
      </c>
      <c r="M888" s="3" t="s">
        <v>457</v>
      </c>
      <c r="N888" s="3" t="s">
        <v>457</v>
      </c>
      <c r="O888" s="3" t="s">
        <v>457</v>
      </c>
      <c r="P888" s="3" t="s">
        <v>457</v>
      </c>
      <c r="Q888" s="3" t="s">
        <v>457</v>
      </c>
      <c r="R888" s="3" t="s">
        <v>457</v>
      </c>
      <c r="S888" s="3" t="s">
        <v>457</v>
      </c>
      <c r="T888" s="3" t="s">
        <v>481</v>
      </c>
      <c r="U888" t="str">
        <f t="shared" si="13"/>
        <v>10503901</v>
      </c>
    </row>
    <row r="889" spans="1:21" hidden="1">
      <c r="A889" s="3" t="s">
        <v>925</v>
      </c>
      <c r="B889" s="3" t="s">
        <v>1686</v>
      </c>
      <c r="C889" s="3" t="s">
        <v>27</v>
      </c>
      <c r="D889" s="3" t="s">
        <v>1929</v>
      </c>
      <c r="E889" s="3" t="s">
        <v>457</v>
      </c>
      <c r="F889" s="3" t="s">
        <v>2757</v>
      </c>
      <c r="G889" s="3" t="s">
        <v>460</v>
      </c>
      <c r="H889" s="4">
        <v>45631</v>
      </c>
      <c r="I889" s="5">
        <v>24</v>
      </c>
      <c r="J889" s="3" t="s">
        <v>20</v>
      </c>
      <c r="K889" s="3" t="s">
        <v>457</v>
      </c>
      <c r="L889" s="6">
        <v>0</v>
      </c>
      <c r="M889" s="3" t="s">
        <v>457</v>
      </c>
      <c r="N889" s="3" t="s">
        <v>457</v>
      </c>
      <c r="O889" s="3" t="s">
        <v>457</v>
      </c>
      <c r="P889" s="3" t="s">
        <v>457</v>
      </c>
      <c r="Q889" s="3" t="s">
        <v>457</v>
      </c>
      <c r="R889" s="3" t="s">
        <v>457</v>
      </c>
      <c r="S889" s="3" t="s">
        <v>457</v>
      </c>
      <c r="T889" s="3" t="s">
        <v>481</v>
      </c>
      <c r="U889" t="str">
        <f t="shared" si="13"/>
        <v>10503901</v>
      </c>
    </row>
    <row r="890" spans="1:21" hidden="1">
      <c r="A890" s="3" t="s">
        <v>1305</v>
      </c>
      <c r="B890" s="3" t="s">
        <v>1686</v>
      </c>
      <c r="C890" s="3" t="s">
        <v>23</v>
      </c>
      <c r="D890" s="3" t="s">
        <v>1896</v>
      </c>
      <c r="E890" s="3" t="s">
        <v>457</v>
      </c>
      <c r="F890" s="3" t="s">
        <v>2764</v>
      </c>
      <c r="G890" s="3" t="s">
        <v>459</v>
      </c>
      <c r="H890" s="4">
        <v>45633</v>
      </c>
      <c r="I890" s="5">
        <v>-2</v>
      </c>
      <c r="J890" s="3" t="s">
        <v>20</v>
      </c>
      <c r="K890" s="3" t="s">
        <v>457</v>
      </c>
      <c r="L890" s="6">
        <v>-36.86</v>
      </c>
      <c r="M890" s="3" t="s">
        <v>457</v>
      </c>
      <c r="N890" s="3" t="s">
        <v>457</v>
      </c>
      <c r="O890" s="3" t="s">
        <v>457</v>
      </c>
      <c r="P890" s="3" t="s">
        <v>457</v>
      </c>
      <c r="Q890" s="3" t="s">
        <v>457</v>
      </c>
      <c r="R890" s="3" t="s">
        <v>457</v>
      </c>
      <c r="S890" s="3" t="s">
        <v>457</v>
      </c>
      <c r="T890" s="3" t="s">
        <v>481</v>
      </c>
      <c r="U890" t="str">
        <f t="shared" si="13"/>
        <v>10060890</v>
      </c>
    </row>
    <row r="891" spans="1:21" hidden="1">
      <c r="A891" s="3" t="s">
        <v>1156</v>
      </c>
      <c r="B891" s="3" t="s">
        <v>1686</v>
      </c>
      <c r="C891" s="3" t="s">
        <v>23</v>
      </c>
      <c r="D891" s="3" t="s">
        <v>1896</v>
      </c>
      <c r="E891" s="3" t="s">
        <v>457</v>
      </c>
      <c r="F891" s="3" t="s">
        <v>2764</v>
      </c>
      <c r="G891" s="3" t="s">
        <v>25</v>
      </c>
      <c r="H891" s="4">
        <v>45633</v>
      </c>
      <c r="I891" s="5">
        <v>-2</v>
      </c>
      <c r="J891" s="3" t="s">
        <v>20</v>
      </c>
      <c r="K891" s="3" t="s">
        <v>457</v>
      </c>
      <c r="L891" s="6">
        <v>-50.71</v>
      </c>
      <c r="M891" s="3" t="s">
        <v>457</v>
      </c>
      <c r="N891" s="3" t="s">
        <v>457</v>
      </c>
      <c r="O891" s="3" t="s">
        <v>457</v>
      </c>
      <c r="P891" s="3" t="s">
        <v>457</v>
      </c>
      <c r="Q891" s="3" t="s">
        <v>457</v>
      </c>
      <c r="R891" s="3" t="s">
        <v>457</v>
      </c>
      <c r="S891" s="3" t="s">
        <v>457</v>
      </c>
      <c r="T891" s="3" t="s">
        <v>481</v>
      </c>
      <c r="U891" t="str">
        <f t="shared" si="13"/>
        <v>10060891</v>
      </c>
    </row>
    <row r="892" spans="1:21" hidden="1">
      <c r="A892" s="3" t="s">
        <v>197</v>
      </c>
      <c r="B892" s="3" t="s">
        <v>1686</v>
      </c>
      <c r="C892" s="3" t="s">
        <v>27</v>
      </c>
      <c r="D892" s="3" t="s">
        <v>456</v>
      </c>
      <c r="E892" s="3" t="s">
        <v>457</v>
      </c>
      <c r="F892" s="3" t="s">
        <v>2765</v>
      </c>
      <c r="G892" s="3" t="s">
        <v>31</v>
      </c>
      <c r="H892" s="4">
        <v>45633</v>
      </c>
      <c r="I892" s="5">
        <v>-2</v>
      </c>
      <c r="J892" s="3" t="s">
        <v>20</v>
      </c>
      <c r="K892" s="3" t="s">
        <v>457</v>
      </c>
      <c r="L892" s="6">
        <v>-11.04</v>
      </c>
      <c r="M892" s="3" t="s">
        <v>457</v>
      </c>
      <c r="N892" s="3" t="s">
        <v>457</v>
      </c>
      <c r="O892" s="3" t="s">
        <v>457</v>
      </c>
      <c r="P892" s="3" t="s">
        <v>2766</v>
      </c>
      <c r="Q892" s="3" t="s">
        <v>457</v>
      </c>
      <c r="R892" s="3" t="s">
        <v>457</v>
      </c>
      <c r="S892" s="3" t="s">
        <v>457</v>
      </c>
      <c r="T892" s="3" t="s">
        <v>2767</v>
      </c>
      <c r="U892" t="str">
        <f t="shared" si="13"/>
        <v>10060919200139603</v>
      </c>
    </row>
    <row r="893" spans="1:21" hidden="1">
      <c r="A893" s="3" t="s">
        <v>1349</v>
      </c>
      <c r="B893" s="3" t="s">
        <v>1686</v>
      </c>
      <c r="C893" s="3" t="s">
        <v>23</v>
      </c>
      <c r="D893" s="3" t="s">
        <v>1929</v>
      </c>
      <c r="E893" s="3" t="s">
        <v>457</v>
      </c>
      <c r="F893" s="3" t="s">
        <v>2768</v>
      </c>
      <c r="G893" s="3" t="s">
        <v>31</v>
      </c>
      <c r="H893" s="4">
        <v>45633</v>
      </c>
      <c r="I893" s="5">
        <v>-2</v>
      </c>
      <c r="J893" s="3" t="s">
        <v>20</v>
      </c>
      <c r="K893" s="3" t="s">
        <v>457</v>
      </c>
      <c r="L893" s="6">
        <v>0</v>
      </c>
      <c r="M893" s="3" t="s">
        <v>457</v>
      </c>
      <c r="N893" s="3" t="s">
        <v>457</v>
      </c>
      <c r="O893" s="3" t="s">
        <v>457</v>
      </c>
      <c r="P893" s="3" t="s">
        <v>457</v>
      </c>
      <c r="Q893" s="3" t="s">
        <v>457</v>
      </c>
      <c r="R893" s="3" t="s">
        <v>457</v>
      </c>
      <c r="S893" s="3" t="s">
        <v>457</v>
      </c>
      <c r="T893" s="3" t="s">
        <v>481</v>
      </c>
      <c r="U893" t="str">
        <f t="shared" si="13"/>
        <v>10205990</v>
      </c>
    </row>
    <row r="894" spans="1:21" hidden="1">
      <c r="A894" s="3" t="s">
        <v>1349</v>
      </c>
      <c r="B894" s="3" t="s">
        <v>1686</v>
      </c>
      <c r="C894" s="3" t="s">
        <v>27</v>
      </c>
      <c r="D894" s="3" t="s">
        <v>1929</v>
      </c>
      <c r="E894" s="3" t="s">
        <v>457</v>
      </c>
      <c r="F894" s="3" t="s">
        <v>2768</v>
      </c>
      <c r="G894" s="3" t="s">
        <v>25</v>
      </c>
      <c r="H894" s="4">
        <v>45633</v>
      </c>
      <c r="I894" s="5">
        <v>2</v>
      </c>
      <c r="J894" s="3" t="s">
        <v>20</v>
      </c>
      <c r="K894" s="3" t="s">
        <v>457</v>
      </c>
      <c r="L894" s="6">
        <v>0</v>
      </c>
      <c r="M894" s="3" t="s">
        <v>457</v>
      </c>
      <c r="N894" s="3" t="s">
        <v>457</v>
      </c>
      <c r="O894" s="3" t="s">
        <v>457</v>
      </c>
      <c r="P894" s="3" t="s">
        <v>457</v>
      </c>
      <c r="Q894" s="3" t="s">
        <v>457</v>
      </c>
      <c r="R894" s="3" t="s">
        <v>457</v>
      </c>
      <c r="S894" s="3" t="s">
        <v>457</v>
      </c>
      <c r="T894" s="3" t="s">
        <v>481</v>
      </c>
      <c r="U894" t="str">
        <f t="shared" si="13"/>
        <v>10205990</v>
      </c>
    </row>
    <row r="895" spans="1:21" hidden="1">
      <c r="A895" s="3" t="s">
        <v>1351</v>
      </c>
      <c r="B895" s="3" t="s">
        <v>1686</v>
      </c>
      <c r="C895" s="3" t="s">
        <v>23</v>
      </c>
      <c r="D895" s="3" t="s">
        <v>1929</v>
      </c>
      <c r="E895" s="3" t="s">
        <v>457</v>
      </c>
      <c r="F895" s="3" t="s">
        <v>2769</v>
      </c>
      <c r="G895" s="3" t="s">
        <v>31</v>
      </c>
      <c r="H895" s="4">
        <v>45633</v>
      </c>
      <c r="I895" s="5">
        <v>-4</v>
      </c>
      <c r="J895" s="3" t="s">
        <v>20</v>
      </c>
      <c r="K895" s="3" t="s">
        <v>457</v>
      </c>
      <c r="L895" s="6">
        <v>0</v>
      </c>
      <c r="M895" s="3" t="s">
        <v>457</v>
      </c>
      <c r="N895" s="3" t="s">
        <v>457</v>
      </c>
      <c r="O895" s="3" t="s">
        <v>457</v>
      </c>
      <c r="P895" s="3" t="s">
        <v>457</v>
      </c>
      <c r="Q895" s="3" t="s">
        <v>457</v>
      </c>
      <c r="R895" s="3" t="s">
        <v>457</v>
      </c>
      <c r="S895" s="3" t="s">
        <v>457</v>
      </c>
      <c r="T895" s="3" t="s">
        <v>481</v>
      </c>
      <c r="U895" t="str">
        <f t="shared" si="13"/>
        <v>10205993</v>
      </c>
    </row>
    <row r="896" spans="1:21" hidden="1">
      <c r="A896" s="3" t="s">
        <v>1351</v>
      </c>
      <c r="B896" s="3" t="s">
        <v>1686</v>
      </c>
      <c r="C896" s="3" t="s">
        <v>27</v>
      </c>
      <c r="D896" s="3" t="s">
        <v>1929</v>
      </c>
      <c r="E896" s="3" t="s">
        <v>457</v>
      </c>
      <c r="F896" s="3" t="s">
        <v>2769</v>
      </c>
      <c r="G896" s="3" t="s">
        <v>25</v>
      </c>
      <c r="H896" s="4">
        <v>45633</v>
      </c>
      <c r="I896" s="5">
        <v>4</v>
      </c>
      <c r="J896" s="3" t="s">
        <v>20</v>
      </c>
      <c r="K896" s="3" t="s">
        <v>457</v>
      </c>
      <c r="L896" s="6">
        <v>0</v>
      </c>
      <c r="M896" s="3" t="s">
        <v>457</v>
      </c>
      <c r="N896" s="3" t="s">
        <v>457</v>
      </c>
      <c r="O896" s="3" t="s">
        <v>457</v>
      </c>
      <c r="P896" s="3" t="s">
        <v>457</v>
      </c>
      <c r="Q896" s="3" t="s">
        <v>457</v>
      </c>
      <c r="R896" s="3" t="s">
        <v>457</v>
      </c>
      <c r="S896" s="3" t="s">
        <v>457</v>
      </c>
      <c r="T896" s="3" t="s">
        <v>481</v>
      </c>
      <c r="U896" t="str">
        <f t="shared" si="13"/>
        <v>10205993</v>
      </c>
    </row>
    <row r="897" spans="1:21" hidden="1">
      <c r="A897" s="3" t="s">
        <v>1258</v>
      </c>
      <c r="B897" s="3" t="s">
        <v>1686</v>
      </c>
      <c r="C897" s="3" t="s">
        <v>27</v>
      </c>
      <c r="D897" s="3" t="s">
        <v>456</v>
      </c>
      <c r="E897" s="3" t="s">
        <v>457</v>
      </c>
      <c r="F897" s="3" t="s">
        <v>2770</v>
      </c>
      <c r="G897" s="3" t="s">
        <v>31</v>
      </c>
      <c r="H897" s="4">
        <v>45633</v>
      </c>
      <c r="I897" s="5">
        <v>-24</v>
      </c>
      <c r="J897" s="3" t="s">
        <v>20</v>
      </c>
      <c r="K897" s="3" t="s">
        <v>457</v>
      </c>
      <c r="L897" s="6">
        <v>-158.88</v>
      </c>
      <c r="M897" s="3" t="s">
        <v>457</v>
      </c>
      <c r="N897" s="3" t="s">
        <v>457</v>
      </c>
      <c r="O897" s="3" t="s">
        <v>457</v>
      </c>
      <c r="P897" s="3" t="s">
        <v>2535</v>
      </c>
      <c r="Q897" s="3" t="s">
        <v>457</v>
      </c>
      <c r="R897" s="3" t="s">
        <v>457</v>
      </c>
      <c r="S897" s="3" t="s">
        <v>457</v>
      </c>
      <c r="T897" s="3" t="s">
        <v>2536</v>
      </c>
      <c r="U897" t="str">
        <f t="shared" si="13"/>
        <v>10208071200058501</v>
      </c>
    </row>
    <row r="898" spans="1:21" hidden="1">
      <c r="A898" s="3" t="s">
        <v>925</v>
      </c>
      <c r="B898" s="3" t="s">
        <v>1686</v>
      </c>
      <c r="C898" s="3" t="s">
        <v>27</v>
      </c>
      <c r="D898" s="3" t="s">
        <v>456</v>
      </c>
      <c r="E898" s="3" t="s">
        <v>457</v>
      </c>
      <c r="F898" s="3" t="s">
        <v>2771</v>
      </c>
      <c r="G898" s="3" t="s">
        <v>31</v>
      </c>
      <c r="H898" s="4">
        <v>45633</v>
      </c>
      <c r="I898" s="5">
        <v>-24</v>
      </c>
      <c r="J898" s="3" t="s">
        <v>20</v>
      </c>
      <c r="K898" s="3" t="s">
        <v>457</v>
      </c>
      <c r="L898" s="6">
        <v>-1405.8</v>
      </c>
      <c r="M898" s="3" t="s">
        <v>457</v>
      </c>
      <c r="N898" s="3" t="s">
        <v>457</v>
      </c>
      <c r="O898" s="3" t="s">
        <v>457</v>
      </c>
      <c r="P898" s="3" t="s">
        <v>2535</v>
      </c>
      <c r="Q898" s="3" t="s">
        <v>457</v>
      </c>
      <c r="R898" s="3" t="s">
        <v>457</v>
      </c>
      <c r="S898" s="3" t="s">
        <v>457</v>
      </c>
      <c r="T898" s="3" t="s">
        <v>2536</v>
      </c>
      <c r="U898" t="str">
        <f t="shared" si="13"/>
        <v>10503901200058501</v>
      </c>
    </row>
    <row r="899" spans="1:21" hidden="1">
      <c r="A899" s="3" t="s">
        <v>1247</v>
      </c>
      <c r="B899" s="3" t="s">
        <v>1686</v>
      </c>
      <c r="C899" s="3" t="s">
        <v>27</v>
      </c>
      <c r="D899" s="3" t="s">
        <v>456</v>
      </c>
      <c r="E899" s="3" t="s">
        <v>457</v>
      </c>
      <c r="F899" s="3" t="s">
        <v>2772</v>
      </c>
      <c r="G899" s="3" t="s">
        <v>32</v>
      </c>
      <c r="H899" s="4">
        <v>45634</v>
      </c>
      <c r="I899" s="5">
        <v>-16</v>
      </c>
      <c r="J899" s="3" t="s">
        <v>20</v>
      </c>
      <c r="K899" s="3" t="s">
        <v>457</v>
      </c>
      <c r="L899" s="6">
        <v>-1032</v>
      </c>
      <c r="M899" s="3" t="s">
        <v>457</v>
      </c>
      <c r="N899" s="3" t="s">
        <v>457</v>
      </c>
      <c r="O899" s="3" t="s">
        <v>457</v>
      </c>
      <c r="P899" s="3" t="s">
        <v>2535</v>
      </c>
      <c r="Q899" s="3" t="s">
        <v>457</v>
      </c>
      <c r="R899" s="3" t="s">
        <v>457</v>
      </c>
      <c r="S899" s="3" t="s">
        <v>457</v>
      </c>
      <c r="T899" s="3" t="s">
        <v>2536</v>
      </c>
      <c r="U899" t="str">
        <f t="shared" ref="U899:U962" si="14">_xlfn.CONCAT(A899,P899)</f>
        <v>10058077200058501</v>
      </c>
    </row>
    <row r="900" spans="1:21" hidden="1">
      <c r="A900" s="3" t="s">
        <v>1247</v>
      </c>
      <c r="B900" s="3" t="s">
        <v>1686</v>
      </c>
      <c r="C900" s="3" t="s">
        <v>27</v>
      </c>
      <c r="D900" s="3" t="s">
        <v>456</v>
      </c>
      <c r="E900" s="3" t="s">
        <v>457</v>
      </c>
      <c r="F900" s="3" t="s">
        <v>2772</v>
      </c>
      <c r="G900" s="3" t="s">
        <v>461</v>
      </c>
      <c r="H900" s="4">
        <v>45634</v>
      </c>
      <c r="I900" s="5">
        <v>-16</v>
      </c>
      <c r="J900" s="3" t="s">
        <v>20</v>
      </c>
      <c r="K900" s="3" t="s">
        <v>457</v>
      </c>
      <c r="L900" s="6">
        <v>-1032</v>
      </c>
      <c r="M900" s="3" t="s">
        <v>457</v>
      </c>
      <c r="N900" s="3" t="s">
        <v>457</v>
      </c>
      <c r="O900" s="3" t="s">
        <v>457</v>
      </c>
      <c r="P900" s="3" t="s">
        <v>2535</v>
      </c>
      <c r="Q900" s="3" t="s">
        <v>457</v>
      </c>
      <c r="R900" s="3" t="s">
        <v>457</v>
      </c>
      <c r="S900" s="3" t="s">
        <v>457</v>
      </c>
      <c r="T900" s="3" t="s">
        <v>2536</v>
      </c>
      <c r="U900" t="str">
        <f t="shared" si="14"/>
        <v>10058077200058501</v>
      </c>
    </row>
    <row r="901" spans="1:21" hidden="1">
      <c r="A901" s="3" t="s">
        <v>1036</v>
      </c>
      <c r="B901" s="3" t="s">
        <v>1686</v>
      </c>
      <c r="C901" s="3" t="s">
        <v>27</v>
      </c>
      <c r="D901" s="3" t="s">
        <v>456</v>
      </c>
      <c r="E901" s="3" t="s">
        <v>457</v>
      </c>
      <c r="F901" s="3" t="s">
        <v>2773</v>
      </c>
      <c r="G901" s="3" t="s">
        <v>458</v>
      </c>
      <c r="H901" s="4">
        <v>45634</v>
      </c>
      <c r="I901" s="5">
        <v>-12</v>
      </c>
      <c r="J901" s="3" t="s">
        <v>20</v>
      </c>
      <c r="K901" s="3" t="s">
        <v>457</v>
      </c>
      <c r="L901" s="6">
        <v>-66.099999999999994</v>
      </c>
      <c r="M901" s="3" t="s">
        <v>457</v>
      </c>
      <c r="N901" s="3" t="s">
        <v>457</v>
      </c>
      <c r="O901" s="3" t="s">
        <v>457</v>
      </c>
      <c r="P901" s="3" t="s">
        <v>2436</v>
      </c>
      <c r="Q901" s="3" t="s">
        <v>457</v>
      </c>
      <c r="R901" s="3" t="s">
        <v>457</v>
      </c>
      <c r="S901" s="3" t="s">
        <v>457</v>
      </c>
      <c r="T901" s="3" t="s">
        <v>2437</v>
      </c>
      <c r="U901" t="str">
        <f t="shared" si="14"/>
        <v>10058170100038602</v>
      </c>
    </row>
    <row r="902" spans="1:21" hidden="1">
      <c r="A902" s="3" t="s">
        <v>923</v>
      </c>
      <c r="B902" s="3" t="s">
        <v>1686</v>
      </c>
      <c r="C902" s="3" t="s">
        <v>27</v>
      </c>
      <c r="D902" s="3" t="s">
        <v>456</v>
      </c>
      <c r="E902" s="3" t="s">
        <v>457</v>
      </c>
      <c r="F902" s="3" t="s">
        <v>2772</v>
      </c>
      <c r="G902" s="3" t="s">
        <v>31</v>
      </c>
      <c r="H902" s="4">
        <v>45634</v>
      </c>
      <c r="I902" s="5">
        <v>-32</v>
      </c>
      <c r="J902" s="3" t="s">
        <v>20</v>
      </c>
      <c r="K902" s="3" t="s">
        <v>457</v>
      </c>
      <c r="L902" s="6">
        <v>-271.83999999999997</v>
      </c>
      <c r="M902" s="3" t="s">
        <v>457</v>
      </c>
      <c r="N902" s="3" t="s">
        <v>457</v>
      </c>
      <c r="O902" s="3" t="s">
        <v>457</v>
      </c>
      <c r="P902" s="3" t="s">
        <v>2535</v>
      </c>
      <c r="Q902" s="3" t="s">
        <v>457</v>
      </c>
      <c r="R902" s="3" t="s">
        <v>457</v>
      </c>
      <c r="S902" s="3" t="s">
        <v>457</v>
      </c>
      <c r="T902" s="3" t="s">
        <v>2536</v>
      </c>
      <c r="U902" t="str">
        <f t="shared" si="14"/>
        <v>10058535200058501</v>
      </c>
    </row>
    <row r="903" spans="1:21" hidden="1">
      <c r="A903" s="3" t="s">
        <v>1267</v>
      </c>
      <c r="B903" s="3" t="s">
        <v>1686</v>
      </c>
      <c r="C903" s="3" t="s">
        <v>27</v>
      </c>
      <c r="D903" s="3" t="s">
        <v>456</v>
      </c>
      <c r="E903" s="3" t="s">
        <v>457</v>
      </c>
      <c r="F903" s="3" t="s">
        <v>2772</v>
      </c>
      <c r="G903" s="3" t="s">
        <v>459</v>
      </c>
      <c r="H903" s="4">
        <v>45634</v>
      </c>
      <c r="I903" s="5">
        <v>-16</v>
      </c>
      <c r="J903" s="3" t="s">
        <v>20</v>
      </c>
      <c r="K903" s="3" t="s">
        <v>457</v>
      </c>
      <c r="L903" s="6">
        <v>-63.68</v>
      </c>
      <c r="M903" s="3" t="s">
        <v>457</v>
      </c>
      <c r="N903" s="3" t="s">
        <v>457</v>
      </c>
      <c r="O903" s="3" t="s">
        <v>457</v>
      </c>
      <c r="P903" s="3" t="s">
        <v>2535</v>
      </c>
      <c r="Q903" s="3" t="s">
        <v>457</v>
      </c>
      <c r="R903" s="3" t="s">
        <v>457</v>
      </c>
      <c r="S903" s="3" t="s">
        <v>457</v>
      </c>
      <c r="T903" s="3" t="s">
        <v>2536</v>
      </c>
      <c r="U903" t="str">
        <f t="shared" si="14"/>
        <v>10058893200058501</v>
      </c>
    </row>
    <row r="904" spans="1:21" hidden="1">
      <c r="A904" s="3" t="s">
        <v>1140</v>
      </c>
      <c r="B904" s="3" t="s">
        <v>1686</v>
      </c>
      <c r="C904" s="3" t="s">
        <v>27</v>
      </c>
      <c r="D904" s="3" t="s">
        <v>456</v>
      </c>
      <c r="E904" s="3" t="s">
        <v>457</v>
      </c>
      <c r="F904" s="3" t="s">
        <v>2772</v>
      </c>
      <c r="G904" s="3" t="s">
        <v>458</v>
      </c>
      <c r="H904" s="4">
        <v>45634</v>
      </c>
      <c r="I904" s="5">
        <v>-4</v>
      </c>
      <c r="J904" s="3" t="s">
        <v>20</v>
      </c>
      <c r="K904" s="3" t="s">
        <v>457</v>
      </c>
      <c r="L904" s="6">
        <v>-20.16</v>
      </c>
      <c r="M904" s="3" t="s">
        <v>457</v>
      </c>
      <c r="N904" s="3" t="s">
        <v>457</v>
      </c>
      <c r="O904" s="3" t="s">
        <v>457</v>
      </c>
      <c r="P904" s="3" t="s">
        <v>2535</v>
      </c>
      <c r="Q904" s="3" t="s">
        <v>457</v>
      </c>
      <c r="R904" s="3" t="s">
        <v>457</v>
      </c>
      <c r="S904" s="3" t="s">
        <v>457</v>
      </c>
      <c r="T904" s="3" t="s">
        <v>2536</v>
      </c>
      <c r="U904" t="str">
        <f t="shared" si="14"/>
        <v>10204117200058501</v>
      </c>
    </row>
    <row r="905" spans="1:21" hidden="1">
      <c r="A905" s="3" t="s">
        <v>1351</v>
      </c>
      <c r="B905" s="3" t="s">
        <v>1686</v>
      </c>
      <c r="C905" s="3" t="s">
        <v>27</v>
      </c>
      <c r="D905" s="3" t="s">
        <v>456</v>
      </c>
      <c r="E905" s="3" t="s">
        <v>457</v>
      </c>
      <c r="F905" s="3" t="s">
        <v>2772</v>
      </c>
      <c r="G905" s="3" t="s">
        <v>25</v>
      </c>
      <c r="H905" s="4">
        <v>45634</v>
      </c>
      <c r="I905" s="5">
        <v>-4</v>
      </c>
      <c r="J905" s="3" t="s">
        <v>20</v>
      </c>
      <c r="K905" s="3" t="s">
        <v>457</v>
      </c>
      <c r="L905" s="6">
        <v>-232.27</v>
      </c>
      <c r="M905" s="3" t="s">
        <v>457</v>
      </c>
      <c r="N905" s="3" t="s">
        <v>457</v>
      </c>
      <c r="O905" s="3" t="s">
        <v>457</v>
      </c>
      <c r="P905" s="3" t="s">
        <v>2535</v>
      </c>
      <c r="Q905" s="3" t="s">
        <v>457</v>
      </c>
      <c r="R905" s="3" t="s">
        <v>457</v>
      </c>
      <c r="S905" s="3" t="s">
        <v>457</v>
      </c>
      <c r="T905" s="3" t="s">
        <v>2536</v>
      </c>
      <c r="U905" t="str">
        <f t="shared" si="14"/>
        <v>10205993200058501</v>
      </c>
    </row>
    <row r="906" spans="1:21" hidden="1">
      <c r="A906" s="3" t="s">
        <v>920</v>
      </c>
      <c r="B906" s="3" t="s">
        <v>1686</v>
      </c>
      <c r="C906" s="3" t="s">
        <v>30</v>
      </c>
      <c r="D906" s="3" t="s">
        <v>1929</v>
      </c>
      <c r="E906" s="3" t="s">
        <v>457</v>
      </c>
      <c r="F906" s="3" t="s">
        <v>2774</v>
      </c>
      <c r="G906" s="3" t="s">
        <v>459</v>
      </c>
      <c r="H906" s="4">
        <v>45635</v>
      </c>
      <c r="I906" s="5">
        <v>-16</v>
      </c>
      <c r="J906" s="3" t="s">
        <v>20</v>
      </c>
      <c r="K906" s="3" t="s">
        <v>457</v>
      </c>
      <c r="L906" s="6">
        <v>0</v>
      </c>
      <c r="M906" s="3" t="s">
        <v>457</v>
      </c>
      <c r="N906" s="3" t="s">
        <v>457</v>
      </c>
      <c r="O906" s="3" t="s">
        <v>457</v>
      </c>
      <c r="P906" s="3" t="s">
        <v>457</v>
      </c>
      <c r="Q906" s="3" t="s">
        <v>457</v>
      </c>
      <c r="R906" s="3" t="s">
        <v>457</v>
      </c>
      <c r="S906" s="3" t="s">
        <v>457</v>
      </c>
      <c r="T906" s="3" t="s">
        <v>481</v>
      </c>
      <c r="U906" t="str">
        <f t="shared" si="14"/>
        <v>10058873</v>
      </c>
    </row>
    <row r="907" spans="1:21" hidden="1">
      <c r="A907" s="3" t="s">
        <v>920</v>
      </c>
      <c r="B907" s="3" t="s">
        <v>1686</v>
      </c>
      <c r="C907" s="3" t="s">
        <v>27</v>
      </c>
      <c r="D907" s="3" t="s">
        <v>1929</v>
      </c>
      <c r="E907" s="3" t="s">
        <v>457</v>
      </c>
      <c r="F907" s="3" t="s">
        <v>2774</v>
      </c>
      <c r="G907" s="3" t="s">
        <v>458</v>
      </c>
      <c r="H907" s="4">
        <v>45635</v>
      </c>
      <c r="I907" s="5">
        <v>16</v>
      </c>
      <c r="J907" s="3" t="s">
        <v>20</v>
      </c>
      <c r="K907" s="3" t="s">
        <v>457</v>
      </c>
      <c r="L907" s="6">
        <v>0</v>
      </c>
      <c r="M907" s="3" t="s">
        <v>457</v>
      </c>
      <c r="N907" s="3" t="s">
        <v>457</v>
      </c>
      <c r="O907" s="3" t="s">
        <v>457</v>
      </c>
      <c r="P907" s="3" t="s">
        <v>457</v>
      </c>
      <c r="Q907" s="3" t="s">
        <v>457</v>
      </c>
      <c r="R907" s="3" t="s">
        <v>457</v>
      </c>
      <c r="S907" s="3" t="s">
        <v>457</v>
      </c>
      <c r="T907" s="3" t="s">
        <v>481</v>
      </c>
      <c r="U907" t="str">
        <f t="shared" si="14"/>
        <v>10058873</v>
      </c>
    </row>
    <row r="908" spans="1:21" hidden="1">
      <c r="A908" s="3" t="s">
        <v>1315</v>
      </c>
      <c r="B908" s="3" t="s">
        <v>1686</v>
      </c>
      <c r="C908" s="3" t="s">
        <v>457</v>
      </c>
      <c r="D908" s="3" t="s">
        <v>1899</v>
      </c>
      <c r="E908" s="3" t="s">
        <v>457</v>
      </c>
      <c r="F908" s="3" t="s">
        <v>2775</v>
      </c>
      <c r="G908" s="3" t="s">
        <v>25</v>
      </c>
      <c r="H908" s="4">
        <v>45636</v>
      </c>
      <c r="I908" s="5">
        <v>2</v>
      </c>
      <c r="J908" s="3" t="s">
        <v>20</v>
      </c>
      <c r="K908" s="3" t="s">
        <v>457</v>
      </c>
      <c r="L908" s="6">
        <v>1592</v>
      </c>
      <c r="M908" s="3" t="s">
        <v>457</v>
      </c>
      <c r="N908" s="3" t="s">
        <v>457</v>
      </c>
      <c r="O908" s="3" t="s">
        <v>457</v>
      </c>
      <c r="P908" s="3" t="s">
        <v>457</v>
      </c>
      <c r="Q908" s="3" t="s">
        <v>2776</v>
      </c>
      <c r="R908" s="3" t="s">
        <v>457</v>
      </c>
      <c r="S908" s="3" t="s">
        <v>457</v>
      </c>
      <c r="T908" s="3" t="s">
        <v>481</v>
      </c>
      <c r="U908" t="str">
        <f t="shared" si="14"/>
        <v>10480795</v>
      </c>
    </row>
    <row r="909" spans="1:21" hidden="1">
      <c r="A909" s="3" t="s">
        <v>1455</v>
      </c>
      <c r="B909" s="3" t="s">
        <v>1686</v>
      </c>
      <c r="C909" s="3" t="s">
        <v>457</v>
      </c>
      <c r="D909" s="3" t="s">
        <v>1899</v>
      </c>
      <c r="E909" s="3" t="s">
        <v>457</v>
      </c>
      <c r="F909" s="3" t="s">
        <v>2777</v>
      </c>
      <c r="G909" s="3" t="s">
        <v>25</v>
      </c>
      <c r="H909" s="4">
        <v>45637</v>
      </c>
      <c r="I909" s="5">
        <v>20</v>
      </c>
      <c r="J909" s="3" t="s">
        <v>20</v>
      </c>
      <c r="K909" s="3" t="s">
        <v>457</v>
      </c>
      <c r="L909" s="6">
        <v>24.6</v>
      </c>
      <c r="M909" s="3" t="s">
        <v>457</v>
      </c>
      <c r="N909" s="3" t="s">
        <v>457</v>
      </c>
      <c r="O909" s="3" t="s">
        <v>457</v>
      </c>
      <c r="P909" s="3" t="s">
        <v>457</v>
      </c>
      <c r="Q909" s="3" t="s">
        <v>2713</v>
      </c>
      <c r="R909" s="3" t="s">
        <v>457</v>
      </c>
      <c r="S909" s="3" t="s">
        <v>457</v>
      </c>
      <c r="T909" s="3" t="s">
        <v>481</v>
      </c>
      <c r="U909" t="str">
        <f t="shared" si="14"/>
        <v>10058872</v>
      </c>
    </row>
    <row r="910" spans="1:21" hidden="1">
      <c r="A910" s="3" t="s">
        <v>920</v>
      </c>
      <c r="B910" s="3" t="s">
        <v>1686</v>
      </c>
      <c r="C910" s="3" t="s">
        <v>457</v>
      </c>
      <c r="D910" s="3" t="s">
        <v>1899</v>
      </c>
      <c r="E910" s="3" t="s">
        <v>457</v>
      </c>
      <c r="F910" s="3" t="s">
        <v>2778</v>
      </c>
      <c r="G910" s="3" t="s">
        <v>25</v>
      </c>
      <c r="H910" s="4">
        <v>45637</v>
      </c>
      <c r="I910" s="5">
        <v>8</v>
      </c>
      <c r="J910" s="3" t="s">
        <v>20</v>
      </c>
      <c r="K910" s="3" t="s">
        <v>457</v>
      </c>
      <c r="L910" s="6">
        <v>9.91</v>
      </c>
      <c r="M910" s="3" t="s">
        <v>457</v>
      </c>
      <c r="N910" s="3" t="s">
        <v>457</v>
      </c>
      <c r="O910" s="3" t="s">
        <v>457</v>
      </c>
      <c r="P910" s="3" t="s">
        <v>457</v>
      </c>
      <c r="Q910" s="3" t="s">
        <v>2779</v>
      </c>
      <c r="R910" s="3" t="s">
        <v>457</v>
      </c>
      <c r="S910" s="3" t="s">
        <v>457</v>
      </c>
      <c r="T910" s="3" t="s">
        <v>481</v>
      </c>
      <c r="U910" t="str">
        <f t="shared" si="14"/>
        <v>10058873</v>
      </c>
    </row>
    <row r="911" spans="1:21" hidden="1">
      <c r="A911" s="3" t="s">
        <v>1276</v>
      </c>
      <c r="B911" s="3" t="s">
        <v>1686</v>
      </c>
      <c r="C911" s="3" t="s">
        <v>457</v>
      </c>
      <c r="D911" s="3" t="s">
        <v>1899</v>
      </c>
      <c r="E911" s="3" t="s">
        <v>457</v>
      </c>
      <c r="F911" s="3" t="s">
        <v>2780</v>
      </c>
      <c r="G911" s="3" t="s">
        <v>25</v>
      </c>
      <c r="H911" s="4">
        <v>45637</v>
      </c>
      <c r="I911" s="5">
        <v>1</v>
      </c>
      <c r="J911" s="3" t="s">
        <v>20</v>
      </c>
      <c r="K911" s="3" t="s">
        <v>457</v>
      </c>
      <c r="L911" s="6">
        <v>32.25</v>
      </c>
      <c r="M911" s="3" t="s">
        <v>457</v>
      </c>
      <c r="N911" s="3" t="s">
        <v>457</v>
      </c>
      <c r="O911" s="3" t="s">
        <v>457</v>
      </c>
      <c r="P911" s="3" t="s">
        <v>457</v>
      </c>
      <c r="Q911" s="3" t="s">
        <v>1907</v>
      </c>
      <c r="R911" s="3" t="s">
        <v>457</v>
      </c>
      <c r="S911" s="3" t="s">
        <v>457</v>
      </c>
      <c r="T911" s="3" t="s">
        <v>481</v>
      </c>
      <c r="U911" t="str">
        <f t="shared" si="14"/>
        <v>10060331</v>
      </c>
    </row>
    <row r="912" spans="1:21" hidden="1">
      <c r="A912" s="3" t="s">
        <v>1276</v>
      </c>
      <c r="B912" s="3" t="s">
        <v>1686</v>
      </c>
      <c r="C912" s="3" t="s">
        <v>457</v>
      </c>
      <c r="D912" s="3" t="s">
        <v>1899</v>
      </c>
      <c r="E912" s="3" t="s">
        <v>457</v>
      </c>
      <c r="F912" s="3" t="s">
        <v>2781</v>
      </c>
      <c r="G912" s="3" t="s">
        <v>25</v>
      </c>
      <c r="H912" s="4">
        <v>45637</v>
      </c>
      <c r="I912" s="5">
        <v>2</v>
      </c>
      <c r="J912" s="3" t="s">
        <v>20</v>
      </c>
      <c r="K912" s="3" t="s">
        <v>457</v>
      </c>
      <c r="L912" s="6">
        <v>64.5</v>
      </c>
      <c r="M912" s="3" t="s">
        <v>457</v>
      </c>
      <c r="N912" s="3" t="s">
        <v>457</v>
      </c>
      <c r="O912" s="3" t="s">
        <v>457</v>
      </c>
      <c r="P912" s="3" t="s">
        <v>457</v>
      </c>
      <c r="Q912" s="3" t="s">
        <v>1907</v>
      </c>
      <c r="R912" s="3" t="s">
        <v>457</v>
      </c>
      <c r="S912" s="3" t="s">
        <v>457</v>
      </c>
      <c r="T912" s="3" t="s">
        <v>481</v>
      </c>
      <c r="U912" t="str">
        <f t="shared" si="14"/>
        <v>10060331</v>
      </c>
    </row>
    <row r="913" spans="1:21" hidden="1">
      <c r="A913" s="3" t="s">
        <v>1149</v>
      </c>
      <c r="B913" s="3" t="s">
        <v>1686</v>
      </c>
      <c r="C913" s="3" t="s">
        <v>457</v>
      </c>
      <c r="D913" s="3" t="s">
        <v>1899</v>
      </c>
      <c r="E913" s="3" t="s">
        <v>457</v>
      </c>
      <c r="F913" s="3" t="s">
        <v>2782</v>
      </c>
      <c r="G913" s="3" t="s">
        <v>25</v>
      </c>
      <c r="H913" s="4">
        <v>45637</v>
      </c>
      <c r="I913" s="5">
        <v>2</v>
      </c>
      <c r="J913" s="3" t="s">
        <v>20</v>
      </c>
      <c r="K913" s="3" t="s">
        <v>457</v>
      </c>
      <c r="L913" s="6">
        <v>32.06</v>
      </c>
      <c r="M913" s="3" t="s">
        <v>457</v>
      </c>
      <c r="N913" s="3" t="s">
        <v>457</v>
      </c>
      <c r="O913" s="3" t="s">
        <v>457</v>
      </c>
      <c r="P913" s="3" t="s">
        <v>457</v>
      </c>
      <c r="Q913" s="3" t="s">
        <v>2783</v>
      </c>
      <c r="R913" s="3" t="s">
        <v>457</v>
      </c>
      <c r="S913" s="3" t="s">
        <v>457</v>
      </c>
      <c r="T913" s="3" t="s">
        <v>481</v>
      </c>
      <c r="U913" t="str">
        <f t="shared" si="14"/>
        <v>10204124</v>
      </c>
    </row>
    <row r="914" spans="1:21" hidden="1">
      <c r="A914" s="3" t="s">
        <v>1455</v>
      </c>
      <c r="B914" s="3" t="s">
        <v>1686</v>
      </c>
      <c r="C914" s="3" t="s">
        <v>23</v>
      </c>
      <c r="D914" s="3" t="s">
        <v>1891</v>
      </c>
      <c r="E914" s="3" t="s">
        <v>457</v>
      </c>
      <c r="F914" s="3" t="s">
        <v>2784</v>
      </c>
      <c r="G914" s="3" t="s">
        <v>31</v>
      </c>
      <c r="H914" s="4">
        <v>45642</v>
      </c>
      <c r="I914" s="5">
        <v>20</v>
      </c>
      <c r="J914" s="3" t="s">
        <v>20</v>
      </c>
      <c r="K914" s="3" t="s">
        <v>457</v>
      </c>
      <c r="L914" s="6">
        <v>0</v>
      </c>
      <c r="M914" s="3" t="s">
        <v>457</v>
      </c>
      <c r="N914" s="3" t="s">
        <v>457</v>
      </c>
      <c r="O914" s="3" t="s">
        <v>457</v>
      </c>
      <c r="P914" s="3" t="s">
        <v>457</v>
      </c>
      <c r="Q914" s="3" t="s">
        <v>2713</v>
      </c>
      <c r="R914" s="3" t="s">
        <v>457</v>
      </c>
      <c r="S914" s="3" t="s">
        <v>457</v>
      </c>
      <c r="T914" s="3" t="s">
        <v>481</v>
      </c>
      <c r="U914" t="str">
        <f t="shared" si="14"/>
        <v>10058872</v>
      </c>
    </row>
    <row r="915" spans="1:21" hidden="1">
      <c r="A915" s="3" t="s">
        <v>920</v>
      </c>
      <c r="B915" s="3" t="s">
        <v>1686</v>
      </c>
      <c r="C915" s="3" t="s">
        <v>30</v>
      </c>
      <c r="D915" s="3" t="s">
        <v>1891</v>
      </c>
      <c r="E915" s="3" t="s">
        <v>457</v>
      </c>
      <c r="F915" s="3" t="s">
        <v>2785</v>
      </c>
      <c r="G915" s="3" t="s">
        <v>31</v>
      </c>
      <c r="H915" s="4">
        <v>45642</v>
      </c>
      <c r="I915" s="5">
        <v>8</v>
      </c>
      <c r="J915" s="3" t="s">
        <v>20</v>
      </c>
      <c r="K915" s="3" t="s">
        <v>457</v>
      </c>
      <c r="L915" s="6">
        <v>0</v>
      </c>
      <c r="M915" s="3" t="s">
        <v>457</v>
      </c>
      <c r="N915" s="3" t="s">
        <v>457</v>
      </c>
      <c r="O915" s="3" t="s">
        <v>457</v>
      </c>
      <c r="P915" s="3" t="s">
        <v>457</v>
      </c>
      <c r="Q915" s="3" t="s">
        <v>2779</v>
      </c>
      <c r="R915" s="3" t="s">
        <v>457</v>
      </c>
      <c r="S915" s="3" t="s">
        <v>457</v>
      </c>
      <c r="T915" s="3" t="s">
        <v>481</v>
      </c>
      <c r="U915" t="str">
        <f t="shared" si="14"/>
        <v>10058873</v>
      </c>
    </row>
    <row r="916" spans="1:21" hidden="1">
      <c r="A916" s="3" t="s">
        <v>1276</v>
      </c>
      <c r="B916" s="3" t="s">
        <v>1686</v>
      </c>
      <c r="C916" s="3" t="s">
        <v>23</v>
      </c>
      <c r="D916" s="3" t="s">
        <v>1891</v>
      </c>
      <c r="E916" s="3" t="s">
        <v>457</v>
      </c>
      <c r="F916" s="3" t="s">
        <v>2786</v>
      </c>
      <c r="G916" s="3" t="s">
        <v>31</v>
      </c>
      <c r="H916" s="4">
        <v>45642</v>
      </c>
      <c r="I916" s="5">
        <v>1</v>
      </c>
      <c r="J916" s="3" t="s">
        <v>20</v>
      </c>
      <c r="K916" s="3" t="s">
        <v>457</v>
      </c>
      <c r="L916" s="6">
        <v>0</v>
      </c>
      <c r="M916" s="3" t="s">
        <v>457</v>
      </c>
      <c r="N916" s="3" t="s">
        <v>457</v>
      </c>
      <c r="O916" s="3" t="s">
        <v>457</v>
      </c>
      <c r="P916" s="3" t="s">
        <v>457</v>
      </c>
      <c r="Q916" s="3" t="s">
        <v>1907</v>
      </c>
      <c r="R916" s="3" t="s">
        <v>457</v>
      </c>
      <c r="S916" s="3" t="s">
        <v>457</v>
      </c>
      <c r="T916" s="3" t="s">
        <v>481</v>
      </c>
      <c r="U916" t="str">
        <f t="shared" si="14"/>
        <v>10060331</v>
      </c>
    </row>
    <row r="917" spans="1:21" hidden="1">
      <c r="A917" s="3" t="s">
        <v>1276</v>
      </c>
      <c r="B917" s="3" t="s">
        <v>1686</v>
      </c>
      <c r="C917" s="3" t="s">
        <v>23</v>
      </c>
      <c r="D917" s="3" t="s">
        <v>1891</v>
      </c>
      <c r="E917" s="3" t="s">
        <v>457</v>
      </c>
      <c r="F917" s="3" t="s">
        <v>2787</v>
      </c>
      <c r="G917" s="3" t="s">
        <v>31</v>
      </c>
      <c r="H917" s="4">
        <v>45642</v>
      </c>
      <c r="I917" s="5">
        <v>2</v>
      </c>
      <c r="J917" s="3" t="s">
        <v>20</v>
      </c>
      <c r="K917" s="3" t="s">
        <v>457</v>
      </c>
      <c r="L917" s="6">
        <v>0</v>
      </c>
      <c r="M917" s="3" t="s">
        <v>457</v>
      </c>
      <c r="N917" s="3" t="s">
        <v>457</v>
      </c>
      <c r="O917" s="3" t="s">
        <v>457</v>
      </c>
      <c r="P917" s="3" t="s">
        <v>457</v>
      </c>
      <c r="Q917" s="3" t="s">
        <v>1907</v>
      </c>
      <c r="R917" s="3" t="s">
        <v>457</v>
      </c>
      <c r="S917" s="3" t="s">
        <v>457</v>
      </c>
      <c r="T917" s="3" t="s">
        <v>481</v>
      </c>
      <c r="U917" t="str">
        <f t="shared" si="14"/>
        <v>10060331</v>
      </c>
    </row>
    <row r="918" spans="1:21" hidden="1">
      <c r="A918" s="3" t="s">
        <v>1305</v>
      </c>
      <c r="B918" s="3" t="s">
        <v>1686</v>
      </c>
      <c r="C918" s="3" t="s">
        <v>23</v>
      </c>
      <c r="D918" s="3" t="s">
        <v>1891</v>
      </c>
      <c r="E918" s="3" t="s">
        <v>457</v>
      </c>
      <c r="F918" s="3" t="s">
        <v>2788</v>
      </c>
      <c r="G918" s="3" t="s">
        <v>31</v>
      </c>
      <c r="H918" s="4">
        <v>45642</v>
      </c>
      <c r="I918" s="5">
        <v>1</v>
      </c>
      <c r="J918" s="3" t="s">
        <v>20</v>
      </c>
      <c r="K918" s="3" t="s">
        <v>457</v>
      </c>
      <c r="L918" s="6">
        <v>0</v>
      </c>
      <c r="M918" s="3" t="s">
        <v>457</v>
      </c>
      <c r="N918" s="3" t="s">
        <v>457</v>
      </c>
      <c r="O918" s="3" t="s">
        <v>457</v>
      </c>
      <c r="P918" s="3" t="s">
        <v>457</v>
      </c>
      <c r="Q918" s="3" t="s">
        <v>2744</v>
      </c>
      <c r="R918" s="3" t="s">
        <v>457</v>
      </c>
      <c r="S918" s="3" t="s">
        <v>457</v>
      </c>
      <c r="T918" s="3" t="s">
        <v>481</v>
      </c>
      <c r="U918" t="str">
        <f t="shared" si="14"/>
        <v>10060890</v>
      </c>
    </row>
    <row r="919" spans="1:21" hidden="1">
      <c r="A919" s="3" t="s">
        <v>1305</v>
      </c>
      <c r="B919" s="3" t="s">
        <v>1686</v>
      </c>
      <c r="C919" s="3" t="s">
        <v>23</v>
      </c>
      <c r="D919" s="3" t="s">
        <v>1891</v>
      </c>
      <c r="E919" s="3" t="s">
        <v>457</v>
      </c>
      <c r="F919" s="3" t="s">
        <v>2789</v>
      </c>
      <c r="G919" s="3" t="s">
        <v>31</v>
      </c>
      <c r="H919" s="4">
        <v>45642</v>
      </c>
      <c r="I919" s="5">
        <v>3</v>
      </c>
      <c r="J919" s="3" t="s">
        <v>20</v>
      </c>
      <c r="K919" s="3" t="s">
        <v>457</v>
      </c>
      <c r="L919" s="6">
        <v>0</v>
      </c>
      <c r="M919" s="3" t="s">
        <v>457</v>
      </c>
      <c r="N919" s="3" t="s">
        <v>457</v>
      </c>
      <c r="O919" s="3" t="s">
        <v>457</v>
      </c>
      <c r="P919" s="3" t="s">
        <v>457</v>
      </c>
      <c r="Q919" s="3" t="s">
        <v>2742</v>
      </c>
      <c r="R919" s="3" t="s">
        <v>457</v>
      </c>
      <c r="S919" s="3" t="s">
        <v>457</v>
      </c>
      <c r="T919" s="3" t="s">
        <v>481</v>
      </c>
      <c r="U919" t="str">
        <f t="shared" si="14"/>
        <v>10060890</v>
      </c>
    </row>
    <row r="920" spans="1:21" hidden="1">
      <c r="A920" s="3" t="s">
        <v>1305</v>
      </c>
      <c r="B920" s="3" t="s">
        <v>1686</v>
      </c>
      <c r="C920" s="3" t="s">
        <v>23</v>
      </c>
      <c r="D920" s="3" t="s">
        <v>1891</v>
      </c>
      <c r="E920" s="3" t="s">
        <v>457</v>
      </c>
      <c r="F920" s="3" t="s">
        <v>2790</v>
      </c>
      <c r="G920" s="3" t="s">
        <v>31</v>
      </c>
      <c r="H920" s="4">
        <v>45642</v>
      </c>
      <c r="I920" s="5">
        <v>3</v>
      </c>
      <c r="J920" s="3" t="s">
        <v>20</v>
      </c>
      <c r="K920" s="3" t="s">
        <v>457</v>
      </c>
      <c r="L920" s="6">
        <v>0</v>
      </c>
      <c r="M920" s="3" t="s">
        <v>457</v>
      </c>
      <c r="N920" s="3" t="s">
        <v>457</v>
      </c>
      <c r="O920" s="3" t="s">
        <v>457</v>
      </c>
      <c r="P920" s="3" t="s">
        <v>457</v>
      </c>
      <c r="Q920" s="3" t="s">
        <v>2746</v>
      </c>
      <c r="R920" s="3" t="s">
        <v>457</v>
      </c>
      <c r="S920" s="3" t="s">
        <v>457</v>
      </c>
      <c r="T920" s="3" t="s">
        <v>481</v>
      </c>
      <c r="U920" t="str">
        <f t="shared" si="14"/>
        <v>10060890</v>
      </c>
    </row>
    <row r="921" spans="1:21" hidden="1">
      <c r="A921" s="3" t="s">
        <v>1305</v>
      </c>
      <c r="B921" s="3" t="s">
        <v>1686</v>
      </c>
      <c r="C921" s="3" t="s">
        <v>23</v>
      </c>
      <c r="D921" s="3" t="s">
        <v>1891</v>
      </c>
      <c r="E921" s="3" t="s">
        <v>457</v>
      </c>
      <c r="F921" s="3" t="s">
        <v>2791</v>
      </c>
      <c r="G921" s="3" t="s">
        <v>31</v>
      </c>
      <c r="H921" s="4">
        <v>45642</v>
      </c>
      <c r="I921" s="5">
        <v>1</v>
      </c>
      <c r="J921" s="3" t="s">
        <v>20</v>
      </c>
      <c r="K921" s="3" t="s">
        <v>457</v>
      </c>
      <c r="L921" s="6">
        <v>0</v>
      </c>
      <c r="M921" s="3" t="s">
        <v>457</v>
      </c>
      <c r="N921" s="3" t="s">
        <v>457</v>
      </c>
      <c r="O921" s="3" t="s">
        <v>457</v>
      </c>
      <c r="P921" s="3" t="s">
        <v>457</v>
      </c>
      <c r="Q921" s="3" t="s">
        <v>2740</v>
      </c>
      <c r="R921" s="3" t="s">
        <v>457</v>
      </c>
      <c r="S921" s="3" t="s">
        <v>457</v>
      </c>
      <c r="T921" s="3" t="s">
        <v>481</v>
      </c>
      <c r="U921" t="str">
        <f t="shared" si="14"/>
        <v>10060890</v>
      </c>
    </row>
    <row r="922" spans="1:21" hidden="1">
      <c r="A922" s="3" t="s">
        <v>1345</v>
      </c>
      <c r="B922" s="3" t="s">
        <v>1686</v>
      </c>
      <c r="C922" s="3" t="s">
        <v>23</v>
      </c>
      <c r="D922" s="3" t="s">
        <v>1891</v>
      </c>
      <c r="E922" s="3" t="s">
        <v>457</v>
      </c>
      <c r="F922" s="3" t="s">
        <v>2792</v>
      </c>
      <c r="G922" s="3" t="s">
        <v>31</v>
      </c>
      <c r="H922" s="4">
        <v>45642</v>
      </c>
      <c r="I922" s="5">
        <v>5</v>
      </c>
      <c r="J922" s="3" t="s">
        <v>20</v>
      </c>
      <c r="K922" s="3" t="s">
        <v>457</v>
      </c>
      <c r="L922" s="6">
        <v>0</v>
      </c>
      <c r="M922" s="3" t="s">
        <v>457</v>
      </c>
      <c r="N922" s="3" t="s">
        <v>457</v>
      </c>
      <c r="O922" s="3" t="s">
        <v>457</v>
      </c>
      <c r="P922" s="3" t="s">
        <v>457</v>
      </c>
      <c r="Q922" s="3" t="s">
        <v>2748</v>
      </c>
      <c r="R922" s="3" t="s">
        <v>457</v>
      </c>
      <c r="S922" s="3" t="s">
        <v>457</v>
      </c>
      <c r="T922" s="3" t="s">
        <v>481</v>
      </c>
      <c r="U922" t="str">
        <f t="shared" si="14"/>
        <v>10060916</v>
      </c>
    </row>
    <row r="923" spans="1:21" hidden="1">
      <c r="A923" s="3" t="s">
        <v>1149</v>
      </c>
      <c r="B923" s="3" t="s">
        <v>1686</v>
      </c>
      <c r="C923" s="3" t="s">
        <v>23</v>
      </c>
      <c r="D923" s="3" t="s">
        <v>1891</v>
      </c>
      <c r="E923" s="3" t="s">
        <v>457</v>
      </c>
      <c r="F923" s="3" t="s">
        <v>2793</v>
      </c>
      <c r="G923" s="3" t="s">
        <v>31</v>
      </c>
      <c r="H923" s="4">
        <v>45642</v>
      </c>
      <c r="I923" s="5">
        <v>2</v>
      </c>
      <c r="J923" s="3" t="s">
        <v>20</v>
      </c>
      <c r="K923" s="3" t="s">
        <v>457</v>
      </c>
      <c r="L923" s="6">
        <v>0</v>
      </c>
      <c r="M923" s="3" t="s">
        <v>457</v>
      </c>
      <c r="N923" s="3" t="s">
        <v>457</v>
      </c>
      <c r="O923" s="3" t="s">
        <v>457</v>
      </c>
      <c r="P923" s="3" t="s">
        <v>457</v>
      </c>
      <c r="Q923" s="3" t="s">
        <v>2783</v>
      </c>
      <c r="R923" s="3" t="s">
        <v>457</v>
      </c>
      <c r="S923" s="3" t="s">
        <v>457</v>
      </c>
      <c r="T923" s="3" t="s">
        <v>481</v>
      </c>
      <c r="U923" t="str">
        <f t="shared" si="14"/>
        <v>10204124</v>
      </c>
    </row>
    <row r="924" spans="1:21" hidden="1">
      <c r="A924" s="3" t="s">
        <v>1347</v>
      </c>
      <c r="B924" s="3" t="s">
        <v>1686</v>
      </c>
      <c r="C924" s="3" t="s">
        <v>23</v>
      </c>
      <c r="D924" s="3" t="s">
        <v>1891</v>
      </c>
      <c r="E924" s="3" t="s">
        <v>457</v>
      </c>
      <c r="F924" s="3" t="s">
        <v>2794</v>
      </c>
      <c r="G924" s="3" t="s">
        <v>31</v>
      </c>
      <c r="H924" s="4">
        <v>45643</v>
      </c>
      <c r="I924" s="5">
        <v>32</v>
      </c>
      <c r="J924" s="3" t="s">
        <v>20</v>
      </c>
      <c r="K924" s="3" t="s">
        <v>457</v>
      </c>
      <c r="L924" s="6">
        <v>0</v>
      </c>
      <c r="M924" s="3" t="s">
        <v>457</v>
      </c>
      <c r="N924" s="3" t="s">
        <v>457</v>
      </c>
      <c r="O924" s="3" t="s">
        <v>457</v>
      </c>
      <c r="P924" s="3" t="s">
        <v>457</v>
      </c>
      <c r="Q924" s="3" t="s">
        <v>2735</v>
      </c>
      <c r="R924" s="3" t="s">
        <v>457</v>
      </c>
      <c r="S924" s="3" t="s">
        <v>457</v>
      </c>
      <c r="T924" s="3" t="s">
        <v>481</v>
      </c>
      <c r="U924" t="str">
        <f t="shared" si="14"/>
        <v>10058890</v>
      </c>
    </row>
    <row r="925" spans="1:21" hidden="1">
      <c r="A925" s="3" t="s">
        <v>1332</v>
      </c>
      <c r="B925" s="3" t="s">
        <v>1686</v>
      </c>
      <c r="C925" s="3" t="s">
        <v>23</v>
      </c>
      <c r="D925" s="3" t="s">
        <v>1891</v>
      </c>
      <c r="E925" s="3" t="s">
        <v>457</v>
      </c>
      <c r="F925" s="3" t="s">
        <v>2795</v>
      </c>
      <c r="G925" s="3" t="s">
        <v>31</v>
      </c>
      <c r="H925" s="4">
        <v>45643</v>
      </c>
      <c r="I925" s="5">
        <v>16</v>
      </c>
      <c r="J925" s="3" t="s">
        <v>20</v>
      </c>
      <c r="K925" s="3" t="s">
        <v>457</v>
      </c>
      <c r="L925" s="6">
        <v>0</v>
      </c>
      <c r="M925" s="3" t="s">
        <v>457</v>
      </c>
      <c r="N925" s="3" t="s">
        <v>457</v>
      </c>
      <c r="O925" s="3" t="s">
        <v>457</v>
      </c>
      <c r="P925" s="3" t="s">
        <v>457</v>
      </c>
      <c r="Q925" s="3" t="s">
        <v>2737</v>
      </c>
      <c r="R925" s="3" t="s">
        <v>457</v>
      </c>
      <c r="S925" s="3" t="s">
        <v>457</v>
      </c>
      <c r="T925" s="3" t="s">
        <v>481</v>
      </c>
      <c r="U925" t="str">
        <f t="shared" si="14"/>
        <v>10058907</v>
      </c>
    </row>
    <row r="926" spans="1:21" hidden="1">
      <c r="A926" s="3" t="s">
        <v>1305</v>
      </c>
      <c r="B926" s="3" t="s">
        <v>1686</v>
      </c>
      <c r="C926" s="3" t="s">
        <v>457</v>
      </c>
      <c r="D926" s="3" t="s">
        <v>1899</v>
      </c>
      <c r="E926" s="3" t="s">
        <v>457</v>
      </c>
      <c r="F926" s="3" t="s">
        <v>2796</v>
      </c>
      <c r="G926" s="3" t="s">
        <v>25</v>
      </c>
      <c r="H926" s="4">
        <v>45643</v>
      </c>
      <c r="I926" s="5">
        <v>1</v>
      </c>
      <c r="J926" s="3" t="s">
        <v>20</v>
      </c>
      <c r="K926" s="3" t="s">
        <v>457</v>
      </c>
      <c r="L926" s="6">
        <v>18.43</v>
      </c>
      <c r="M926" s="3" t="s">
        <v>457</v>
      </c>
      <c r="N926" s="3" t="s">
        <v>457</v>
      </c>
      <c r="O926" s="3" t="s">
        <v>457</v>
      </c>
      <c r="P926" s="3" t="s">
        <v>457</v>
      </c>
      <c r="Q926" s="3" t="s">
        <v>2797</v>
      </c>
      <c r="R926" s="3" t="s">
        <v>457</v>
      </c>
      <c r="S926" s="3" t="s">
        <v>457</v>
      </c>
      <c r="T926" s="3" t="s">
        <v>481</v>
      </c>
      <c r="U926" t="str">
        <f t="shared" si="14"/>
        <v>10060890</v>
      </c>
    </row>
    <row r="927" spans="1:21" hidden="1">
      <c r="A927" s="3" t="s">
        <v>1305</v>
      </c>
      <c r="B927" s="3" t="s">
        <v>1686</v>
      </c>
      <c r="C927" s="3" t="s">
        <v>457</v>
      </c>
      <c r="D927" s="3" t="s">
        <v>1899</v>
      </c>
      <c r="E927" s="3" t="s">
        <v>457</v>
      </c>
      <c r="F927" s="3" t="s">
        <v>2798</v>
      </c>
      <c r="G927" s="3" t="s">
        <v>25</v>
      </c>
      <c r="H927" s="4">
        <v>45643</v>
      </c>
      <c r="I927" s="5">
        <v>1</v>
      </c>
      <c r="J927" s="3" t="s">
        <v>20</v>
      </c>
      <c r="K927" s="3" t="s">
        <v>457</v>
      </c>
      <c r="L927" s="6">
        <v>18.43</v>
      </c>
      <c r="M927" s="3" t="s">
        <v>457</v>
      </c>
      <c r="N927" s="3" t="s">
        <v>457</v>
      </c>
      <c r="O927" s="3" t="s">
        <v>457</v>
      </c>
      <c r="P927" s="3" t="s">
        <v>457</v>
      </c>
      <c r="Q927" s="3" t="s">
        <v>2799</v>
      </c>
      <c r="R927" s="3" t="s">
        <v>457</v>
      </c>
      <c r="S927" s="3" t="s">
        <v>457</v>
      </c>
      <c r="T927" s="3" t="s">
        <v>481</v>
      </c>
      <c r="U927" t="str">
        <f t="shared" si="14"/>
        <v>10060890</v>
      </c>
    </row>
    <row r="928" spans="1:21" hidden="1">
      <c r="A928" s="3" t="s">
        <v>1305</v>
      </c>
      <c r="B928" s="3" t="s">
        <v>1686</v>
      </c>
      <c r="C928" s="3" t="s">
        <v>457</v>
      </c>
      <c r="D928" s="3" t="s">
        <v>1899</v>
      </c>
      <c r="E928" s="3" t="s">
        <v>457</v>
      </c>
      <c r="F928" s="3" t="s">
        <v>2800</v>
      </c>
      <c r="G928" s="3" t="s">
        <v>25</v>
      </c>
      <c r="H928" s="4">
        <v>45643</v>
      </c>
      <c r="I928" s="5">
        <v>2</v>
      </c>
      <c r="J928" s="3" t="s">
        <v>20</v>
      </c>
      <c r="K928" s="3" t="s">
        <v>457</v>
      </c>
      <c r="L928" s="6">
        <v>36.86</v>
      </c>
      <c r="M928" s="3" t="s">
        <v>457</v>
      </c>
      <c r="N928" s="3" t="s">
        <v>457</v>
      </c>
      <c r="O928" s="3" t="s">
        <v>457</v>
      </c>
      <c r="P928" s="3" t="s">
        <v>457</v>
      </c>
      <c r="Q928" s="3" t="s">
        <v>2801</v>
      </c>
      <c r="R928" s="3" t="s">
        <v>457</v>
      </c>
      <c r="S928" s="3" t="s">
        <v>457</v>
      </c>
      <c r="T928" s="3" t="s">
        <v>481</v>
      </c>
      <c r="U928" t="str">
        <f t="shared" si="14"/>
        <v>10060890</v>
      </c>
    </row>
    <row r="929" spans="1:21" hidden="1">
      <c r="A929" s="3" t="s">
        <v>1305</v>
      </c>
      <c r="B929" s="3" t="s">
        <v>1686</v>
      </c>
      <c r="C929" s="3" t="s">
        <v>457</v>
      </c>
      <c r="D929" s="3" t="s">
        <v>1899</v>
      </c>
      <c r="E929" s="3" t="s">
        <v>457</v>
      </c>
      <c r="F929" s="3" t="s">
        <v>2802</v>
      </c>
      <c r="G929" s="3" t="s">
        <v>25</v>
      </c>
      <c r="H929" s="4">
        <v>45643</v>
      </c>
      <c r="I929" s="5">
        <v>1</v>
      </c>
      <c r="J929" s="3" t="s">
        <v>20</v>
      </c>
      <c r="K929" s="3" t="s">
        <v>457</v>
      </c>
      <c r="L929" s="6">
        <v>18.43</v>
      </c>
      <c r="M929" s="3" t="s">
        <v>457</v>
      </c>
      <c r="N929" s="3" t="s">
        <v>457</v>
      </c>
      <c r="O929" s="3" t="s">
        <v>457</v>
      </c>
      <c r="P929" s="3" t="s">
        <v>457</v>
      </c>
      <c r="Q929" s="3" t="s">
        <v>2715</v>
      </c>
      <c r="R929" s="3" t="s">
        <v>457</v>
      </c>
      <c r="S929" s="3" t="s">
        <v>457</v>
      </c>
      <c r="T929" s="3" t="s">
        <v>481</v>
      </c>
      <c r="U929" t="str">
        <f t="shared" si="14"/>
        <v>10060890</v>
      </c>
    </row>
    <row r="930" spans="1:21" hidden="1">
      <c r="A930" s="3" t="s">
        <v>1305</v>
      </c>
      <c r="B930" s="3" t="s">
        <v>1686</v>
      </c>
      <c r="C930" s="3" t="s">
        <v>457</v>
      </c>
      <c r="D930" s="3" t="s">
        <v>1899</v>
      </c>
      <c r="E930" s="3" t="s">
        <v>457</v>
      </c>
      <c r="F930" s="3" t="s">
        <v>2803</v>
      </c>
      <c r="G930" s="3" t="s">
        <v>25</v>
      </c>
      <c r="H930" s="4">
        <v>45643</v>
      </c>
      <c r="I930" s="5">
        <v>3</v>
      </c>
      <c r="J930" s="3" t="s">
        <v>20</v>
      </c>
      <c r="K930" s="3" t="s">
        <v>457</v>
      </c>
      <c r="L930" s="6">
        <v>55.29</v>
      </c>
      <c r="M930" s="3" t="s">
        <v>457</v>
      </c>
      <c r="N930" s="3" t="s">
        <v>457</v>
      </c>
      <c r="O930" s="3" t="s">
        <v>457</v>
      </c>
      <c r="P930" s="3" t="s">
        <v>457</v>
      </c>
      <c r="Q930" s="3" t="s">
        <v>2804</v>
      </c>
      <c r="R930" s="3" t="s">
        <v>457</v>
      </c>
      <c r="S930" s="3" t="s">
        <v>457</v>
      </c>
      <c r="T930" s="3" t="s">
        <v>481</v>
      </c>
      <c r="U930" t="str">
        <f t="shared" si="14"/>
        <v>10060890</v>
      </c>
    </row>
    <row r="931" spans="1:21" hidden="1">
      <c r="A931" s="3" t="s">
        <v>1305</v>
      </c>
      <c r="B931" s="3" t="s">
        <v>1686</v>
      </c>
      <c r="C931" s="3" t="s">
        <v>457</v>
      </c>
      <c r="D931" s="3" t="s">
        <v>1899</v>
      </c>
      <c r="E931" s="3" t="s">
        <v>457</v>
      </c>
      <c r="F931" s="3" t="s">
        <v>2805</v>
      </c>
      <c r="G931" s="3" t="s">
        <v>25</v>
      </c>
      <c r="H931" s="4">
        <v>45643</v>
      </c>
      <c r="I931" s="5">
        <v>2</v>
      </c>
      <c r="J931" s="3" t="s">
        <v>20</v>
      </c>
      <c r="K931" s="3" t="s">
        <v>457</v>
      </c>
      <c r="L931" s="6">
        <v>36.86</v>
      </c>
      <c r="M931" s="3" t="s">
        <v>457</v>
      </c>
      <c r="N931" s="3" t="s">
        <v>457</v>
      </c>
      <c r="O931" s="3" t="s">
        <v>457</v>
      </c>
      <c r="P931" s="3" t="s">
        <v>457</v>
      </c>
      <c r="Q931" s="3" t="s">
        <v>2740</v>
      </c>
      <c r="R931" s="3" t="s">
        <v>457</v>
      </c>
      <c r="S931" s="3" t="s">
        <v>457</v>
      </c>
      <c r="T931" s="3" t="s">
        <v>481</v>
      </c>
      <c r="U931" t="str">
        <f t="shared" si="14"/>
        <v>10060890</v>
      </c>
    </row>
    <row r="932" spans="1:21" hidden="1">
      <c r="A932" s="3" t="s">
        <v>1305</v>
      </c>
      <c r="B932" s="3" t="s">
        <v>1686</v>
      </c>
      <c r="C932" s="3" t="s">
        <v>457</v>
      </c>
      <c r="D932" s="3" t="s">
        <v>1899</v>
      </c>
      <c r="E932" s="3" t="s">
        <v>457</v>
      </c>
      <c r="F932" s="3" t="s">
        <v>2806</v>
      </c>
      <c r="G932" s="3" t="s">
        <v>25</v>
      </c>
      <c r="H932" s="4">
        <v>45643</v>
      </c>
      <c r="I932" s="5">
        <v>3</v>
      </c>
      <c r="J932" s="3" t="s">
        <v>20</v>
      </c>
      <c r="K932" s="3" t="s">
        <v>457</v>
      </c>
      <c r="L932" s="6">
        <v>55.29</v>
      </c>
      <c r="M932" s="3" t="s">
        <v>457</v>
      </c>
      <c r="N932" s="3" t="s">
        <v>457</v>
      </c>
      <c r="O932" s="3" t="s">
        <v>457</v>
      </c>
      <c r="P932" s="3" t="s">
        <v>457</v>
      </c>
      <c r="Q932" s="3" t="s">
        <v>2807</v>
      </c>
      <c r="R932" s="3" t="s">
        <v>457</v>
      </c>
      <c r="S932" s="3" t="s">
        <v>457</v>
      </c>
      <c r="T932" s="3" t="s">
        <v>481</v>
      </c>
      <c r="U932" t="str">
        <f t="shared" si="14"/>
        <v>10060890</v>
      </c>
    </row>
    <row r="933" spans="1:21" hidden="1">
      <c r="A933" s="3" t="s">
        <v>168</v>
      </c>
      <c r="B933" s="3" t="s">
        <v>1686</v>
      </c>
      <c r="C933" s="3" t="s">
        <v>457</v>
      </c>
      <c r="D933" s="3" t="s">
        <v>1899</v>
      </c>
      <c r="E933" s="3" t="s">
        <v>457</v>
      </c>
      <c r="F933" s="3" t="s">
        <v>2808</v>
      </c>
      <c r="G933" s="3" t="s">
        <v>25</v>
      </c>
      <c r="H933" s="4">
        <v>45643</v>
      </c>
      <c r="I933" s="5">
        <v>4</v>
      </c>
      <c r="J933" s="3" t="s">
        <v>20</v>
      </c>
      <c r="K933" s="3" t="s">
        <v>457</v>
      </c>
      <c r="L933" s="6">
        <v>126.64</v>
      </c>
      <c r="M933" s="3" t="s">
        <v>457</v>
      </c>
      <c r="N933" s="3" t="s">
        <v>457</v>
      </c>
      <c r="O933" s="3" t="s">
        <v>457</v>
      </c>
      <c r="P933" s="3" t="s">
        <v>457</v>
      </c>
      <c r="Q933" s="3" t="s">
        <v>1907</v>
      </c>
      <c r="R933" s="3" t="s">
        <v>457</v>
      </c>
      <c r="S933" s="3" t="s">
        <v>457</v>
      </c>
      <c r="T933" s="3" t="s">
        <v>481</v>
      </c>
      <c r="U933" t="str">
        <f t="shared" si="14"/>
        <v>10060892</v>
      </c>
    </row>
    <row r="934" spans="1:21" hidden="1">
      <c r="A934" s="3" t="s">
        <v>1273</v>
      </c>
      <c r="B934" s="3" t="s">
        <v>1686</v>
      </c>
      <c r="C934" s="3" t="s">
        <v>30</v>
      </c>
      <c r="D934" s="3" t="s">
        <v>1891</v>
      </c>
      <c r="E934" s="3" t="s">
        <v>457</v>
      </c>
      <c r="F934" s="3" t="s">
        <v>2809</v>
      </c>
      <c r="G934" s="3" t="s">
        <v>31</v>
      </c>
      <c r="H934" s="4">
        <v>45643</v>
      </c>
      <c r="I934" s="5">
        <v>2</v>
      </c>
      <c r="J934" s="3" t="s">
        <v>20</v>
      </c>
      <c r="K934" s="3" t="s">
        <v>457</v>
      </c>
      <c r="L934" s="6">
        <v>0</v>
      </c>
      <c r="M934" s="3" t="s">
        <v>457</v>
      </c>
      <c r="N934" s="3" t="s">
        <v>457</v>
      </c>
      <c r="O934" s="3" t="s">
        <v>457</v>
      </c>
      <c r="P934" s="3" t="s">
        <v>457</v>
      </c>
      <c r="Q934" s="3" t="s">
        <v>2190</v>
      </c>
      <c r="R934" s="3" t="s">
        <v>457</v>
      </c>
      <c r="S934" s="3" t="s">
        <v>457</v>
      </c>
      <c r="T934" s="3" t="s">
        <v>481</v>
      </c>
      <c r="U934" t="str">
        <f t="shared" si="14"/>
        <v>10204122</v>
      </c>
    </row>
    <row r="935" spans="1:21" hidden="1">
      <c r="A935" s="3" t="s">
        <v>1349</v>
      </c>
      <c r="B935" s="3" t="s">
        <v>1686</v>
      </c>
      <c r="C935" s="3" t="s">
        <v>457</v>
      </c>
      <c r="D935" s="3" t="s">
        <v>1899</v>
      </c>
      <c r="E935" s="3" t="s">
        <v>457</v>
      </c>
      <c r="F935" s="3" t="s">
        <v>2810</v>
      </c>
      <c r="G935" s="3" t="s">
        <v>25</v>
      </c>
      <c r="H935" s="4">
        <v>45643</v>
      </c>
      <c r="I935" s="5">
        <v>2</v>
      </c>
      <c r="J935" s="3" t="s">
        <v>20</v>
      </c>
      <c r="K935" s="3" t="s">
        <v>457</v>
      </c>
      <c r="L935" s="6">
        <v>63.09</v>
      </c>
      <c r="M935" s="3" t="s">
        <v>457</v>
      </c>
      <c r="N935" s="3" t="s">
        <v>457</v>
      </c>
      <c r="O935" s="3" t="s">
        <v>457</v>
      </c>
      <c r="P935" s="3" t="s">
        <v>457</v>
      </c>
      <c r="Q935" s="3" t="s">
        <v>2811</v>
      </c>
      <c r="R935" s="3" t="s">
        <v>457</v>
      </c>
      <c r="S935" s="3" t="s">
        <v>457</v>
      </c>
      <c r="T935" s="3" t="s">
        <v>481</v>
      </c>
      <c r="U935" t="str">
        <f t="shared" si="14"/>
        <v>10205990</v>
      </c>
    </row>
    <row r="936" spans="1:21" hidden="1">
      <c r="A936" s="3" t="s">
        <v>1315</v>
      </c>
      <c r="B936" s="3" t="s">
        <v>1686</v>
      </c>
      <c r="C936" s="3" t="s">
        <v>23</v>
      </c>
      <c r="D936" s="3" t="s">
        <v>1891</v>
      </c>
      <c r="E936" s="3" t="s">
        <v>457</v>
      </c>
      <c r="F936" s="3" t="s">
        <v>2812</v>
      </c>
      <c r="G936" s="3" t="s">
        <v>31</v>
      </c>
      <c r="H936" s="4">
        <v>45644</v>
      </c>
      <c r="I936" s="5">
        <v>2</v>
      </c>
      <c r="J936" s="3" t="s">
        <v>20</v>
      </c>
      <c r="K936" s="3" t="s">
        <v>457</v>
      </c>
      <c r="L936" s="6">
        <v>0</v>
      </c>
      <c r="M936" s="3" t="s">
        <v>457</v>
      </c>
      <c r="N936" s="3" t="s">
        <v>457</v>
      </c>
      <c r="O936" s="3" t="s">
        <v>457</v>
      </c>
      <c r="P936" s="3" t="s">
        <v>457</v>
      </c>
      <c r="Q936" s="3" t="s">
        <v>2776</v>
      </c>
      <c r="R936" s="3" t="s">
        <v>457</v>
      </c>
      <c r="S936" s="3" t="s">
        <v>457</v>
      </c>
      <c r="T936" s="3" t="s">
        <v>481</v>
      </c>
      <c r="U936" t="str">
        <f t="shared" si="14"/>
        <v>10480795</v>
      </c>
    </row>
    <row r="937" spans="1:21" hidden="1">
      <c r="A937" s="3" t="s">
        <v>1473</v>
      </c>
      <c r="B937" s="3" t="s">
        <v>1686</v>
      </c>
      <c r="C937" s="3" t="s">
        <v>457</v>
      </c>
      <c r="D937" s="3" t="s">
        <v>1899</v>
      </c>
      <c r="E937" s="3" t="s">
        <v>457</v>
      </c>
      <c r="F937" s="3" t="s">
        <v>2813</v>
      </c>
      <c r="G937" s="3" t="s">
        <v>25</v>
      </c>
      <c r="H937" s="4">
        <v>45646</v>
      </c>
      <c r="I937" s="5">
        <v>8</v>
      </c>
      <c r="J937" s="3" t="s">
        <v>20</v>
      </c>
      <c r="K937" s="3" t="s">
        <v>457</v>
      </c>
      <c r="L937" s="6">
        <v>79.599999999999994</v>
      </c>
      <c r="M937" s="3" t="s">
        <v>457</v>
      </c>
      <c r="N937" s="3" t="s">
        <v>457</v>
      </c>
      <c r="O937" s="3" t="s">
        <v>457</v>
      </c>
      <c r="P937" s="3" t="s">
        <v>457</v>
      </c>
      <c r="Q937" s="3" t="s">
        <v>2814</v>
      </c>
      <c r="R937" s="3" t="s">
        <v>457</v>
      </c>
      <c r="S937" s="3" t="s">
        <v>457</v>
      </c>
      <c r="T937" s="3" t="s">
        <v>481</v>
      </c>
      <c r="U937" t="str">
        <f t="shared" si="14"/>
        <v>10058889</v>
      </c>
    </row>
    <row r="938" spans="1:21" hidden="1">
      <c r="A938" s="3" t="s">
        <v>1467</v>
      </c>
      <c r="B938" s="3" t="s">
        <v>1686</v>
      </c>
      <c r="C938" s="3" t="s">
        <v>457</v>
      </c>
      <c r="D938" s="3" t="s">
        <v>1899</v>
      </c>
      <c r="E938" s="3" t="s">
        <v>457</v>
      </c>
      <c r="F938" s="3" t="s">
        <v>2815</v>
      </c>
      <c r="G938" s="3" t="s">
        <v>458</v>
      </c>
      <c r="H938" s="4">
        <v>45646</v>
      </c>
      <c r="I938" s="5">
        <v>20</v>
      </c>
      <c r="J938" s="3" t="s">
        <v>20</v>
      </c>
      <c r="K938" s="3" t="s">
        <v>457</v>
      </c>
      <c r="L938" s="6">
        <v>1216.67</v>
      </c>
      <c r="M938" s="3" t="s">
        <v>457</v>
      </c>
      <c r="N938" s="3" t="s">
        <v>457</v>
      </c>
      <c r="O938" s="3" t="s">
        <v>457</v>
      </c>
      <c r="P938" s="3" t="s">
        <v>457</v>
      </c>
      <c r="Q938" s="3" t="s">
        <v>2704</v>
      </c>
      <c r="R938" s="3" t="s">
        <v>457</v>
      </c>
      <c r="S938" s="3" t="s">
        <v>457</v>
      </c>
      <c r="T938" s="3" t="s">
        <v>481</v>
      </c>
      <c r="U938" t="str">
        <f t="shared" si="14"/>
        <v>10408493</v>
      </c>
    </row>
    <row r="939" spans="1:21" hidden="1">
      <c r="A939" s="3" t="s">
        <v>1495</v>
      </c>
      <c r="B939" s="3" t="s">
        <v>1686</v>
      </c>
      <c r="C939" s="3" t="s">
        <v>457</v>
      </c>
      <c r="D939" s="3" t="s">
        <v>1899</v>
      </c>
      <c r="E939" s="3" t="s">
        <v>457</v>
      </c>
      <c r="F939" s="3" t="s">
        <v>2815</v>
      </c>
      <c r="G939" s="3" t="s">
        <v>461</v>
      </c>
      <c r="H939" s="4">
        <v>45646</v>
      </c>
      <c r="I939" s="5">
        <v>10</v>
      </c>
      <c r="J939" s="3" t="s">
        <v>20</v>
      </c>
      <c r="K939" s="3" t="s">
        <v>457</v>
      </c>
      <c r="L939" s="6">
        <v>1161.9100000000001</v>
      </c>
      <c r="M939" s="3" t="s">
        <v>457</v>
      </c>
      <c r="N939" s="3" t="s">
        <v>457</v>
      </c>
      <c r="O939" s="3" t="s">
        <v>457</v>
      </c>
      <c r="P939" s="3" t="s">
        <v>457</v>
      </c>
      <c r="Q939" s="3" t="s">
        <v>2704</v>
      </c>
      <c r="R939" s="3" t="s">
        <v>457</v>
      </c>
      <c r="S939" s="3" t="s">
        <v>457</v>
      </c>
      <c r="T939" s="3" t="s">
        <v>481</v>
      </c>
      <c r="U939" t="str">
        <f t="shared" si="14"/>
        <v>10422650</v>
      </c>
    </row>
    <row r="940" spans="1:21" hidden="1">
      <c r="A940" s="3" t="s">
        <v>1138</v>
      </c>
      <c r="B940" s="3" t="s">
        <v>1686</v>
      </c>
      <c r="C940" s="3" t="s">
        <v>457</v>
      </c>
      <c r="D940" s="3" t="s">
        <v>1899</v>
      </c>
      <c r="E940" s="3" t="s">
        <v>457</v>
      </c>
      <c r="F940" s="3" t="s">
        <v>2816</v>
      </c>
      <c r="G940" s="3" t="s">
        <v>25</v>
      </c>
      <c r="H940" s="4">
        <v>45650</v>
      </c>
      <c r="I940" s="5">
        <v>56</v>
      </c>
      <c r="J940" s="3" t="s">
        <v>20</v>
      </c>
      <c r="K940" s="3" t="s">
        <v>457</v>
      </c>
      <c r="L940" s="6">
        <v>355.6</v>
      </c>
      <c r="M940" s="3" t="s">
        <v>457</v>
      </c>
      <c r="N940" s="3" t="s">
        <v>457</v>
      </c>
      <c r="O940" s="3" t="s">
        <v>457</v>
      </c>
      <c r="P940" s="3" t="s">
        <v>457</v>
      </c>
      <c r="Q940" s="3" t="s">
        <v>2817</v>
      </c>
      <c r="R940" s="3" t="s">
        <v>457</v>
      </c>
      <c r="S940" s="3" t="s">
        <v>457</v>
      </c>
      <c r="T940" s="3" t="s">
        <v>481</v>
      </c>
      <c r="U940" t="str">
        <f t="shared" si="14"/>
        <v>10058877</v>
      </c>
    </row>
    <row r="941" spans="1:21" hidden="1">
      <c r="A941" s="3" t="s">
        <v>1192</v>
      </c>
      <c r="B941" s="3" t="s">
        <v>1686</v>
      </c>
      <c r="C941" s="3" t="s">
        <v>457</v>
      </c>
      <c r="D941" s="3" t="s">
        <v>1899</v>
      </c>
      <c r="E941" s="3" t="s">
        <v>457</v>
      </c>
      <c r="F941" s="3" t="s">
        <v>2818</v>
      </c>
      <c r="G941" s="3" t="s">
        <v>25</v>
      </c>
      <c r="H941" s="4">
        <v>45650</v>
      </c>
      <c r="I941" s="5">
        <v>24</v>
      </c>
      <c r="J941" s="3" t="s">
        <v>20</v>
      </c>
      <c r="K941" s="3" t="s">
        <v>457</v>
      </c>
      <c r="L941" s="6">
        <v>55.03</v>
      </c>
      <c r="M941" s="3" t="s">
        <v>457</v>
      </c>
      <c r="N941" s="3" t="s">
        <v>457</v>
      </c>
      <c r="O941" s="3" t="s">
        <v>457</v>
      </c>
      <c r="P941" s="3" t="s">
        <v>457</v>
      </c>
      <c r="Q941" s="3" t="s">
        <v>2819</v>
      </c>
      <c r="R941" s="3" t="s">
        <v>457</v>
      </c>
      <c r="S941" s="3" t="s">
        <v>457</v>
      </c>
      <c r="T941" s="3" t="s">
        <v>481</v>
      </c>
      <c r="U941" t="str">
        <f t="shared" si="14"/>
        <v>10058879</v>
      </c>
    </row>
    <row r="942" spans="1:21" hidden="1">
      <c r="A942" s="3" t="s">
        <v>1010</v>
      </c>
      <c r="B942" s="3" t="s">
        <v>1686</v>
      </c>
      <c r="C942" s="3" t="s">
        <v>457</v>
      </c>
      <c r="D942" s="3" t="s">
        <v>1899</v>
      </c>
      <c r="E942" s="3" t="s">
        <v>457</v>
      </c>
      <c r="F942" s="3" t="s">
        <v>2820</v>
      </c>
      <c r="G942" s="3" t="s">
        <v>25</v>
      </c>
      <c r="H942" s="4">
        <v>45650</v>
      </c>
      <c r="I942" s="5">
        <v>8</v>
      </c>
      <c r="J942" s="3" t="s">
        <v>20</v>
      </c>
      <c r="K942" s="3" t="s">
        <v>457</v>
      </c>
      <c r="L942" s="6">
        <v>31.02</v>
      </c>
      <c r="M942" s="3" t="s">
        <v>457</v>
      </c>
      <c r="N942" s="3" t="s">
        <v>457</v>
      </c>
      <c r="O942" s="3" t="s">
        <v>457</v>
      </c>
      <c r="P942" s="3" t="s">
        <v>457</v>
      </c>
      <c r="Q942" s="3" t="s">
        <v>2821</v>
      </c>
      <c r="R942" s="3" t="s">
        <v>457</v>
      </c>
      <c r="S942" s="3" t="s">
        <v>457</v>
      </c>
      <c r="T942" s="3" t="s">
        <v>481</v>
      </c>
      <c r="U942" t="str">
        <f t="shared" si="14"/>
        <v>10058891</v>
      </c>
    </row>
    <row r="943" spans="1:21" hidden="1">
      <c r="A943" s="3" t="s">
        <v>1110</v>
      </c>
      <c r="B943" s="3" t="s">
        <v>1686</v>
      </c>
      <c r="C943" s="3" t="s">
        <v>457</v>
      </c>
      <c r="D943" s="3" t="s">
        <v>1899</v>
      </c>
      <c r="E943" s="3" t="s">
        <v>457</v>
      </c>
      <c r="F943" s="3" t="s">
        <v>2822</v>
      </c>
      <c r="G943" s="3" t="s">
        <v>25</v>
      </c>
      <c r="H943" s="4">
        <v>45650</v>
      </c>
      <c r="I943" s="5">
        <v>12</v>
      </c>
      <c r="J943" s="3" t="s">
        <v>20</v>
      </c>
      <c r="K943" s="3" t="s">
        <v>457</v>
      </c>
      <c r="L943" s="6">
        <v>67.2</v>
      </c>
      <c r="M943" s="3" t="s">
        <v>457</v>
      </c>
      <c r="N943" s="3" t="s">
        <v>457</v>
      </c>
      <c r="O943" s="3" t="s">
        <v>457</v>
      </c>
      <c r="P943" s="3" t="s">
        <v>457</v>
      </c>
      <c r="Q943" s="3" t="s">
        <v>2366</v>
      </c>
      <c r="R943" s="3" t="s">
        <v>457</v>
      </c>
      <c r="S943" s="3" t="s">
        <v>457</v>
      </c>
      <c r="T943" s="3" t="s">
        <v>481</v>
      </c>
      <c r="U943" t="str">
        <f t="shared" si="14"/>
        <v>10058906</v>
      </c>
    </row>
    <row r="944" spans="1:21" hidden="1">
      <c r="A944" s="3" t="s">
        <v>164</v>
      </c>
      <c r="B944" s="3" t="s">
        <v>1686</v>
      </c>
      <c r="C944" s="3" t="s">
        <v>457</v>
      </c>
      <c r="D944" s="3" t="s">
        <v>1899</v>
      </c>
      <c r="E944" s="3" t="s">
        <v>457</v>
      </c>
      <c r="F944" s="3" t="s">
        <v>2823</v>
      </c>
      <c r="G944" s="3" t="s">
        <v>25</v>
      </c>
      <c r="H944" s="4">
        <v>45650</v>
      </c>
      <c r="I944" s="5">
        <v>3</v>
      </c>
      <c r="J944" s="3" t="s">
        <v>20</v>
      </c>
      <c r="K944" s="3" t="s">
        <v>457</v>
      </c>
      <c r="L944" s="6">
        <v>31.35</v>
      </c>
      <c r="M944" s="3" t="s">
        <v>457</v>
      </c>
      <c r="N944" s="3" t="s">
        <v>457</v>
      </c>
      <c r="O944" s="3" t="s">
        <v>457</v>
      </c>
      <c r="P944" s="3" t="s">
        <v>457</v>
      </c>
      <c r="Q944" s="3" t="s">
        <v>2824</v>
      </c>
      <c r="R944" s="3" t="s">
        <v>457</v>
      </c>
      <c r="S944" s="3" t="s">
        <v>457</v>
      </c>
      <c r="T944" s="3" t="s">
        <v>481</v>
      </c>
      <c r="U944" t="str">
        <f t="shared" si="14"/>
        <v>10060888</v>
      </c>
    </row>
    <row r="945" spans="1:21" hidden="1">
      <c r="A945" s="3" t="s">
        <v>180</v>
      </c>
      <c r="B945" s="3" t="s">
        <v>1686</v>
      </c>
      <c r="C945" s="3" t="s">
        <v>457</v>
      </c>
      <c r="D945" s="3" t="s">
        <v>1899</v>
      </c>
      <c r="E945" s="3" t="s">
        <v>457</v>
      </c>
      <c r="F945" s="3" t="s">
        <v>2825</v>
      </c>
      <c r="G945" s="3" t="s">
        <v>25</v>
      </c>
      <c r="H945" s="4">
        <v>45650</v>
      </c>
      <c r="I945" s="5">
        <v>2</v>
      </c>
      <c r="J945" s="3" t="s">
        <v>20</v>
      </c>
      <c r="K945" s="3" t="s">
        <v>457</v>
      </c>
      <c r="L945" s="6">
        <v>33.94</v>
      </c>
      <c r="M945" s="3" t="s">
        <v>457</v>
      </c>
      <c r="N945" s="3" t="s">
        <v>457</v>
      </c>
      <c r="O945" s="3" t="s">
        <v>457</v>
      </c>
      <c r="P945" s="3" t="s">
        <v>457</v>
      </c>
      <c r="Q945" s="3" t="s">
        <v>2826</v>
      </c>
      <c r="R945" s="3" t="s">
        <v>457</v>
      </c>
      <c r="S945" s="3" t="s">
        <v>457</v>
      </c>
      <c r="T945" s="3" t="s">
        <v>481</v>
      </c>
      <c r="U945" t="str">
        <f t="shared" si="14"/>
        <v>10060902</v>
      </c>
    </row>
    <row r="946" spans="1:21" hidden="1">
      <c r="A946" s="3" t="s">
        <v>1149</v>
      </c>
      <c r="B946" s="3" t="s">
        <v>1686</v>
      </c>
      <c r="C946" s="3" t="s">
        <v>23</v>
      </c>
      <c r="D946" s="3" t="s">
        <v>1929</v>
      </c>
      <c r="E946" s="3" t="s">
        <v>457</v>
      </c>
      <c r="F946" s="3" t="s">
        <v>2827</v>
      </c>
      <c r="G946" s="3" t="s">
        <v>31</v>
      </c>
      <c r="H946" s="4">
        <v>45650</v>
      </c>
      <c r="I946" s="5">
        <v>-4</v>
      </c>
      <c r="J946" s="3" t="s">
        <v>20</v>
      </c>
      <c r="K946" s="3" t="s">
        <v>457</v>
      </c>
      <c r="L946" s="6">
        <v>0</v>
      </c>
      <c r="M946" s="3" t="s">
        <v>457</v>
      </c>
      <c r="N946" s="3" t="s">
        <v>457</v>
      </c>
      <c r="O946" s="3" t="s">
        <v>457</v>
      </c>
      <c r="P946" s="3" t="s">
        <v>457</v>
      </c>
      <c r="Q946" s="3" t="s">
        <v>457</v>
      </c>
      <c r="R946" s="3" t="s">
        <v>457</v>
      </c>
      <c r="S946" s="3" t="s">
        <v>457</v>
      </c>
      <c r="T946" s="3" t="s">
        <v>481</v>
      </c>
      <c r="U946" t="str">
        <f t="shared" si="14"/>
        <v>10204124</v>
      </c>
    </row>
    <row r="947" spans="1:21" hidden="1">
      <c r="A947" s="3" t="s">
        <v>1149</v>
      </c>
      <c r="B947" s="3" t="s">
        <v>1686</v>
      </c>
      <c r="C947" s="3" t="s">
        <v>27</v>
      </c>
      <c r="D947" s="3" t="s">
        <v>1929</v>
      </c>
      <c r="E947" s="3" t="s">
        <v>457</v>
      </c>
      <c r="F947" s="3" t="s">
        <v>2827</v>
      </c>
      <c r="G947" s="3" t="s">
        <v>25</v>
      </c>
      <c r="H947" s="4">
        <v>45650</v>
      </c>
      <c r="I947" s="5">
        <v>4</v>
      </c>
      <c r="J947" s="3" t="s">
        <v>20</v>
      </c>
      <c r="K947" s="3" t="s">
        <v>457</v>
      </c>
      <c r="L947" s="6">
        <v>0</v>
      </c>
      <c r="M947" s="3" t="s">
        <v>457</v>
      </c>
      <c r="N947" s="3" t="s">
        <v>457</v>
      </c>
      <c r="O947" s="3" t="s">
        <v>457</v>
      </c>
      <c r="P947" s="3" t="s">
        <v>457</v>
      </c>
      <c r="Q947" s="3" t="s">
        <v>457</v>
      </c>
      <c r="R947" s="3" t="s">
        <v>457</v>
      </c>
      <c r="S947" s="3" t="s">
        <v>457</v>
      </c>
      <c r="T947" s="3" t="s">
        <v>481</v>
      </c>
      <c r="U947" t="str">
        <f t="shared" si="14"/>
        <v>10204124</v>
      </c>
    </row>
    <row r="948" spans="1:21" hidden="1">
      <c r="A948" s="3" t="s">
        <v>1149</v>
      </c>
      <c r="B948" s="3" t="s">
        <v>1686</v>
      </c>
      <c r="C948" s="3" t="s">
        <v>23</v>
      </c>
      <c r="D948" s="3" t="s">
        <v>1917</v>
      </c>
      <c r="E948" s="3" t="s">
        <v>457</v>
      </c>
      <c r="F948" s="3" t="s">
        <v>2828</v>
      </c>
      <c r="G948" s="3" t="s">
        <v>31</v>
      </c>
      <c r="H948" s="4">
        <v>45650</v>
      </c>
      <c r="I948" s="5">
        <v>2</v>
      </c>
      <c r="J948" s="3" t="s">
        <v>20</v>
      </c>
      <c r="K948" s="3" t="s">
        <v>457</v>
      </c>
      <c r="L948" s="6">
        <v>32.06</v>
      </c>
      <c r="M948" s="3" t="s">
        <v>457</v>
      </c>
      <c r="N948" s="3" t="s">
        <v>457</v>
      </c>
      <c r="O948" s="3" t="s">
        <v>457</v>
      </c>
      <c r="P948" s="3" t="s">
        <v>457</v>
      </c>
      <c r="Q948" s="3" t="s">
        <v>457</v>
      </c>
      <c r="R948" s="3" t="s">
        <v>457</v>
      </c>
      <c r="S948" s="3" t="s">
        <v>457</v>
      </c>
      <c r="T948" s="3" t="s">
        <v>481</v>
      </c>
      <c r="U948" t="str">
        <f t="shared" si="14"/>
        <v>10204124</v>
      </c>
    </row>
    <row r="949" spans="1:21" hidden="1">
      <c r="A949" s="3" t="s">
        <v>1349</v>
      </c>
      <c r="B949" s="3" t="s">
        <v>1686</v>
      </c>
      <c r="C949" s="3" t="s">
        <v>23</v>
      </c>
      <c r="D949" s="3" t="s">
        <v>1917</v>
      </c>
      <c r="E949" s="3" t="s">
        <v>457</v>
      </c>
      <c r="F949" s="3" t="s">
        <v>2829</v>
      </c>
      <c r="G949" s="3" t="s">
        <v>31</v>
      </c>
      <c r="H949" s="4">
        <v>45650</v>
      </c>
      <c r="I949" s="5">
        <v>2</v>
      </c>
      <c r="J949" s="3" t="s">
        <v>20</v>
      </c>
      <c r="K949" s="3" t="s">
        <v>457</v>
      </c>
      <c r="L949" s="6">
        <v>59.87</v>
      </c>
      <c r="M949" s="3" t="s">
        <v>457</v>
      </c>
      <c r="N949" s="3" t="s">
        <v>457</v>
      </c>
      <c r="O949" s="3" t="s">
        <v>457</v>
      </c>
      <c r="P949" s="3" t="s">
        <v>457</v>
      </c>
      <c r="Q949" s="3" t="s">
        <v>457</v>
      </c>
      <c r="R949" s="3" t="s">
        <v>457</v>
      </c>
      <c r="S949" s="3" t="s">
        <v>457</v>
      </c>
      <c r="T949" s="3" t="s">
        <v>481</v>
      </c>
      <c r="U949" t="str">
        <f t="shared" si="14"/>
        <v>10205990</v>
      </c>
    </row>
    <row r="950" spans="1:21" hidden="1">
      <c r="A950" s="3" t="s">
        <v>1349</v>
      </c>
      <c r="B950" s="3" t="s">
        <v>1686</v>
      </c>
      <c r="C950" s="3" t="s">
        <v>23</v>
      </c>
      <c r="D950" s="3" t="s">
        <v>1929</v>
      </c>
      <c r="E950" s="3" t="s">
        <v>457</v>
      </c>
      <c r="F950" s="3" t="s">
        <v>2830</v>
      </c>
      <c r="G950" s="3" t="s">
        <v>31</v>
      </c>
      <c r="H950" s="4">
        <v>45650</v>
      </c>
      <c r="I950" s="5">
        <v>-2</v>
      </c>
      <c r="J950" s="3" t="s">
        <v>20</v>
      </c>
      <c r="K950" s="3" t="s">
        <v>457</v>
      </c>
      <c r="L950" s="6">
        <v>0</v>
      </c>
      <c r="M950" s="3" t="s">
        <v>457</v>
      </c>
      <c r="N950" s="3" t="s">
        <v>457</v>
      </c>
      <c r="O950" s="3" t="s">
        <v>457</v>
      </c>
      <c r="P950" s="3" t="s">
        <v>457</v>
      </c>
      <c r="Q950" s="3" t="s">
        <v>457</v>
      </c>
      <c r="R950" s="3" t="s">
        <v>457</v>
      </c>
      <c r="S950" s="3" t="s">
        <v>457</v>
      </c>
      <c r="T950" s="3" t="s">
        <v>481</v>
      </c>
      <c r="U950" t="str">
        <f t="shared" si="14"/>
        <v>10205990</v>
      </c>
    </row>
    <row r="951" spans="1:21" hidden="1">
      <c r="A951" s="3" t="s">
        <v>1349</v>
      </c>
      <c r="B951" s="3" t="s">
        <v>1686</v>
      </c>
      <c r="C951" s="3" t="s">
        <v>27</v>
      </c>
      <c r="D951" s="3" t="s">
        <v>1929</v>
      </c>
      <c r="E951" s="3" t="s">
        <v>457</v>
      </c>
      <c r="F951" s="3" t="s">
        <v>2830</v>
      </c>
      <c r="G951" s="3" t="s">
        <v>25</v>
      </c>
      <c r="H951" s="4">
        <v>45650</v>
      </c>
      <c r="I951" s="5">
        <v>2</v>
      </c>
      <c r="J951" s="3" t="s">
        <v>20</v>
      </c>
      <c r="K951" s="3" t="s">
        <v>457</v>
      </c>
      <c r="L951" s="6">
        <v>0</v>
      </c>
      <c r="M951" s="3" t="s">
        <v>457</v>
      </c>
      <c r="N951" s="3" t="s">
        <v>457</v>
      </c>
      <c r="O951" s="3" t="s">
        <v>457</v>
      </c>
      <c r="P951" s="3" t="s">
        <v>457</v>
      </c>
      <c r="Q951" s="3" t="s">
        <v>457</v>
      </c>
      <c r="R951" s="3" t="s">
        <v>457</v>
      </c>
      <c r="S951" s="3" t="s">
        <v>457</v>
      </c>
      <c r="T951" s="3" t="s">
        <v>481</v>
      </c>
      <c r="U951" t="str">
        <f t="shared" si="14"/>
        <v>10205990</v>
      </c>
    </row>
    <row r="952" spans="1:21" hidden="1">
      <c r="A952" s="3" t="s">
        <v>1153</v>
      </c>
      <c r="B952" s="3" t="s">
        <v>1686</v>
      </c>
      <c r="C952" s="3" t="s">
        <v>457</v>
      </c>
      <c r="D952" s="3" t="s">
        <v>1899</v>
      </c>
      <c r="E952" s="3" t="s">
        <v>457</v>
      </c>
      <c r="F952" s="3" t="s">
        <v>2831</v>
      </c>
      <c r="G952" s="3" t="s">
        <v>25</v>
      </c>
      <c r="H952" s="4">
        <v>45650</v>
      </c>
      <c r="I952" s="5">
        <v>6</v>
      </c>
      <c r="J952" s="3" t="s">
        <v>20</v>
      </c>
      <c r="K952" s="3" t="s">
        <v>457</v>
      </c>
      <c r="L952" s="6">
        <v>58.2</v>
      </c>
      <c r="M952" s="3" t="s">
        <v>457</v>
      </c>
      <c r="N952" s="3" t="s">
        <v>457</v>
      </c>
      <c r="O952" s="3" t="s">
        <v>457</v>
      </c>
      <c r="P952" s="3" t="s">
        <v>457</v>
      </c>
      <c r="Q952" s="3" t="s">
        <v>2832</v>
      </c>
      <c r="R952" s="3" t="s">
        <v>457</v>
      </c>
      <c r="S952" s="3" t="s">
        <v>457</v>
      </c>
      <c r="T952" s="3" t="s">
        <v>481</v>
      </c>
      <c r="U952" t="str">
        <f t="shared" si="14"/>
        <v>10334479</v>
      </c>
    </row>
    <row r="953" spans="1:21" hidden="1">
      <c r="A953" s="3" t="s">
        <v>972</v>
      </c>
      <c r="B953" s="3" t="s">
        <v>1686</v>
      </c>
      <c r="C953" s="3" t="s">
        <v>457</v>
      </c>
      <c r="D953" s="3" t="s">
        <v>1899</v>
      </c>
      <c r="E953" s="3" t="s">
        <v>457</v>
      </c>
      <c r="F953" s="3" t="s">
        <v>2833</v>
      </c>
      <c r="G953" s="3" t="s">
        <v>25</v>
      </c>
      <c r="H953" s="4">
        <v>45650</v>
      </c>
      <c r="I953" s="5">
        <v>12</v>
      </c>
      <c r="J953" s="3" t="s">
        <v>20</v>
      </c>
      <c r="K953" s="3" t="s">
        <v>457</v>
      </c>
      <c r="L953" s="6">
        <v>1157.25</v>
      </c>
      <c r="M953" s="3" t="s">
        <v>457</v>
      </c>
      <c r="N953" s="3" t="s">
        <v>457</v>
      </c>
      <c r="O953" s="3" t="s">
        <v>457</v>
      </c>
      <c r="P953" s="3" t="s">
        <v>457</v>
      </c>
      <c r="Q953" s="3" t="s">
        <v>2834</v>
      </c>
      <c r="R953" s="3" t="s">
        <v>457</v>
      </c>
      <c r="S953" s="3" t="s">
        <v>457</v>
      </c>
      <c r="T953" s="3" t="s">
        <v>481</v>
      </c>
      <c r="U953" t="str">
        <f t="shared" si="14"/>
        <v>10491002</v>
      </c>
    </row>
    <row r="954" spans="1:21" hidden="1">
      <c r="A954" s="3" t="s">
        <v>168</v>
      </c>
      <c r="B954" s="3" t="s">
        <v>1686</v>
      </c>
      <c r="C954" s="3" t="s">
        <v>23</v>
      </c>
      <c r="D954" s="3" t="s">
        <v>1896</v>
      </c>
      <c r="E954" s="3" t="s">
        <v>457</v>
      </c>
      <c r="F954" s="3" t="s">
        <v>2835</v>
      </c>
      <c r="G954" s="3" t="s">
        <v>31</v>
      </c>
      <c r="H954" s="4">
        <v>45651</v>
      </c>
      <c r="I954" s="5">
        <v>-2</v>
      </c>
      <c r="J954" s="3" t="s">
        <v>20</v>
      </c>
      <c r="K954" s="3" t="s">
        <v>457</v>
      </c>
      <c r="L954" s="6">
        <v>-63.32</v>
      </c>
      <c r="M954" s="3" t="s">
        <v>457</v>
      </c>
      <c r="N954" s="3" t="s">
        <v>457</v>
      </c>
      <c r="O954" s="3" t="s">
        <v>457</v>
      </c>
      <c r="P954" s="3" t="s">
        <v>457</v>
      </c>
      <c r="Q954" s="3" t="s">
        <v>457</v>
      </c>
      <c r="R954" s="3" t="s">
        <v>457</v>
      </c>
      <c r="S954" s="3" t="s">
        <v>457</v>
      </c>
      <c r="T954" s="3" t="s">
        <v>481</v>
      </c>
      <c r="U954" t="str">
        <f t="shared" si="14"/>
        <v>10060892</v>
      </c>
    </row>
    <row r="955" spans="1:21" hidden="1">
      <c r="A955" s="3" t="s">
        <v>1149</v>
      </c>
      <c r="B955" s="3" t="s">
        <v>1686</v>
      </c>
      <c r="C955" s="3" t="s">
        <v>27</v>
      </c>
      <c r="D955" s="3" t="s">
        <v>456</v>
      </c>
      <c r="E955" s="3" t="s">
        <v>457</v>
      </c>
      <c r="F955" s="3" t="s">
        <v>2836</v>
      </c>
      <c r="G955" s="3" t="s">
        <v>31</v>
      </c>
      <c r="H955" s="4">
        <v>45652</v>
      </c>
      <c r="I955" s="5">
        <v>-4</v>
      </c>
      <c r="J955" s="3" t="s">
        <v>20</v>
      </c>
      <c r="K955" s="3" t="s">
        <v>457</v>
      </c>
      <c r="L955" s="6">
        <v>-64.12</v>
      </c>
      <c r="M955" s="3" t="s">
        <v>457</v>
      </c>
      <c r="N955" s="3" t="s">
        <v>457</v>
      </c>
      <c r="O955" s="3" t="s">
        <v>457</v>
      </c>
      <c r="P955" s="3" t="s">
        <v>2535</v>
      </c>
      <c r="Q955" s="3" t="s">
        <v>457</v>
      </c>
      <c r="R955" s="3" t="s">
        <v>457</v>
      </c>
      <c r="S955" s="3" t="s">
        <v>457</v>
      </c>
      <c r="T955" s="3" t="s">
        <v>2536</v>
      </c>
      <c r="U955" t="str">
        <f t="shared" si="14"/>
        <v>10204124200058501</v>
      </c>
    </row>
    <row r="956" spans="1:21" hidden="1">
      <c r="A956" s="3" t="s">
        <v>1149</v>
      </c>
      <c r="B956" s="3" t="s">
        <v>1686</v>
      </c>
      <c r="C956" s="3" t="s">
        <v>23</v>
      </c>
      <c r="D956" s="3" t="s">
        <v>1917</v>
      </c>
      <c r="E956" s="3" t="s">
        <v>457</v>
      </c>
      <c r="F956" s="3" t="s">
        <v>2837</v>
      </c>
      <c r="G956" s="3" t="s">
        <v>25</v>
      </c>
      <c r="H956" s="4">
        <v>45652</v>
      </c>
      <c r="I956" s="5">
        <v>20</v>
      </c>
      <c r="J956" s="3" t="s">
        <v>20</v>
      </c>
      <c r="K956" s="3" t="s">
        <v>457</v>
      </c>
      <c r="L956" s="6">
        <v>320.60000000000002</v>
      </c>
      <c r="M956" s="3" t="s">
        <v>457</v>
      </c>
      <c r="N956" s="3" t="s">
        <v>457</v>
      </c>
      <c r="O956" s="3" t="s">
        <v>457</v>
      </c>
      <c r="P956" s="3" t="s">
        <v>457</v>
      </c>
      <c r="Q956" s="3" t="s">
        <v>457</v>
      </c>
      <c r="R956" s="3" t="s">
        <v>457</v>
      </c>
      <c r="S956" s="3" t="s">
        <v>457</v>
      </c>
      <c r="T956" s="3" t="s">
        <v>481</v>
      </c>
      <c r="U956" t="str">
        <f t="shared" si="14"/>
        <v>10204124</v>
      </c>
    </row>
    <row r="957" spans="1:21" hidden="1">
      <c r="A957" s="3" t="s">
        <v>1349</v>
      </c>
      <c r="B957" s="3" t="s">
        <v>1686</v>
      </c>
      <c r="C957" s="3" t="s">
        <v>27</v>
      </c>
      <c r="D957" s="3" t="s">
        <v>456</v>
      </c>
      <c r="E957" s="3" t="s">
        <v>457</v>
      </c>
      <c r="F957" s="3" t="s">
        <v>2838</v>
      </c>
      <c r="G957" s="3" t="s">
        <v>31</v>
      </c>
      <c r="H957" s="4">
        <v>45652</v>
      </c>
      <c r="I957" s="5">
        <v>-4</v>
      </c>
      <c r="J957" s="3" t="s">
        <v>20</v>
      </c>
      <c r="K957" s="3" t="s">
        <v>457</v>
      </c>
      <c r="L957" s="6">
        <v>-119.74</v>
      </c>
      <c r="M957" s="3" t="s">
        <v>457</v>
      </c>
      <c r="N957" s="3" t="s">
        <v>457</v>
      </c>
      <c r="O957" s="3" t="s">
        <v>457</v>
      </c>
      <c r="P957" s="3" t="s">
        <v>2535</v>
      </c>
      <c r="Q957" s="3" t="s">
        <v>457</v>
      </c>
      <c r="R957" s="3" t="s">
        <v>457</v>
      </c>
      <c r="S957" s="3" t="s">
        <v>457</v>
      </c>
      <c r="T957" s="3" t="s">
        <v>2536</v>
      </c>
      <c r="U957" t="str">
        <f t="shared" si="14"/>
        <v>10205990200058501</v>
      </c>
    </row>
    <row r="958" spans="1:21" hidden="1">
      <c r="A958" s="3" t="s">
        <v>1349</v>
      </c>
      <c r="B958" s="3" t="s">
        <v>1686</v>
      </c>
      <c r="C958" s="3" t="s">
        <v>23</v>
      </c>
      <c r="D958" s="3" t="s">
        <v>1917</v>
      </c>
      <c r="E958" s="3" t="s">
        <v>457</v>
      </c>
      <c r="F958" s="3" t="s">
        <v>2837</v>
      </c>
      <c r="G958" s="3" t="s">
        <v>31</v>
      </c>
      <c r="H958" s="4">
        <v>45652</v>
      </c>
      <c r="I958" s="5">
        <v>20</v>
      </c>
      <c r="J958" s="3" t="s">
        <v>20</v>
      </c>
      <c r="K958" s="3" t="s">
        <v>457</v>
      </c>
      <c r="L958" s="6">
        <v>598.70000000000005</v>
      </c>
      <c r="M958" s="3" t="s">
        <v>457</v>
      </c>
      <c r="N958" s="3" t="s">
        <v>457</v>
      </c>
      <c r="O958" s="3" t="s">
        <v>457</v>
      </c>
      <c r="P958" s="3" t="s">
        <v>457</v>
      </c>
      <c r="Q958" s="3" t="s">
        <v>457</v>
      </c>
      <c r="R958" s="3" t="s">
        <v>457</v>
      </c>
      <c r="S958" s="3" t="s">
        <v>457</v>
      </c>
      <c r="T958" s="3" t="s">
        <v>481</v>
      </c>
      <c r="U958" t="str">
        <f t="shared" si="14"/>
        <v>10205990</v>
      </c>
    </row>
    <row r="959" spans="1:21" hidden="1">
      <c r="A959" s="3" t="s">
        <v>923</v>
      </c>
      <c r="B959" s="3" t="s">
        <v>1686</v>
      </c>
      <c r="C959" s="3" t="s">
        <v>27</v>
      </c>
      <c r="D959" s="3" t="s">
        <v>1896</v>
      </c>
      <c r="E959" s="3" t="s">
        <v>457</v>
      </c>
      <c r="F959" s="3" t="s">
        <v>2839</v>
      </c>
      <c r="G959" s="3" t="s">
        <v>31</v>
      </c>
      <c r="H959" s="4">
        <v>45655</v>
      </c>
      <c r="I959" s="5">
        <v>-16</v>
      </c>
      <c r="J959" s="3" t="s">
        <v>20</v>
      </c>
      <c r="K959" s="3" t="s">
        <v>457</v>
      </c>
      <c r="L959" s="6">
        <v>-135.91999999999999</v>
      </c>
      <c r="M959" s="3" t="s">
        <v>457</v>
      </c>
      <c r="N959" s="3" t="s">
        <v>457</v>
      </c>
      <c r="O959" s="3" t="s">
        <v>457</v>
      </c>
      <c r="P959" s="3" t="s">
        <v>457</v>
      </c>
      <c r="Q959" s="3" t="s">
        <v>457</v>
      </c>
      <c r="R959" s="3" t="s">
        <v>457</v>
      </c>
      <c r="S959" s="3" t="s">
        <v>457</v>
      </c>
      <c r="T959" s="3" t="s">
        <v>481</v>
      </c>
      <c r="U959" t="str">
        <f t="shared" si="14"/>
        <v>10058535</v>
      </c>
    </row>
    <row r="960" spans="1:21" hidden="1">
      <c r="A960" s="3" t="s">
        <v>1267</v>
      </c>
      <c r="B960" s="3" t="s">
        <v>1686</v>
      </c>
      <c r="C960" s="3" t="s">
        <v>27</v>
      </c>
      <c r="D960" s="3" t="s">
        <v>1896</v>
      </c>
      <c r="E960" s="3" t="s">
        <v>457</v>
      </c>
      <c r="F960" s="3" t="s">
        <v>2840</v>
      </c>
      <c r="G960" s="3" t="s">
        <v>31</v>
      </c>
      <c r="H960" s="4">
        <v>45655</v>
      </c>
      <c r="I960" s="5">
        <v>-16</v>
      </c>
      <c r="J960" s="3" t="s">
        <v>20</v>
      </c>
      <c r="K960" s="3" t="s">
        <v>457</v>
      </c>
      <c r="L960" s="6">
        <v>-63.68</v>
      </c>
      <c r="M960" s="3" t="s">
        <v>457</v>
      </c>
      <c r="N960" s="3" t="s">
        <v>457</v>
      </c>
      <c r="O960" s="3" t="s">
        <v>457</v>
      </c>
      <c r="P960" s="3" t="s">
        <v>457</v>
      </c>
      <c r="Q960" s="3" t="s">
        <v>457</v>
      </c>
      <c r="R960" s="3" t="s">
        <v>457</v>
      </c>
      <c r="S960" s="3" t="s">
        <v>457</v>
      </c>
      <c r="T960" s="3" t="s">
        <v>481</v>
      </c>
      <c r="U960" t="str">
        <f t="shared" si="14"/>
        <v>10058893</v>
      </c>
    </row>
    <row r="961" spans="1:21" hidden="1">
      <c r="A961" s="3" t="s">
        <v>1305</v>
      </c>
      <c r="B961" s="3" t="s">
        <v>1686</v>
      </c>
      <c r="C961" s="3" t="s">
        <v>23</v>
      </c>
      <c r="D961" s="3" t="s">
        <v>1891</v>
      </c>
      <c r="E961" s="3" t="s">
        <v>457</v>
      </c>
      <c r="F961" s="3" t="s">
        <v>2841</v>
      </c>
      <c r="G961" s="3" t="s">
        <v>31</v>
      </c>
      <c r="H961" s="4">
        <v>45657</v>
      </c>
      <c r="I961" s="5">
        <v>2</v>
      </c>
      <c r="J961" s="3" t="s">
        <v>20</v>
      </c>
      <c r="K961" s="3" t="s">
        <v>457</v>
      </c>
      <c r="L961" s="6">
        <v>0</v>
      </c>
      <c r="M961" s="3" t="s">
        <v>457</v>
      </c>
      <c r="N961" s="3" t="s">
        <v>457</v>
      </c>
      <c r="O961" s="3" t="s">
        <v>457</v>
      </c>
      <c r="P961" s="3" t="s">
        <v>457</v>
      </c>
      <c r="Q961" s="3" t="s">
        <v>2740</v>
      </c>
      <c r="R961" s="3" t="s">
        <v>457</v>
      </c>
      <c r="S961" s="3" t="s">
        <v>457</v>
      </c>
      <c r="T961" s="3" t="s">
        <v>481</v>
      </c>
      <c r="U961" t="str">
        <f t="shared" si="14"/>
        <v>10060890</v>
      </c>
    </row>
    <row r="962" spans="1:21" hidden="1">
      <c r="A962" s="3" t="s">
        <v>1305</v>
      </c>
      <c r="B962" s="3" t="s">
        <v>1686</v>
      </c>
      <c r="C962" s="3" t="s">
        <v>23</v>
      </c>
      <c r="D962" s="3" t="s">
        <v>1891</v>
      </c>
      <c r="E962" s="3" t="s">
        <v>457</v>
      </c>
      <c r="F962" s="3" t="s">
        <v>2842</v>
      </c>
      <c r="G962" s="3" t="s">
        <v>31</v>
      </c>
      <c r="H962" s="4">
        <v>45657</v>
      </c>
      <c r="I962" s="5">
        <v>1</v>
      </c>
      <c r="J962" s="3" t="s">
        <v>20</v>
      </c>
      <c r="K962" s="3" t="s">
        <v>457</v>
      </c>
      <c r="L962" s="6">
        <v>0</v>
      </c>
      <c r="M962" s="3" t="s">
        <v>457</v>
      </c>
      <c r="N962" s="3" t="s">
        <v>457</v>
      </c>
      <c r="O962" s="3" t="s">
        <v>457</v>
      </c>
      <c r="P962" s="3" t="s">
        <v>457</v>
      </c>
      <c r="Q962" s="3" t="s">
        <v>2715</v>
      </c>
      <c r="R962" s="3" t="s">
        <v>457</v>
      </c>
      <c r="S962" s="3" t="s">
        <v>457</v>
      </c>
      <c r="T962" s="3" t="s">
        <v>481</v>
      </c>
      <c r="U962" t="str">
        <f t="shared" si="14"/>
        <v>10060890</v>
      </c>
    </row>
    <row r="963" spans="1:21" hidden="1">
      <c r="A963" s="3" t="s">
        <v>1305</v>
      </c>
      <c r="B963" s="3" t="s">
        <v>1686</v>
      </c>
      <c r="C963" s="3" t="s">
        <v>23</v>
      </c>
      <c r="D963" s="3" t="s">
        <v>1891</v>
      </c>
      <c r="E963" s="3" t="s">
        <v>457</v>
      </c>
      <c r="F963" s="3" t="s">
        <v>2843</v>
      </c>
      <c r="G963" s="3" t="s">
        <v>31</v>
      </c>
      <c r="H963" s="4">
        <v>45657</v>
      </c>
      <c r="I963" s="5">
        <v>1</v>
      </c>
      <c r="J963" s="3" t="s">
        <v>20</v>
      </c>
      <c r="K963" s="3" t="s">
        <v>457</v>
      </c>
      <c r="L963" s="6">
        <v>0</v>
      </c>
      <c r="M963" s="3" t="s">
        <v>457</v>
      </c>
      <c r="N963" s="3" t="s">
        <v>457</v>
      </c>
      <c r="O963" s="3" t="s">
        <v>457</v>
      </c>
      <c r="P963" s="3" t="s">
        <v>457</v>
      </c>
      <c r="Q963" s="3" t="s">
        <v>2797</v>
      </c>
      <c r="R963" s="3" t="s">
        <v>457</v>
      </c>
      <c r="S963" s="3" t="s">
        <v>457</v>
      </c>
      <c r="T963" s="3" t="s">
        <v>481</v>
      </c>
      <c r="U963" t="str">
        <f t="shared" ref="U963:U1026" si="15">_xlfn.CONCAT(A963,P963)</f>
        <v>10060890</v>
      </c>
    </row>
    <row r="964" spans="1:21" hidden="1">
      <c r="A964" s="3" t="s">
        <v>1305</v>
      </c>
      <c r="B964" s="3" t="s">
        <v>1686</v>
      </c>
      <c r="C964" s="3" t="s">
        <v>23</v>
      </c>
      <c r="D964" s="3" t="s">
        <v>1891</v>
      </c>
      <c r="E964" s="3" t="s">
        <v>457</v>
      </c>
      <c r="F964" s="3" t="s">
        <v>2844</v>
      </c>
      <c r="G964" s="3" t="s">
        <v>31</v>
      </c>
      <c r="H964" s="4">
        <v>45657</v>
      </c>
      <c r="I964" s="5">
        <v>3</v>
      </c>
      <c r="J964" s="3" t="s">
        <v>20</v>
      </c>
      <c r="K964" s="3" t="s">
        <v>457</v>
      </c>
      <c r="L964" s="6">
        <v>0</v>
      </c>
      <c r="M964" s="3" t="s">
        <v>457</v>
      </c>
      <c r="N964" s="3" t="s">
        <v>457</v>
      </c>
      <c r="O964" s="3" t="s">
        <v>457</v>
      </c>
      <c r="P964" s="3" t="s">
        <v>457</v>
      </c>
      <c r="Q964" s="3" t="s">
        <v>2807</v>
      </c>
      <c r="R964" s="3" t="s">
        <v>457</v>
      </c>
      <c r="S964" s="3" t="s">
        <v>457</v>
      </c>
      <c r="T964" s="3" t="s">
        <v>481</v>
      </c>
      <c r="U964" t="str">
        <f t="shared" si="15"/>
        <v>10060890</v>
      </c>
    </row>
    <row r="965" spans="1:21" hidden="1">
      <c r="A965" s="3" t="s">
        <v>1305</v>
      </c>
      <c r="B965" s="3" t="s">
        <v>1686</v>
      </c>
      <c r="C965" s="3" t="s">
        <v>23</v>
      </c>
      <c r="D965" s="3" t="s">
        <v>1891</v>
      </c>
      <c r="E965" s="3" t="s">
        <v>457</v>
      </c>
      <c r="F965" s="3" t="s">
        <v>2845</v>
      </c>
      <c r="G965" s="3" t="s">
        <v>31</v>
      </c>
      <c r="H965" s="4">
        <v>45657</v>
      </c>
      <c r="I965" s="5">
        <v>3</v>
      </c>
      <c r="J965" s="3" t="s">
        <v>20</v>
      </c>
      <c r="K965" s="3" t="s">
        <v>457</v>
      </c>
      <c r="L965" s="6">
        <v>0</v>
      </c>
      <c r="M965" s="3" t="s">
        <v>457</v>
      </c>
      <c r="N965" s="3" t="s">
        <v>457</v>
      </c>
      <c r="O965" s="3" t="s">
        <v>457</v>
      </c>
      <c r="P965" s="3" t="s">
        <v>457</v>
      </c>
      <c r="Q965" s="3" t="s">
        <v>2804</v>
      </c>
      <c r="R965" s="3" t="s">
        <v>457</v>
      </c>
      <c r="S965" s="3" t="s">
        <v>457</v>
      </c>
      <c r="T965" s="3" t="s">
        <v>481</v>
      </c>
      <c r="U965" t="str">
        <f t="shared" si="15"/>
        <v>10060890</v>
      </c>
    </row>
    <row r="966" spans="1:21" hidden="1">
      <c r="A966" s="3" t="s">
        <v>1305</v>
      </c>
      <c r="B966" s="3" t="s">
        <v>1686</v>
      </c>
      <c r="C966" s="3" t="s">
        <v>23</v>
      </c>
      <c r="D966" s="3" t="s">
        <v>1891</v>
      </c>
      <c r="E966" s="3" t="s">
        <v>457</v>
      </c>
      <c r="F966" s="3" t="s">
        <v>2846</v>
      </c>
      <c r="G966" s="3" t="s">
        <v>31</v>
      </c>
      <c r="H966" s="4">
        <v>45657</v>
      </c>
      <c r="I966" s="5">
        <v>2</v>
      </c>
      <c r="J966" s="3" t="s">
        <v>20</v>
      </c>
      <c r="K966" s="3" t="s">
        <v>457</v>
      </c>
      <c r="L966" s="6">
        <v>0</v>
      </c>
      <c r="M966" s="3" t="s">
        <v>457</v>
      </c>
      <c r="N966" s="3" t="s">
        <v>457</v>
      </c>
      <c r="O966" s="3" t="s">
        <v>457</v>
      </c>
      <c r="P966" s="3" t="s">
        <v>457</v>
      </c>
      <c r="Q966" s="3" t="s">
        <v>2801</v>
      </c>
      <c r="R966" s="3" t="s">
        <v>457</v>
      </c>
      <c r="S966" s="3" t="s">
        <v>457</v>
      </c>
      <c r="T966" s="3" t="s">
        <v>481</v>
      </c>
      <c r="U966" t="str">
        <f t="shared" si="15"/>
        <v>10060890</v>
      </c>
    </row>
    <row r="967" spans="1:21" hidden="1">
      <c r="A967" s="3" t="s">
        <v>1305</v>
      </c>
      <c r="B967" s="3" t="s">
        <v>1686</v>
      </c>
      <c r="C967" s="3" t="s">
        <v>23</v>
      </c>
      <c r="D967" s="3" t="s">
        <v>1891</v>
      </c>
      <c r="E967" s="3" t="s">
        <v>457</v>
      </c>
      <c r="F967" s="3" t="s">
        <v>2847</v>
      </c>
      <c r="G967" s="3" t="s">
        <v>31</v>
      </c>
      <c r="H967" s="4">
        <v>45657</v>
      </c>
      <c r="I967" s="5">
        <v>1</v>
      </c>
      <c r="J967" s="3" t="s">
        <v>20</v>
      </c>
      <c r="K967" s="3" t="s">
        <v>457</v>
      </c>
      <c r="L967" s="6">
        <v>0</v>
      </c>
      <c r="M967" s="3" t="s">
        <v>457</v>
      </c>
      <c r="N967" s="3" t="s">
        <v>457</v>
      </c>
      <c r="O967" s="3" t="s">
        <v>457</v>
      </c>
      <c r="P967" s="3" t="s">
        <v>457</v>
      </c>
      <c r="Q967" s="3" t="s">
        <v>2799</v>
      </c>
      <c r="R967" s="3" t="s">
        <v>457</v>
      </c>
      <c r="S967" s="3" t="s">
        <v>457</v>
      </c>
      <c r="T967" s="3" t="s">
        <v>481</v>
      </c>
      <c r="U967" t="str">
        <f t="shared" si="15"/>
        <v>10060890</v>
      </c>
    </row>
    <row r="968" spans="1:21" hidden="1">
      <c r="A968" s="3" t="s">
        <v>168</v>
      </c>
      <c r="B968" s="3" t="s">
        <v>1686</v>
      </c>
      <c r="C968" s="3" t="s">
        <v>23</v>
      </c>
      <c r="D968" s="3" t="s">
        <v>1891</v>
      </c>
      <c r="E968" s="3" t="s">
        <v>457</v>
      </c>
      <c r="F968" s="3" t="s">
        <v>2848</v>
      </c>
      <c r="G968" s="3" t="s">
        <v>31</v>
      </c>
      <c r="H968" s="4">
        <v>45657</v>
      </c>
      <c r="I968" s="5">
        <v>4</v>
      </c>
      <c r="J968" s="3" t="s">
        <v>20</v>
      </c>
      <c r="K968" s="3" t="s">
        <v>457</v>
      </c>
      <c r="L968" s="6">
        <v>0</v>
      </c>
      <c r="M968" s="3" t="s">
        <v>457</v>
      </c>
      <c r="N968" s="3" t="s">
        <v>457</v>
      </c>
      <c r="O968" s="3" t="s">
        <v>457</v>
      </c>
      <c r="P968" s="3" t="s">
        <v>457</v>
      </c>
      <c r="Q968" s="3" t="s">
        <v>1907</v>
      </c>
      <c r="R968" s="3" t="s">
        <v>457</v>
      </c>
      <c r="S968" s="3" t="s">
        <v>457</v>
      </c>
      <c r="T968" s="3" t="s">
        <v>481</v>
      </c>
      <c r="U968" t="str">
        <f t="shared" si="15"/>
        <v>10060892</v>
      </c>
    </row>
    <row r="969" spans="1:21" hidden="1">
      <c r="A969" s="3" t="s">
        <v>1349</v>
      </c>
      <c r="B969" s="3" t="s">
        <v>1686</v>
      </c>
      <c r="C969" s="3" t="s">
        <v>23</v>
      </c>
      <c r="D969" s="3" t="s">
        <v>1891</v>
      </c>
      <c r="E969" s="3" t="s">
        <v>457</v>
      </c>
      <c r="F969" s="3" t="s">
        <v>2849</v>
      </c>
      <c r="G969" s="3" t="s">
        <v>31</v>
      </c>
      <c r="H969" s="4">
        <v>45657</v>
      </c>
      <c r="I969" s="5">
        <v>2</v>
      </c>
      <c r="J969" s="3" t="s">
        <v>20</v>
      </c>
      <c r="K969" s="3" t="s">
        <v>457</v>
      </c>
      <c r="L969" s="6">
        <v>0</v>
      </c>
      <c r="M969" s="3" t="s">
        <v>457</v>
      </c>
      <c r="N969" s="3" t="s">
        <v>457</v>
      </c>
      <c r="O969" s="3" t="s">
        <v>457</v>
      </c>
      <c r="P969" s="3" t="s">
        <v>457</v>
      </c>
      <c r="Q969" s="3" t="s">
        <v>2811</v>
      </c>
      <c r="R969" s="3" t="s">
        <v>457</v>
      </c>
      <c r="S969" s="3" t="s">
        <v>457</v>
      </c>
      <c r="T969" s="3" t="s">
        <v>481</v>
      </c>
      <c r="U969" t="str">
        <f t="shared" si="15"/>
        <v>10205990</v>
      </c>
    </row>
    <row r="970" spans="1:21" hidden="1">
      <c r="A970" s="3" t="s">
        <v>1138</v>
      </c>
      <c r="B970" s="3" t="s">
        <v>1686</v>
      </c>
      <c r="C970" s="3" t="s">
        <v>23</v>
      </c>
      <c r="D970" s="3" t="s">
        <v>1891</v>
      </c>
      <c r="E970" s="3" t="s">
        <v>457</v>
      </c>
      <c r="F970" s="3" t="s">
        <v>2850</v>
      </c>
      <c r="G970" s="3" t="s">
        <v>31</v>
      </c>
      <c r="H970" s="4">
        <v>45658</v>
      </c>
      <c r="I970" s="5">
        <v>56</v>
      </c>
      <c r="J970" s="3" t="s">
        <v>20</v>
      </c>
      <c r="K970" s="3" t="s">
        <v>457</v>
      </c>
      <c r="L970" s="6">
        <v>0</v>
      </c>
      <c r="M970" s="3" t="s">
        <v>457</v>
      </c>
      <c r="N970" s="3" t="s">
        <v>457</v>
      </c>
      <c r="O970" s="3" t="s">
        <v>457</v>
      </c>
      <c r="P970" s="3" t="s">
        <v>457</v>
      </c>
      <c r="Q970" s="3" t="s">
        <v>2817</v>
      </c>
      <c r="R970" s="3" t="s">
        <v>457</v>
      </c>
      <c r="S970" s="3" t="s">
        <v>457</v>
      </c>
      <c r="T970" s="3" t="s">
        <v>481</v>
      </c>
      <c r="U970" t="str">
        <f t="shared" si="15"/>
        <v>10058877</v>
      </c>
    </row>
    <row r="971" spans="1:21" hidden="1">
      <c r="A971" s="3" t="s">
        <v>1192</v>
      </c>
      <c r="B971" s="3" t="s">
        <v>1686</v>
      </c>
      <c r="C971" s="3" t="s">
        <v>23</v>
      </c>
      <c r="D971" s="3" t="s">
        <v>1891</v>
      </c>
      <c r="E971" s="3" t="s">
        <v>457</v>
      </c>
      <c r="F971" s="3" t="s">
        <v>2851</v>
      </c>
      <c r="G971" s="3" t="s">
        <v>31</v>
      </c>
      <c r="H971" s="4">
        <v>45658</v>
      </c>
      <c r="I971" s="5">
        <v>24</v>
      </c>
      <c r="J971" s="3" t="s">
        <v>20</v>
      </c>
      <c r="K971" s="3" t="s">
        <v>457</v>
      </c>
      <c r="L971" s="6">
        <v>0</v>
      </c>
      <c r="M971" s="3" t="s">
        <v>457</v>
      </c>
      <c r="N971" s="3" t="s">
        <v>457</v>
      </c>
      <c r="O971" s="3" t="s">
        <v>457</v>
      </c>
      <c r="P971" s="3" t="s">
        <v>457</v>
      </c>
      <c r="Q971" s="3" t="s">
        <v>2819</v>
      </c>
      <c r="R971" s="3" t="s">
        <v>457</v>
      </c>
      <c r="S971" s="3" t="s">
        <v>457</v>
      </c>
      <c r="T971" s="3" t="s">
        <v>481</v>
      </c>
      <c r="U971" t="str">
        <f t="shared" si="15"/>
        <v>10058879</v>
      </c>
    </row>
    <row r="972" spans="1:21" hidden="1">
      <c r="A972" s="3" t="s">
        <v>1010</v>
      </c>
      <c r="B972" s="3" t="s">
        <v>1686</v>
      </c>
      <c r="C972" s="3" t="s">
        <v>23</v>
      </c>
      <c r="D972" s="3" t="s">
        <v>1891</v>
      </c>
      <c r="E972" s="3" t="s">
        <v>457</v>
      </c>
      <c r="F972" s="3" t="s">
        <v>2852</v>
      </c>
      <c r="G972" s="3" t="s">
        <v>31</v>
      </c>
      <c r="H972" s="4">
        <v>45658</v>
      </c>
      <c r="I972" s="5">
        <v>8</v>
      </c>
      <c r="J972" s="3" t="s">
        <v>20</v>
      </c>
      <c r="K972" s="3" t="s">
        <v>457</v>
      </c>
      <c r="L972" s="6">
        <v>0</v>
      </c>
      <c r="M972" s="3" t="s">
        <v>457</v>
      </c>
      <c r="N972" s="3" t="s">
        <v>457</v>
      </c>
      <c r="O972" s="3" t="s">
        <v>457</v>
      </c>
      <c r="P972" s="3" t="s">
        <v>457</v>
      </c>
      <c r="Q972" s="3" t="s">
        <v>2821</v>
      </c>
      <c r="R972" s="3" t="s">
        <v>457</v>
      </c>
      <c r="S972" s="3" t="s">
        <v>457</v>
      </c>
      <c r="T972" s="3" t="s">
        <v>481</v>
      </c>
      <c r="U972" t="str">
        <f t="shared" si="15"/>
        <v>10058891</v>
      </c>
    </row>
    <row r="973" spans="1:21" hidden="1">
      <c r="A973" s="3" t="s">
        <v>1110</v>
      </c>
      <c r="B973" s="3" t="s">
        <v>1686</v>
      </c>
      <c r="C973" s="3" t="s">
        <v>30</v>
      </c>
      <c r="D973" s="3" t="s">
        <v>1891</v>
      </c>
      <c r="E973" s="3" t="s">
        <v>457</v>
      </c>
      <c r="F973" s="3" t="s">
        <v>2853</v>
      </c>
      <c r="G973" s="3" t="s">
        <v>31</v>
      </c>
      <c r="H973" s="4">
        <v>45658</v>
      </c>
      <c r="I973" s="5">
        <v>12</v>
      </c>
      <c r="J973" s="3" t="s">
        <v>20</v>
      </c>
      <c r="K973" s="3" t="s">
        <v>457</v>
      </c>
      <c r="L973" s="6">
        <v>0</v>
      </c>
      <c r="M973" s="3" t="s">
        <v>457</v>
      </c>
      <c r="N973" s="3" t="s">
        <v>457</v>
      </c>
      <c r="O973" s="3" t="s">
        <v>457</v>
      </c>
      <c r="P973" s="3" t="s">
        <v>457</v>
      </c>
      <c r="Q973" s="3" t="s">
        <v>2366</v>
      </c>
      <c r="R973" s="3" t="s">
        <v>457</v>
      </c>
      <c r="S973" s="3" t="s">
        <v>457</v>
      </c>
      <c r="T973" s="3" t="s">
        <v>481</v>
      </c>
      <c r="U973" t="str">
        <f t="shared" si="15"/>
        <v>10058906</v>
      </c>
    </row>
    <row r="974" spans="1:21" hidden="1">
      <c r="A974" s="3" t="s">
        <v>164</v>
      </c>
      <c r="B974" s="3" t="s">
        <v>1686</v>
      </c>
      <c r="C974" s="3" t="s">
        <v>23</v>
      </c>
      <c r="D974" s="3" t="s">
        <v>1891</v>
      </c>
      <c r="E974" s="3" t="s">
        <v>457</v>
      </c>
      <c r="F974" s="3" t="s">
        <v>2854</v>
      </c>
      <c r="G974" s="3" t="s">
        <v>31</v>
      </c>
      <c r="H974" s="4">
        <v>45658</v>
      </c>
      <c r="I974" s="5">
        <v>3</v>
      </c>
      <c r="J974" s="3" t="s">
        <v>20</v>
      </c>
      <c r="K974" s="3" t="s">
        <v>457</v>
      </c>
      <c r="L974" s="6">
        <v>0</v>
      </c>
      <c r="M974" s="3" t="s">
        <v>457</v>
      </c>
      <c r="N974" s="3" t="s">
        <v>457</v>
      </c>
      <c r="O974" s="3" t="s">
        <v>457</v>
      </c>
      <c r="P974" s="3" t="s">
        <v>457</v>
      </c>
      <c r="Q974" s="3" t="s">
        <v>2824</v>
      </c>
      <c r="R974" s="3" t="s">
        <v>457</v>
      </c>
      <c r="S974" s="3" t="s">
        <v>457</v>
      </c>
      <c r="T974" s="3" t="s">
        <v>481</v>
      </c>
      <c r="U974" t="str">
        <f t="shared" si="15"/>
        <v>10060888</v>
      </c>
    </row>
    <row r="975" spans="1:21" hidden="1">
      <c r="A975" s="3" t="s">
        <v>1156</v>
      </c>
      <c r="B975" s="3" t="s">
        <v>1686</v>
      </c>
      <c r="C975" s="3" t="s">
        <v>27</v>
      </c>
      <c r="D975" s="3" t="s">
        <v>1929</v>
      </c>
      <c r="E975" s="3" t="s">
        <v>457</v>
      </c>
      <c r="F975" s="3" t="s">
        <v>2855</v>
      </c>
      <c r="G975" s="3" t="s">
        <v>25</v>
      </c>
      <c r="H975" s="4">
        <v>45658</v>
      </c>
      <c r="I975" s="5">
        <v>1</v>
      </c>
      <c r="J975" s="3" t="s">
        <v>20</v>
      </c>
      <c r="K975" s="3" t="s">
        <v>457</v>
      </c>
      <c r="L975" s="6">
        <v>0</v>
      </c>
      <c r="M975" s="3" t="s">
        <v>457</v>
      </c>
      <c r="N975" s="3" t="s">
        <v>457</v>
      </c>
      <c r="O975" s="3" t="s">
        <v>457</v>
      </c>
      <c r="P975" s="3" t="s">
        <v>457</v>
      </c>
      <c r="Q975" s="3" t="s">
        <v>457</v>
      </c>
      <c r="R975" s="3" t="s">
        <v>457</v>
      </c>
      <c r="S975" s="3" t="s">
        <v>457</v>
      </c>
      <c r="T975" s="3" t="s">
        <v>481</v>
      </c>
      <c r="U975" t="str">
        <f t="shared" si="15"/>
        <v>10060891</v>
      </c>
    </row>
    <row r="976" spans="1:21" hidden="1">
      <c r="A976" s="3" t="s">
        <v>1156</v>
      </c>
      <c r="B976" s="3" t="s">
        <v>1686</v>
      </c>
      <c r="C976" s="3" t="s">
        <v>30</v>
      </c>
      <c r="D976" s="3" t="s">
        <v>1929</v>
      </c>
      <c r="E976" s="3" t="s">
        <v>457</v>
      </c>
      <c r="F976" s="3" t="s">
        <v>2856</v>
      </c>
      <c r="G976" s="3" t="s">
        <v>25</v>
      </c>
      <c r="H976" s="4">
        <v>45658</v>
      </c>
      <c r="I976" s="5">
        <v>1</v>
      </c>
      <c r="J976" s="3" t="s">
        <v>20</v>
      </c>
      <c r="K976" s="3" t="s">
        <v>457</v>
      </c>
      <c r="L976" s="6">
        <v>0</v>
      </c>
      <c r="M976" s="3" t="s">
        <v>457</v>
      </c>
      <c r="N976" s="3" t="s">
        <v>457</v>
      </c>
      <c r="O976" s="3" t="s">
        <v>457</v>
      </c>
      <c r="P976" s="3" t="s">
        <v>457</v>
      </c>
      <c r="Q976" s="3" t="s">
        <v>457</v>
      </c>
      <c r="R976" s="3" t="s">
        <v>457</v>
      </c>
      <c r="S976" s="3" t="s">
        <v>457</v>
      </c>
      <c r="T976" s="3" t="s">
        <v>481</v>
      </c>
      <c r="U976" t="str">
        <f t="shared" si="15"/>
        <v>10060891</v>
      </c>
    </row>
    <row r="977" spans="1:21" hidden="1">
      <c r="A977" s="3" t="s">
        <v>1156</v>
      </c>
      <c r="B977" s="3" t="s">
        <v>1686</v>
      </c>
      <c r="C977" s="3" t="s">
        <v>23</v>
      </c>
      <c r="D977" s="3" t="s">
        <v>1929</v>
      </c>
      <c r="E977" s="3" t="s">
        <v>457</v>
      </c>
      <c r="F977" s="3" t="s">
        <v>2856</v>
      </c>
      <c r="G977" s="3" t="s">
        <v>31</v>
      </c>
      <c r="H977" s="4">
        <v>45658</v>
      </c>
      <c r="I977" s="5">
        <v>-1</v>
      </c>
      <c r="J977" s="3" t="s">
        <v>20</v>
      </c>
      <c r="K977" s="3" t="s">
        <v>457</v>
      </c>
      <c r="L977" s="6">
        <v>0</v>
      </c>
      <c r="M977" s="3" t="s">
        <v>457</v>
      </c>
      <c r="N977" s="3" t="s">
        <v>457</v>
      </c>
      <c r="O977" s="3" t="s">
        <v>457</v>
      </c>
      <c r="P977" s="3" t="s">
        <v>457</v>
      </c>
      <c r="Q977" s="3" t="s">
        <v>457</v>
      </c>
      <c r="R977" s="3" t="s">
        <v>457</v>
      </c>
      <c r="S977" s="3" t="s">
        <v>457</v>
      </c>
      <c r="T977" s="3" t="s">
        <v>481</v>
      </c>
      <c r="U977" t="str">
        <f t="shared" si="15"/>
        <v>10060891</v>
      </c>
    </row>
    <row r="978" spans="1:21" hidden="1">
      <c r="A978" s="3" t="s">
        <v>1156</v>
      </c>
      <c r="B978" s="3" t="s">
        <v>1686</v>
      </c>
      <c r="C978" s="3" t="s">
        <v>27</v>
      </c>
      <c r="D978" s="3" t="s">
        <v>456</v>
      </c>
      <c r="E978" s="3" t="s">
        <v>457</v>
      </c>
      <c r="F978" s="3" t="s">
        <v>2857</v>
      </c>
      <c r="G978" s="3" t="s">
        <v>31</v>
      </c>
      <c r="H978" s="4">
        <v>45658</v>
      </c>
      <c r="I978" s="5">
        <v>-1</v>
      </c>
      <c r="J978" s="3" t="s">
        <v>20</v>
      </c>
      <c r="K978" s="3" t="s">
        <v>457</v>
      </c>
      <c r="L978" s="6">
        <v>-25.36</v>
      </c>
      <c r="M978" s="3" t="s">
        <v>457</v>
      </c>
      <c r="N978" s="3" t="s">
        <v>457</v>
      </c>
      <c r="O978" s="3" t="s">
        <v>457</v>
      </c>
      <c r="P978" s="3" t="s">
        <v>2858</v>
      </c>
      <c r="Q978" s="3" t="s">
        <v>457</v>
      </c>
      <c r="R978" s="3" t="s">
        <v>457</v>
      </c>
      <c r="S978" s="3" t="s">
        <v>457</v>
      </c>
      <c r="T978" s="3" t="s">
        <v>2859</v>
      </c>
      <c r="U978" t="str">
        <f t="shared" si="15"/>
        <v>10060891100089781</v>
      </c>
    </row>
    <row r="979" spans="1:21" hidden="1">
      <c r="A979" s="3" t="s">
        <v>1156</v>
      </c>
      <c r="B979" s="3" t="s">
        <v>1686</v>
      </c>
      <c r="C979" s="3" t="s">
        <v>30</v>
      </c>
      <c r="D979" s="3" t="s">
        <v>1929</v>
      </c>
      <c r="E979" s="3" t="s">
        <v>457</v>
      </c>
      <c r="F979" s="3" t="s">
        <v>2855</v>
      </c>
      <c r="G979" s="3" t="s">
        <v>31</v>
      </c>
      <c r="H979" s="4">
        <v>45658</v>
      </c>
      <c r="I979" s="5">
        <v>-1</v>
      </c>
      <c r="J979" s="3" t="s">
        <v>20</v>
      </c>
      <c r="K979" s="3" t="s">
        <v>457</v>
      </c>
      <c r="L979" s="6">
        <v>0</v>
      </c>
      <c r="M979" s="3" t="s">
        <v>457</v>
      </c>
      <c r="N979" s="3" t="s">
        <v>457</v>
      </c>
      <c r="O979" s="3" t="s">
        <v>457</v>
      </c>
      <c r="P979" s="3" t="s">
        <v>457</v>
      </c>
      <c r="Q979" s="3" t="s">
        <v>457</v>
      </c>
      <c r="R979" s="3" t="s">
        <v>457</v>
      </c>
      <c r="S979" s="3" t="s">
        <v>457</v>
      </c>
      <c r="T979" s="3" t="s">
        <v>481</v>
      </c>
      <c r="U979" t="str">
        <f t="shared" si="15"/>
        <v>10060891</v>
      </c>
    </row>
    <row r="980" spans="1:21" hidden="1">
      <c r="A980" s="3" t="s">
        <v>180</v>
      </c>
      <c r="B980" s="3" t="s">
        <v>1686</v>
      </c>
      <c r="C980" s="3" t="s">
        <v>23</v>
      </c>
      <c r="D980" s="3" t="s">
        <v>1891</v>
      </c>
      <c r="E980" s="3" t="s">
        <v>457</v>
      </c>
      <c r="F980" s="3" t="s">
        <v>2860</v>
      </c>
      <c r="G980" s="3" t="s">
        <v>31</v>
      </c>
      <c r="H980" s="4">
        <v>45658</v>
      </c>
      <c r="I980" s="5">
        <v>2</v>
      </c>
      <c r="J980" s="3" t="s">
        <v>20</v>
      </c>
      <c r="K980" s="3" t="s">
        <v>457</v>
      </c>
      <c r="L980" s="6">
        <v>0</v>
      </c>
      <c r="M980" s="3" t="s">
        <v>457</v>
      </c>
      <c r="N980" s="3" t="s">
        <v>457</v>
      </c>
      <c r="O980" s="3" t="s">
        <v>457</v>
      </c>
      <c r="P980" s="3" t="s">
        <v>457</v>
      </c>
      <c r="Q980" s="3" t="s">
        <v>2826</v>
      </c>
      <c r="R980" s="3" t="s">
        <v>457</v>
      </c>
      <c r="S980" s="3" t="s">
        <v>457</v>
      </c>
      <c r="T980" s="3" t="s">
        <v>481</v>
      </c>
      <c r="U980" t="str">
        <f t="shared" si="15"/>
        <v>10060902</v>
      </c>
    </row>
    <row r="981" spans="1:21" hidden="1">
      <c r="A981" s="3" t="s">
        <v>1153</v>
      </c>
      <c r="B981" s="3" t="s">
        <v>1686</v>
      </c>
      <c r="C981" s="3" t="s">
        <v>23</v>
      </c>
      <c r="D981" s="3" t="s">
        <v>1891</v>
      </c>
      <c r="E981" s="3" t="s">
        <v>457</v>
      </c>
      <c r="F981" s="3" t="s">
        <v>2861</v>
      </c>
      <c r="G981" s="3" t="s">
        <v>31</v>
      </c>
      <c r="H981" s="4">
        <v>45658</v>
      </c>
      <c r="I981" s="5">
        <v>6</v>
      </c>
      <c r="J981" s="3" t="s">
        <v>20</v>
      </c>
      <c r="K981" s="3" t="s">
        <v>457</v>
      </c>
      <c r="L981" s="6">
        <v>0</v>
      </c>
      <c r="M981" s="3" t="s">
        <v>457</v>
      </c>
      <c r="N981" s="3" t="s">
        <v>457</v>
      </c>
      <c r="O981" s="3" t="s">
        <v>457</v>
      </c>
      <c r="P981" s="3" t="s">
        <v>457</v>
      </c>
      <c r="Q981" s="3" t="s">
        <v>2832</v>
      </c>
      <c r="R981" s="3" t="s">
        <v>457</v>
      </c>
      <c r="S981" s="3" t="s">
        <v>457</v>
      </c>
      <c r="T981" s="3" t="s">
        <v>481</v>
      </c>
      <c r="U981" t="str">
        <f t="shared" si="15"/>
        <v>10334479</v>
      </c>
    </row>
    <row r="982" spans="1:21" hidden="1">
      <c r="A982" s="3" t="s">
        <v>972</v>
      </c>
      <c r="B982" s="3" t="s">
        <v>1686</v>
      </c>
      <c r="C982" s="3" t="s">
        <v>30</v>
      </c>
      <c r="D982" s="3" t="s">
        <v>1929</v>
      </c>
      <c r="E982" s="3" t="s">
        <v>457</v>
      </c>
      <c r="F982" s="3" t="s">
        <v>2862</v>
      </c>
      <c r="G982" s="3" t="s">
        <v>31</v>
      </c>
      <c r="H982" s="4">
        <v>45658</v>
      </c>
      <c r="I982" s="5">
        <v>-12</v>
      </c>
      <c r="J982" s="3" t="s">
        <v>20</v>
      </c>
      <c r="K982" s="3" t="s">
        <v>457</v>
      </c>
      <c r="L982" s="6">
        <v>0</v>
      </c>
      <c r="M982" s="3" t="s">
        <v>457</v>
      </c>
      <c r="N982" s="3" t="s">
        <v>457</v>
      </c>
      <c r="O982" s="3" t="s">
        <v>457</v>
      </c>
      <c r="P982" s="3" t="s">
        <v>457</v>
      </c>
      <c r="Q982" s="3" t="s">
        <v>457</v>
      </c>
      <c r="R982" s="3" t="s">
        <v>457</v>
      </c>
      <c r="S982" s="3" t="s">
        <v>457</v>
      </c>
      <c r="T982" s="3" t="s">
        <v>481</v>
      </c>
      <c r="U982" t="str">
        <f t="shared" si="15"/>
        <v>10491002</v>
      </c>
    </row>
    <row r="983" spans="1:21" hidden="1">
      <c r="A983" s="3" t="s">
        <v>972</v>
      </c>
      <c r="B983" s="3" t="s">
        <v>1686</v>
      </c>
      <c r="C983" s="3" t="s">
        <v>30</v>
      </c>
      <c r="D983" s="3" t="s">
        <v>1891</v>
      </c>
      <c r="E983" s="3" t="s">
        <v>457</v>
      </c>
      <c r="F983" s="3" t="s">
        <v>2863</v>
      </c>
      <c r="G983" s="3" t="s">
        <v>31</v>
      </c>
      <c r="H983" s="4">
        <v>45658</v>
      </c>
      <c r="I983" s="5">
        <v>12</v>
      </c>
      <c r="J983" s="3" t="s">
        <v>20</v>
      </c>
      <c r="K983" s="3" t="s">
        <v>457</v>
      </c>
      <c r="L983" s="6">
        <v>0</v>
      </c>
      <c r="M983" s="3" t="s">
        <v>457</v>
      </c>
      <c r="N983" s="3" t="s">
        <v>457</v>
      </c>
      <c r="O983" s="3" t="s">
        <v>457</v>
      </c>
      <c r="P983" s="3" t="s">
        <v>457</v>
      </c>
      <c r="Q983" s="3" t="s">
        <v>2834</v>
      </c>
      <c r="R983" s="3" t="s">
        <v>457</v>
      </c>
      <c r="S983" s="3" t="s">
        <v>457</v>
      </c>
      <c r="T983" s="3" t="s">
        <v>481</v>
      </c>
      <c r="U983" t="str">
        <f t="shared" si="15"/>
        <v>10491002</v>
      </c>
    </row>
    <row r="984" spans="1:21" hidden="1">
      <c r="A984" s="3" t="s">
        <v>972</v>
      </c>
      <c r="B984" s="3" t="s">
        <v>1686</v>
      </c>
      <c r="C984" s="3" t="s">
        <v>27</v>
      </c>
      <c r="D984" s="3" t="s">
        <v>1929</v>
      </c>
      <c r="E984" s="3" t="s">
        <v>457</v>
      </c>
      <c r="F984" s="3" t="s">
        <v>2862</v>
      </c>
      <c r="G984" s="3" t="s">
        <v>25</v>
      </c>
      <c r="H984" s="4">
        <v>45658</v>
      </c>
      <c r="I984" s="5">
        <v>12</v>
      </c>
      <c r="J984" s="3" t="s">
        <v>20</v>
      </c>
      <c r="K984" s="3" t="s">
        <v>457</v>
      </c>
      <c r="L984" s="6">
        <v>0</v>
      </c>
      <c r="M984" s="3" t="s">
        <v>457</v>
      </c>
      <c r="N984" s="3" t="s">
        <v>457</v>
      </c>
      <c r="O984" s="3" t="s">
        <v>457</v>
      </c>
      <c r="P984" s="3" t="s">
        <v>457</v>
      </c>
      <c r="Q984" s="3" t="s">
        <v>457</v>
      </c>
      <c r="R984" s="3" t="s">
        <v>457</v>
      </c>
      <c r="S984" s="3" t="s">
        <v>457</v>
      </c>
      <c r="T984" s="3" t="s">
        <v>481</v>
      </c>
      <c r="U984" t="str">
        <f t="shared" si="15"/>
        <v>10491002</v>
      </c>
    </row>
    <row r="985" spans="1:21" hidden="1">
      <c r="A985" s="3" t="s">
        <v>1110</v>
      </c>
      <c r="B985" s="3" t="s">
        <v>1686</v>
      </c>
      <c r="C985" s="3" t="s">
        <v>27</v>
      </c>
      <c r="D985" s="3" t="s">
        <v>1929</v>
      </c>
      <c r="E985" s="3" t="s">
        <v>457</v>
      </c>
      <c r="F985" s="3" t="s">
        <v>2864</v>
      </c>
      <c r="G985" s="3" t="s">
        <v>2865</v>
      </c>
      <c r="H985" s="4">
        <v>45659</v>
      </c>
      <c r="I985" s="5">
        <v>12</v>
      </c>
      <c r="J985" s="3" t="s">
        <v>20</v>
      </c>
      <c r="K985" s="3" t="s">
        <v>457</v>
      </c>
      <c r="L985" s="6">
        <v>0</v>
      </c>
      <c r="M985" s="3" t="s">
        <v>457</v>
      </c>
      <c r="N985" s="3" t="s">
        <v>457</v>
      </c>
      <c r="O985" s="3" t="s">
        <v>457</v>
      </c>
      <c r="P985" s="3" t="s">
        <v>457</v>
      </c>
      <c r="Q985" s="3" t="s">
        <v>457</v>
      </c>
      <c r="R985" s="3" t="s">
        <v>457</v>
      </c>
      <c r="S985" s="3" t="s">
        <v>457</v>
      </c>
      <c r="T985" s="3" t="s">
        <v>481</v>
      </c>
      <c r="U985" t="str">
        <f t="shared" si="15"/>
        <v>10058906</v>
      </c>
    </row>
    <row r="986" spans="1:21" hidden="1">
      <c r="A986" s="3" t="s">
        <v>1110</v>
      </c>
      <c r="B986" s="3" t="s">
        <v>1686</v>
      </c>
      <c r="C986" s="3" t="s">
        <v>30</v>
      </c>
      <c r="D986" s="3" t="s">
        <v>1929</v>
      </c>
      <c r="E986" s="3" t="s">
        <v>457</v>
      </c>
      <c r="F986" s="3" t="s">
        <v>2864</v>
      </c>
      <c r="G986" s="3" t="s">
        <v>2866</v>
      </c>
      <c r="H986" s="4">
        <v>45659</v>
      </c>
      <c r="I986" s="5">
        <v>-12</v>
      </c>
      <c r="J986" s="3" t="s">
        <v>20</v>
      </c>
      <c r="K986" s="3" t="s">
        <v>457</v>
      </c>
      <c r="L986" s="6">
        <v>0</v>
      </c>
      <c r="M986" s="3" t="s">
        <v>457</v>
      </c>
      <c r="N986" s="3" t="s">
        <v>457</v>
      </c>
      <c r="O986" s="3" t="s">
        <v>457</v>
      </c>
      <c r="P986" s="3" t="s">
        <v>457</v>
      </c>
      <c r="Q986" s="3" t="s">
        <v>457</v>
      </c>
      <c r="R986" s="3" t="s">
        <v>457</v>
      </c>
      <c r="S986" s="3" t="s">
        <v>457</v>
      </c>
      <c r="T986" s="3" t="s">
        <v>481</v>
      </c>
      <c r="U986" t="str">
        <f t="shared" si="15"/>
        <v>10058906</v>
      </c>
    </row>
    <row r="987" spans="1:21" hidden="1">
      <c r="A987" s="3" t="s">
        <v>1473</v>
      </c>
      <c r="B987" s="3" t="s">
        <v>1686</v>
      </c>
      <c r="C987" s="3" t="s">
        <v>30</v>
      </c>
      <c r="D987" s="3" t="s">
        <v>1891</v>
      </c>
      <c r="E987" s="3" t="s">
        <v>457</v>
      </c>
      <c r="F987" s="3" t="s">
        <v>2867</v>
      </c>
      <c r="G987" s="3" t="s">
        <v>31</v>
      </c>
      <c r="H987" s="4">
        <v>45660</v>
      </c>
      <c r="I987" s="5">
        <v>8</v>
      </c>
      <c r="J987" s="3" t="s">
        <v>20</v>
      </c>
      <c r="K987" s="3" t="s">
        <v>457</v>
      </c>
      <c r="L987" s="6">
        <v>0</v>
      </c>
      <c r="M987" s="3" t="s">
        <v>457</v>
      </c>
      <c r="N987" s="3" t="s">
        <v>457</v>
      </c>
      <c r="O987" s="3" t="s">
        <v>457</v>
      </c>
      <c r="P987" s="3" t="s">
        <v>457</v>
      </c>
      <c r="Q987" s="3" t="s">
        <v>2814</v>
      </c>
      <c r="R987" s="3" t="s">
        <v>457</v>
      </c>
      <c r="S987" s="3" t="s">
        <v>457</v>
      </c>
      <c r="T987" s="3" t="s">
        <v>481</v>
      </c>
      <c r="U987" t="str">
        <f t="shared" si="15"/>
        <v>10058889</v>
      </c>
    </row>
    <row r="988" spans="1:21" hidden="1">
      <c r="A988" s="3" t="s">
        <v>154</v>
      </c>
      <c r="B988" s="3" t="s">
        <v>1686</v>
      </c>
      <c r="C988" s="3" t="s">
        <v>23</v>
      </c>
      <c r="D988" s="3" t="s">
        <v>1896</v>
      </c>
      <c r="E988" s="3" t="s">
        <v>457</v>
      </c>
      <c r="F988" s="3" t="s">
        <v>2868</v>
      </c>
      <c r="G988" s="3" t="s">
        <v>25</v>
      </c>
      <c r="H988" s="4">
        <v>45660</v>
      </c>
      <c r="I988" s="5">
        <v>-4</v>
      </c>
      <c r="J988" s="3" t="s">
        <v>20</v>
      </c>
      <c r="K988" s="3" t="s">
        <v>457</v>
      </c>
      <c r="L988" s="6">
        <v>-19.09</v>
      </c>
      <c r="M988" s="3" t="s">
        <v>457</v>
      </c>
      <c r="N988" s="3" t="s">
        <v>457</v>
      </c>
      <c r="O988" s="3" t="s">
        <v>457</v>
      </c>
      <c r="P988" s="3" t="s">
        <v>457</v>
      </c>
      <c r="Q988" s="3" t="s">
        <v>457</v>
      </c>
      <c r="R988" s="3" t="s">
        <v>457</v>
      </c>
      <c r="S988" s="3" t="s">
        <v>457</v>
      </c>
      <c r="T988" s="3" t="s">
        <v>481</v>
      </c>
      <c r="U988" t="str">
        <f t="shared" si="15"/>
        <v>10060885</v>
      </c>
    </row>
    <row r="989" spans="1:21" hidden="1">
      <c r="A989" s="3" t="s">
        <v>1467</v>
      </c>
      <c r="B989" s="3" t="s">
        <v>1686</v>
      </c>
      <c r="C989" s="3" t="s">
        <v>30</v>
      </c>
      <c r="D989" s="3" t="s">
        <v>1891</v>
      </c>
      <c r="E989" s="3" t="s">
        <v>457</v>
      </c>
      <c r="F989" s="3" t="s">
        <v>2869</v>
      </c>
      <c r="G989" s="3" t="s">
        <v>25</v>
      </c>
      <c r="H989" s="4">
        <v>45660</v>
      </c>
      <c r="I989" s="5">
        <v>20</v>
      </c>
      <c r="J989" s="3" t="s">
        <v>20</v>
      </c>
      <c r="K989" s="3" t="s">
        <v>457</v>
      </c>
      <c r="L989" s="6">
        <v>0</v>
      </c>
      <c r="M989" s="3" t="s">
        <v>457</v>
      </c>
      <c r="N989" s="3" t="s">
        <v>457</v>
      </c>
      <c r="O989" s="3" t="s">
        <v>457</v>
      </c>
      <c r="P989" s="3" t="s">
        <v>457</v>
      </c>
      <c r="Q989" s="3" t="s">
        <v>2704</v>
      </c>
      <c r="R989" s="3" t="s">
        <v>457</v>
      </c>
      <c r="S989" s="3" t="s">
        <v>457</v>
      </c>
      <c r="T989" s="3" t="s">
        <v>481</v>
      </c>
      <c r="U989" t="str">
        <f t="shared" si="15"/>
        <v>10408493</v>
      </c>
    </row>
    <row r="990" spans="1:21" hidden="1">
      <c r="A990" s="3" t="s">
        <v>1495</v>
      </c>
      <c r="B990" s="3" t="s">
        <v>1686</v>
      </c>
      <c r="C990" s="3" t="s">
        <v>30</v>
      </c>
      <c r="D990" s="3" t="s">
        <v>1891</v>
      </c>
      <c r="E990" s="3" t="s">
        <v>457</v>
      </c>
      <c r="F990" s="3" t="s">
        <v>2869</v>
      </c>
      <c r="G990" s="3" t="s">
        <v>459</v>
      </c>
      <c r="H990" s="4">
        <v>45660</v>
      </c>
      <c r="I990" s="5">
        <v>10</v>
      </c>
      <c r="J990" s="3" t="s">
        <v>20</v>
      </c>
      <c r="K990" s="3" t="s">
        <v>457</v>
      </c>
      <c r="L990" s="6">
        <v>0</v>
      </c>
      <c r="M990" s="3" t="s">
        <v>457</v>
      </c>
      <c r="N990" s="3" t="s">
        <v>457</v>
      </c>
      <c r="O990" s="3" t="s">
        <v>457</v>
      </c>
      <c r="P990" s="3" t="s">
        <v>457</v>
      </c>
      <c r="Q990" s="3" t="s">
        <v>2704</v>
      </c>
      <c r="R990" s="3" t="s">
        <v>457</v>
      </c>
      <c r="S990" s="3" t="s">
        <v>457</v>
      </c>
      <c r="T990" s="3" t="s">
        <v>481</v>
      </c>
      <c r="U990" t="str">
        <f t="shared" si="15"/>
        <v>10422650</v>
      </c>
    </row>
    <row r="991" spans="1:21" hidden="1">
      <c r="A991" s="3" t="s">
        <v>1110</v>
      </c>
      <c r="B991" s="3" t="s">
        <v>1686</v>
      </c>
      <c r="C991" s="3" t="s">
        <v>27</v>
      </c>
      <c r="D991" s="3" t="s">
        <v>456</v>
      </c>
      <c r="E991" s="3" t="s">
        <v>457</v>
      </c>
      <c r="F991" s="3" t="s">
        <v>2870</v>
      </c>
      <c r="G991" s="3" t="s">
        <v>31</v>
      </c>
      <c r="H991" s="4">
        <v>45662</v>
      </c>
      <c r="I991" s="5">
        <v>-12</v>
      </c>
      <c r="J991" s="3" t="s">
        <v>20</v>
      </c>
      <c r="K991" s="3" t="s">
        <v>457</v>
      </c>
      <c r="L991" s="6">
        <v>-67.2</v>
      </c>
      <c r="M991" s="3" t="s">
        <v>457</v>
      </c>
      <c r="N991" s="3" t="s">
        <v>457</v>
      </c>
      <c r="O991" s="3" t="s">
        <v>457</v>
      </c>
      <c r="P991" s="3" t="s">
        <v>2514</v>
      </c>
      <c r="Q991" s="3" t="s">
        <v>457</v>
      </c>
      <c r="R991" s="3" t="s">
        <v>457</v>
      </c>
      <c r="S991" s="3" t="s">
        <v>457</v>
      </c>
      <c r="T991" s="3" t="s">
        <v>2515</v>
      </c>
      <c r="U991" t="str">
        <f t="shared" si="15"/>
        <v>10058906200081430</v>
      </c>
    </row>
    <row r="992" spans="1:21" hidden="1">
      <c r="A992" s="3" t="s">
        <v>972</v>
      </c>
      <c r="B992" s="3" t="s">
        <v>1686</v>
      </c>
      <c r="C992" s="3" t="s">
        <v>27</v>
      </c>
      <c r="D992" s="3" t="s">
        <v>456</v>
      </c>
      <c r="E992" s="3" t="s">
        <v>457</v>
      </c>
      <c r="F992" s="3" t="s">
        <v>2871</v>
      </c>
      <c r="G992" s="3" t="s">
        <v>31</v>
      </c>
      <c r="H992" s="4">
        <v>45662</v>
      </c>
      <c r="I992" s="5">
        <v>-12</v>
      </c>
      <c r="J992" s="3" t="s">
        <v>20</v>
      </c>
      <c r="K992" s="3" t="s">
        <v>457</v>
      </c>
      <c r="L992" s="6">
        <v>-1157.25</v>
      </c>
      <c r="M992" s="3" t="s">
        <v>457</v>
      </c>
      <c r="N992" s="3" t="s">
        <v>457</v>
      </c>
      <c r="O992" s="3" t="s">
        <v>457</v>
      </c>
      <c r="P992" s="3" t="s">
        <v>2872</v>
      </c>
      <c r="Q992" s="3" t="s">
        <v>457</v>
      </c>
      <c r="R992" s="3" t="s">
        <v>457</v>
      </c>
      <c r="S992" s="3" t="s">
        <v>457</v>
      </c>
      <c r="T992" s="3" t="s">
        <v>2873</v>
      </c>
      <c r="U992" t="str">
        <f t="shared" si="15"/>
        <v>10491002100084043</v>
      </c>
    </row>
    <row r="993" spans="1:21" hidden="1">
      <c r="A993" s="3" t="s">
        <v>1291</v>
      </c>
      <c r="B993" s="3" t="s">
        <v>1686</v>
      </c>
      <c r="C993" s="3" t="s">
        <v>457</v>
      </c>
      <c r="D993" s="3" t="s">
        <v>1899</v>
      </c>
      <c r="E993" s="3" t="s">
        <v>457</v>
      </c>
      <c r="F993" s="3" t="s">
        <v>2874</v>
      </c>
      <c r="G993" s="3" t="s">
        <v>25</v>
      </c>
      <c r="H993" s="4">
        <v>45664</v>
      </c>
      <c r="I993" s="5">
        <v>2</v>
      </c>
      <c r="J993" s="3" t="s">
        <v>20</v>
      </c>
      <c r="K993" s="3" t="s">
        <v>457</v>
      </c>
      <c r="L993" s="6">
        <v>396.95</v>
      </c>
      <c r="M993" s="3" t="s">
        <v>457</v>
      </c>
      <c r="N993" s="3" t="s">
        <v>457</v>
      </c>
      <c r="O993" s="3" t="s">
        <v>457</v>
      </c>
      <c r="P993" s="3" t="s">
        <v>457</v>
      </c>
      <c r="Q993" s="3" t="s">
        <v>2190</v>
      </c>
      <c r="R993" s="3" t="s">
        <v>457</v>
      </c>
      <c r="S993" s="3" t="s">
        <v>457</v>
      </c>
      <c r="T993" s="3" t="s">
        <v>481</v>
      </c>
      <c r="U993" t="str">
        <f t="shared" si="15"/>
        <v>10539417</v>
      </c>
    </row>
    <row r="994" spans="1:21" hidden="1">
      <c r="A994" s="3" t="s">
        <v>1053</v>
      </c>
      <c r="B994" s="3" t="s">
        <v>1686</v>
      </c>
      <c r="C994" s="3" t="s">
        <v>457</v>
      </c>
      <c r="D994" s="3" t="s">
        <v>1899</v>
      </c>
      <c r="E994" s="3" t="s">
        <v>457</v>
      </c>
      <c r="F994" s="3" t="s">
        <v>2875</v>
      </c>
      <c r="G994" s="3" t="s">
        <v>25</v>
      </c>
      <c r="H994" s="4">
        <v>45664</v>
      </c>
      <c r="I994" s="5">
        <v>8</v>
      </c>
      <c r="J994" s="3" t="s">
        <v>20</v>
      </c>
      <c r="K994" s="3" t="s">
        <v>457</v>
      </c>
      <c r="L994" s="6">
        <v>39.200000000000003</v>
      </c>
      <c r="M994" s="3" t="s">
        <v>457</v>
      </c>
      <c r="N994" s="3" t="s">
        <v>457</v>
      </c>
      <c r="O994" s="3" t="s">
        <v>457</v>
      </c>
      <c r="P994" s="3" t="s">
        <v>457</v>
      </c>
      <c r="Q994" s="3" t="s">
        <v>2876</v>
      </c>
      <c r="R994" s="3" t="s">
        <v>457</v>
      </c>
      <c r="S994" s="3" t="s">
        <v>457</v>
      </c>
      <c r="T994" s="3" t="s">
        <v>481</v>
      </c>
      <c r="U994" t="str">
        <f t="shared" si="15"/>
        <v>10586421</v>
      </c>
    </row>
    <row r="995" spans="1:21" hidden="1">
      <c r="A995" s="3" t="s">
        <v>1384</v>
      </c>
      <c r="B995" s="3" t="s">
        <v>1686</v>
      </c>
      <c r="C995" s="3" t="s">
        <v>457</v>
      </c>
      <c r="D995" s="3" t="s">
        <v>1899</v>
      </c>
      <c r="E995" s="3" t="s">
        <v>457</v>
      </c>
      <c r="F995" s="3" t="s">
        <v>2877</v>
      </c>
      <c r="G995" s="3" t="s">
        <v>25</v>
      </c>
      <c r="H995" s="4">
        <v>45664</v>
      </c>
      <c r="I995" s="5">
        <v>52</v>
      </c>
      <c r="J995" s="3" t="s">
        <v>20</v>
      </c>
      <c r="K995" s="3" t="s">
        <v>457</v>
      </c>
      <c r="L995" s="6">
        <v>211.38</v>
      </c>
      <c r="M995" s="3" t="s">
        <v>457</v>
      </c>
      <c r="N995" s="3" t="s">
        <v>457</v>
      </c>
      <c r="O995" s="3" t="s">
        <v>457</v>
      </c>
      <c r="P995" s="3" t="s">
        <v>457</v>
      </c>
      <c r="Q995" s="3" t="s">
        <v>2704</v>
      </c>
      <c r="R995" s="3" t="s">
        <v>457</v>
      </c>
      <c r="S995" s="3" t="s">
        <v>457</v>
      </c>
      <c r="T995" s="3" t="s">
        <v>481</v>
      </c>
      <c r="U995" t="str">
        <f t="shared" si="15"/>
        <v>10609118</v>
      </c>
    </row>
    <row r="996" spans="1:21" hidden="1">
      <c r="A996" s="3" t="s">
        <v>880</v>
      </c>
      <c r="B996" s="3" t="s">
        <v>1686</v>
      </c>
      <c r="C996" s="3" t="s">
        <v>457</v>
      </c>
      <c r="D996" s="3" t="s">
        <v>1899</v>
      </c>
      <c r="E996" s="3" t="s">
        <v>457</v>
      </c>
      <c r="F996" s="3" t="s">
        <v>2878</v>
      </c>
      <c r="G996" s="3" t="s">
        <v>25</v>
      </c>
      <c r="H996" s="4">
        <v>45667</v>
      </c>
      <c r="I996" s="5">
        <v>1</v>
      </c>
      <c r="J996" s="3" t="s">
        <v>1841</v>
      </c>
      <c r="K996" s="3" t="s">
        <v>457</v>
      </c>
      <c r="L996" s="6">
        <v>25.65</v>
      </c>
      <c r="M996" s="3" t="s">
        <v>457</v>
      </c>
      <c r="N996" s="3" t="s">
        <v>457</v>
      </c>
      <c r="O996" s="3" t="s">
        <v>457</v>
      </c>
      <c r="P996" s="3" t="s">
        <v>457</v>
      </c>
      <c r="Q996" s="3" t="s">
        <v>2879</v>
      </c>
      <c r="R996" s="3" t="s">
        <v>457</v>
      </c>
      <c r="S996" s="3" t="s">
        <v>457</v>
      </c>
      <c r="T996" s="3" t="s">
        <v>481</v>
      </c>
      <c r="U996" t="str">
        <f t="shared" si="15"/>
        <v>10417500</v>
      </c>
    </row>
    <row r="997" spans="1:21" hidden="1">
      <c r="A997" s="3" t="s">
        <v>1156</v>
      </c>
      <c r="B997" s="3" t="s">
        <v>1686</v>
      </c>
      <c r="C997" s="3" t="s">
        <v>27</v>
      </c>
      <c r="D997" s="3" t="s">
        <v>1929</v>
      </c>
      <c r="E997" s="3" t="s">
        <v>457</v>
      </c>
      <c r="F997" s="3" t="s">
        <v>2880</v>
      </c>
      <c r="G997" s="3" t="s">
        <v>25</v>
      </c>
      <c r="H997" s="4">
        <v>45668</v>
      </c>
      <c r="I997" s="5">
        <v>1</v>
      </c>
      <c r="J997" s="3" t="s">
        <v>20</v>
      </c>
      <c r="K997" s="3" t="s">
        <v>457</v>
      </c>
      <c r="L997" s="6">
        <v>0</v>
      </c>
      <c r="M997" s="3" t="s">
        <v>457</v>
      </c>
      <c r="N997" s="3" t="s">
        <v>457</v>
      </c>
      <c r="O997" s="3" t="s">
        <v>457</v>
      </c>
      <c r="P997" s="3" t="s">
        <v>457</v>
      </c>
      <c r="Q997" s="3" t="s">
        <v>457</v>
      </c>
      <c r="R997" s="3" t="s">
        <v>457</v>
      </c>
      <c r="S997" s="3" t="s">
        <v>457</v>
      </c>
      <c r="T997" s="3" t="s">
        <v>481</v>
      </c>
      <c r="U997" t="str">
        <f t="shared" si="15"/>
        <v>10060891</v>
      </c>
    </row>
    <row r="998" spans="1:21" hidden="1">
      <c r="A998" s="3" t="s">
        <v>1156</v>
      </c>
      <c r="B998" s="3" t="s">
        <v>1686</v>
      </c>
      <c r="C998" s="3" t="s">
        <v>30</v>
      </c>
      <c r="D998" s="3" t="s">
        <v>1929</v>
      </c>
      <c r="E998" s="3" t="s">
        <v>457</v>
      </c>
      <c r="F998" s="3" t="s">
        <v>2881</v>
      </c>
      <c r="G998" s="3" t="s">
        <v>25</v>
      </c>
      <c r="H998" s="4">
        <v>45668</v>
      </c>
      <c r="I998" s="5">
        <v>1</v>
      </c>
      <c r="J998" s="3" t="s">
        <v>20</v>
      </c>
      <c r="K998" s="3" t="s">
        <v>457</v>
      </c>
      <c r="L998" s="6">
        <v>0</v>
      </c>
      <c r="M998" s="3" t="s">
        <v>457</v>
      </c>
      <c r="N998" s="3" t="s">
        <v>457</v>
      </c>
      <c r="O998" s="3" t="s">
        <v>457</v>
      </c>
      <c r="P998" s="3" t="s">
        <v>457</v>
      </c>
      <c r="Q998" s="3" t="s">
        <v>457</v>
      </c>
      <c r="R998" s="3" t="s">
        <v>457</v>
      </c>
      <c r="S998" s="3" t="s">
        <v>457</v>
      </c>
      <c r="T998" s="3" t="s">
        <v>481</v>
      </c>
      <c r="U998" t="str">
        <f t="shared" si="15"/>
        <v>10060891</v>
      </c>
    </row>
    <row r="999" spans="1:21" hidden="1">
      <c r="A999" s="3" t="s">
        <v>1156</v>
      </c>
      <c r="B999" s="3" t="s">
        <v>1686</v>
      </c>
      <c r="C999" s="3" t="s">
        <v>27</v>
      </c>
      <c r="D999" s="3" t="s">
        <v>456</v>
      </c>
      <c r="E999" s="3" t="s">
        <v>457</v>
      </c>
      <c r="F999" s="3" t="s">
        <v>2882</v>
      </c>
      <c r="G999" s="3" t="s">
        <v>31</v>
      </c>
      <c r="H999" s="4">
        <v>45668</v>
      </c>
      <c r="I999" s="5">
        <v>-1</v>
      </c>
      <c r="J999" s="3" t="s">
        <v>20</v>
      </c>
      <c r="K999" s="3" t="s">
        <v>457</v>
      </c>
      <c r="L999" s="6">
        <v>-25.36</v>
      </c>
      <c r="M999" s="3" t="s">
        <v>457</v>
      </c>
      <c r="N999" s="3" t="s">
        <v>457</v>
      </c>
      <c r="O999" s="3" t="s">
        <v>457</v>
      </c>
      <c r="P999" s="3" t="s">
        <v>2883</v>
      </c>
      <c r="Q999" s="3" t="s">
        <v>457</v>
      </c>
      <c r="R999" s="3" t="s">
        <v>457</v>
      </c>
      <c r="S999" s="3" t="s">
        <v>457</v>
      </c>
      <c r="T999" s="3" t="s">
        <v>2884</v>
      </c>
      <c r="U999" t="str">
        <f t="shared" si="15"/>
        <v>10060891200143348</v>
      </c>
    </row>
    <row r="1000" spans="1:21" hidden="1">
      <c r="A1000" s="3" t="s">
        <v>1156</v>
      </c>
      <c r="B1000" s="3" t="s">
        <v>1686</v>
      </c>
      <c r="C1000" s="3" t="s">
        <v>23</v>
      </c>
      <c r="D1000" s="3" t="s">
        <v>1929</v>
      </c>
      <c r="E1000" s="3" t="s">
        <v>457</v>
      </c>
      <c r="F1000" s="3" t="s">
        <v>2881</v>
      </c>
      <c r="G1000" s="3" t="s">
        <v>31</v>
      </c>
      <c r="H1000" s="4">
        <v>45668</v>
      </c>
      <c r="I1000" s="5">
        <v>-1</v>
      </c>
      <c r="J1000" s="3" t="s">
        <v>20</v>
      </c>
      <c r="K1000" s="3" t="s">
        <v>457</v>
      </c>
      <c r="L1000" s="6">
        <v>0</v>
      </c>
      <c r="M1000" s="3" t="s">
        <v>457</v>
      </c>
      <c r="N1000" s="3" t="s">
        <v>457</v>
      </c>
      <c r="O1000" s="3" t="s">
        <v>457</v>
      </c>
      <c r="P1000" s="3" t="s">
        <v>457</v>
      </c>
      <c r="Q1000" s="3" t="s">
        <v>457</v>
      </c>
      <c r="R1000" s="3" t="s">
        <v>457</v>
      </c>
      <c r="S1000" s="3" t="s">
        <v>457</v>
      </c>
      <c r="T1000" s="3" t="s">
        <v>481</v>
      </c>
      <c r="U1000" t="str">
        <f t="shared" si="15"/>
        <v>10060891</v>
      </c>
    </row>
    <row r="1001" spans="1:21" hidden="1">
      <c r="A1001" s="3" t="s">
        <v>1156</v>
      </c>
      <c r="B1001" s="3" t="s">
        <v>1686</v>
      </c>
      <c r="C1001" s="3" t="s">
        <v>30</v>
      </c>
      <c r="D1001" s="3" t="s">
        <v>1929</v>
      </c>
      <c r="E1001" s="3" t="s">
        <v>457</v>
      </c>
      <c r="F1001" s="3" t="s">
        <v>2880</v>
      </c>
      <c r="G1001" s="3" t="s">
        <v>31</v>
      </c>
      <c r="H1001" s="4">
        <v>45668</v>
      </c>
      <c r="I1001" s="5">
        <v>-1</v>
      </c>
      <c r="J1001" s="3" t="s">
        <v>20</v>
      </c>
      <c r="K1001" s="3" t="s">
        <v>457</v>
      </c>
      <c r="L1001" s="6">
        <v>0</v>
      </c>
      <c r="M1001" s="3" t="s">
        <v>457</v>
      </c>
      <c r="N1001" s="3" t="s">
        <v>457</v>
      </c>
      <c r="O1001" s="3" t="s">
        <v>457</v>
      </c>
      <c r="P1001" s="3" t="s">
        <v>457</v>
      </c>
      <c r="Q1001" s="3" t="s">
        <v>457</v>
      </c>
      <c r="R1001" s="3" t="s">
        <v>457</v>
      </c>
      <c r="S1001" s="3" t="s">
        <v>457</v>
      </c>
      <c r="T1001" s="3" t="s">
        <v>481</v>
      </c>
      <c r="U1001" t="str">
        <f t="shared" si="15"/>
        <v>10060891</v>
      </c>
    </row>
    <row r="1002" spans="1:21" hidden="1">
      <c r="A1002" s="3" t="s">
        <v>1291</v>
      </c>
      <c r="B1002" s="3" t="s">
        <v>1686</v>
      </c>
      <c r="C1002" s="3" t="s">
        <v>30</v>
      </c>
      <c r="D1002" s="3" t="s">
        <v>1891</v>
      </c>
      <c r="E1002" s="3" t="s">
        <v>457</v>
      </c>
      <c r="F1002" s="3" t="s">
        <v>2885</v>
      </c>
      <c r="G1002" s="3" t="s">
        <v>31</v>
      </c>
      <c r="H1002" s="4">
        <v>45670</v>
      </c>
      <c r="I1002" s="5">
        <v>2</v>
      </c>
      <c r="J1002" s="3" t="s">
        <v>20</v>
      </c>
      <c r="K1002" s="3" t="s">
        <v>457</v>
      </c>
      <c r="L1002" s="6">
        <v>0</v>
      </c>
      <c r="M1002" s="3" t="s">
        <v>457</v>
      </c>
      <c r="N1002" s="3" t="s">
        <v>457</v>
      </c>
      <c r="O1002" s="3" t="s">
        <v>457</v>
      </c>
      <c r="P1002" s="3" t="s">
        <v>457</v>
      </c>
      <c r="Q1002" s="3" t="s">
        <v>2190</v>
      </c>
      <c r="R1002" s="3" t="s">
        <v>457</v>
      </c>
      <c r="S1002" s="3" t="s">
        <v>457</v>
      </c>
      <c r="T1002" s="3" t="s">
        <v>481</v>
      </c>
      <c r="U1002" t="str">
        <f t="shared" si="15"/>
        <v>10539417</v>
      </c>
    </row>
    <row r="1003" spans="1:21" hidden="1">
      <c r="A1003" s="3" t="s">
        <v>1053</v>
      </c>
      <c r="B1003" s="3" t="s">
        <v>1686</v>
      </c>
      <c r="C1003" s="3" t="s">
        <v>30</v>
      </c>
      <c r="D1003" s="3" t="s">
        <v>1891</v>
      </c>
      <c r="E1003" s="3" t="s">
        <v>457</v>
      </c>
      <c r="F1003" s="3" t="s">
        <v>2886</v>
      </c>
      <c r="G1003" s="3" t="s">
        <v>31</v>
      </c>
      <c r="H1003" s="4">
        <v>45670</v>
      </c>
      <c r="I1003" s="5">
        <v>8</v>
      </c>
      <c r="J1003" s="3" t="s">
        <v>20</v>
      </c>
      <c r="K1003" s="3" t="s">
        <v>457</v>
      </c>
      <c r="L1003" s="6">
        <v>0</v>
      </c>
      <c r="M1003" s="3" t="s">
        <v>457</v>
      </c>
      <c r="N1003" s="3" t="s">
        <v>457</v>
      </c>
      <c r="O1003" s="3" t="s">
        <v>457</v>
      </c>
      <c r="P1003" s="3" t="s">
        <v>457</v>
      </c>
      <c r="Q1003" s="3" t="s">
        <v>2876</v>
      </c>
      <c r="R1003" s="3" t="s">
        <v>457</v>
      </c>
      <c r="S1003" s="3" t="s">
        <v>457</v>
      </c>
      <c r="T1003" s="3" t="s">
        <v>481</v>
      </c>
      <c r="U1003" t="str">
        <f t="shared" si="15"/>
        <v>10586421</v>
      </c>
    </row>
    <row r="1004" spans="1:21" hidden="1">
      <c r="A1004" s="3" t="s">
        <v>1053</v>
      </c>
      <c r="B1004" s="3" t="s">
        <v>1686</v>
      </c>
      <c r="C1004" s="3" t="s">
        <v>27</v>
      </c>
      <c r="D1004" s="3" t="s">
        <v>1929</v>
      </c>
      <c r="E1004" s="3" t="s">
        <v>457</v>
      </c>
      <c r="F1004" s="3" t="s">
        <v>2887</v>
      </c>
      <c r="G1004" s="3" t="s">
        <v>467</v>
      </c>
      <c r="H1004" s="4">
        <v>45670</v>
      </c>
      <c r="I1004" s="5">
        <v>8</v>
      </c>
      <c r="J1004" s="3" t="s">
        <v>20</v>
      </c>
      <c r="K1004" s="3" t="s">
        <v>457</v>
      </c>
      <c r="L1004" s="6">
        <v>0</v>
      </c>
      <c r="M1004" s="3" t="s">
        <v>457</v>
      </c>
      <c r="N1004" s="3" t="s">
        <v>457</v>
      </c>
      <c r="O1004" s="3" t="s">
        <v>457</v>
      </c>
      <c r="P1004" s="3" t="s">
        <v>457</v>
      </c>
      <c r="Q1004" s="3" t="s">
        <v>457</v>
      </c>
      <c r="R1004" s="3" t="s">
        <v>457</v>
      </c>
      <c r="S1004" s="3" t="s">
        <v>457</v>
      </c>
      <c r="T1004" s="3" t="s">
        <v>481</v>
      </c>
      <c r="U1004" t="str">
        <f t="shared" si="15"/>
        <v>10586421</v>
      </c>
    </row>
    <row r="1005" spans="1:21" hidden="1">
      <c r="A1005" s="3" t="s">
        <v>1053</v>
      </c>
      <c r="B1005" s="3" t="s">
        <v>1686</v>
      </c>
      <c r="C1005" s="3" t="s">
        <v>30</v>
      </c>
      <c r="D1005" s="3" t="s">
        <v>1929</v>
      </c>
      <c r="E1005" s="3" t="s">
        <v>457</v>
      </c>
      <c r="F1005" s="3" t="s">
        <v>2887</v>
      </c>
      <c r="G1005" s="3" t="s">
        <v>472</v>
      </c>
      <c r="H1005" s="4">
        <v>45670</v>
      </c>
      <c r="I1005" s="5">
        <v>-8</v>
      </c>
      <c r="J1005" s="3" t="s">
        <v>20</v>
      </c>
      <c r="K1005" s="3" t="s">
        <v>457</v>
      </c>
      <c r="L1005" s="6">
        <v>0</v>
      </c>
      <c r="M1005" s="3" t="s">
        <v>457</v>
      </c>
      <c r="N1005" s="3" t="s">
        <v>457</v>
      </c>
      <c r="O1005" s="3" t="s">
        <v>457</v>
      </c>
      <c r="P1005" s="3" t="s">
        <v>457</v>
      </c>
      <c r="Q1005" s="3" t="s">
        <v>457</v>
      </c>
      <c r="R1005" s="3" t="s">
        <v>457</v>
      </c>
      <c r="S1005" s="3" t="s">
        <v>457</v>
      </c>
      <c r="T1005" s="3" t="s">
        <v>481</v>
      </c>
      <c r="U1005" t="str">
        <f t="shared" si="15"/>
        <v>10586421</v>
      </c>
    </row>
    <row r="1006" spans="1:21" hidden="1">
      <c r="A1006" s="3" t="s">
        <v>1347</v>
      </c>
      <c r="B1006" s="3" t="s">
        <v>1686</v>
      </c>
      <c r="C1006" s="3" t="s">
        <v>457</v>
      </c>
      <c r="D1006" s="3" t="s">
        <v>1899</v>
      </c>
      <c r="E1006" s="3" t="s">
        <v>457</v>
      </c>
      <c r="F1006" s="3" t="s">
        <v>2888</v>
      </c>
      <c r="G1006" s="3" t="s">
        <v>25</v>
      </c>
      <c r="H1006" s="4">
        <v>45671</v>
      </c>
      <c r="I1006" s="5">
        <v>4</v>
      </c>
      <c r="J1006" s="3" t="s">
        <v>20</v>
      </c>
      <c r="K1006" s="3" t="s">
        <v>457</v>
      </c>
      <c r="L1006" s="6">
        <v>15.96</v>
      </c>
      <c r="M1006" s="3" t="s">
        <v>457</v>
      </c>
      <c r="N1006" s="3" t="s">
        <v>457</v>
      </c>
      <c r="O1006" s="3" t="s">
        <v>457</v>
      </c>
      <c r="P1006" s="3" t="s">
        <v>457</v>
      </c>
      <c r="Q1006" s="3" t="s">
        <v>2735</v>
      </c>
      <c r="R1006" s="3" t="s">
        <v>457</v>
      </c>
      <c r="S1006" s="3" t="s">
        <v>457</v>
      </c>
      <c r="T1006" s="3" t="s">
        <v>481</v>
      </c>
      <c r="U1006" t="str">
        <f t="shared" si="15"/>
        <v>10058890</v>
      </c>
    </row>
    <row r="1007" spans="1:21" hidden="1">
      <c r="A1007" s="3" t="s">
        <v>1010</v>
      </c>
      <c r="B1007" s="3" t="s">
        <v>1686</v>
      </c>
      <c r="C1007" s="3" t="s">
        <v>457</v>
      </c>
      <c r="D1007" s="3" t="s">
        <v>1899</v>
      </c>
      <c r="E1007" s="3" t="s">
        <v>457</v>
      </c>
      <c r="F1007" s="3" t="s">
        <v>2889</v>
      </c>
      <c r="G1007" s="3" t="s">
        <v>25</v>
      </c>
      <c r="H1007" s="4">
        <v>45671</v>
      </c>
      <c r="I1007" s="5">
        <v>4</v>
      </c>
      <c r="J1007" s="3" t="s">
        <v>20</v>
      </c>
      <c r="K1007" s="3" t="s">
        <v>457</v>
      </c>
      <c r="L1007" s="6">
        <v>15.51</v>
      </c>
      <c r="M1007" s="3" t="s">
        <v>457</v>
      </c>
      <c r="N1007" s="3" t="s">
        <v>457</v>
      </c>
      <c r="O1007" s="3" t="s">
        <v>457</v>
      </c>
      <c r="P1007" s="3" t="s">
        <v>457</v>
      </c>
      <c r="Q1007" s="3" t="s">
        <v>2821</v>
      </c>
      <c r="R1007" s="3" t="s">
        <v>457</v>
      </c>
      <c r="S1007" s="3" t="s">
        <v>457</v>
      </c>
      <c r="T1007" s="3" t="s">
        <v>481</v>
      </c>
      <c r="U1007" t="str">
        <f t="shared" si="15"/>
        <v>10058891</v>
      </c>
    </row>
    <row r="1008" spans="1:21" hidden="1">
      <c r="A1008" s="3" t="s">
        <v>1463</v>
      </c>
      <c r="B1008" s="3" t="s">
        <v>1686</v>
      </c>
      <c r="C1008" s="3" t="s">
        <v>457</v>
      </c>
      <c r="D1008" s="3" t="s">
        <v>1899</v>
      </c>
      <c r="E1008" s="3" t="s">
        <v>457</v>
      </c>
      <c r="F1008" s="3" t="s">
        <v>2890</v>
      </c>
      <c r="G1008" s="3" t="s">
        <v>25</v>
      </c>
      <c r="H1008" s="4">
        <v>45671</v>
      </c>
      <c r="I1008" s="5">
        <v>20</v>
      </c>
      <c r="J1008" s="3" t="s">
        <v>20</v>
      </c>
      <c r="K1008" s="3" t="s">
        <v>457</v>
      </c>
      <c r="L1008" s="6">
        <v>123.2</v>
      </c>
      <c r="M1008" s="3" t="s">
        <v>457</v>
      </c>
      <c r="N1008" s="3" t="s">
        <v>457</v>
      </c>
      <c r="O1008" s="3" t="s">
        <v>457</v>
      </c>
      <c r="P1008" s="3" t="s">
        <v>457</v>
      </c>
      <c r="Q1008" s="3" t="s">
        <v>2891</v>
      </c>
      <c r="R1008" s="3" t="s">
        <v>457</v>
      </c>
      <c r="S1008" s="3" t="s">
        <v>457</v>
      </c>
      <c r="T1008" s="3" t="s">
        <v>481</v>
      </c>
      <c r="U1008" t="str">
        <f t="shared" si="15"/>
        <v>10058904</v>
      </c>
    </row>
    <row r="1009" spans="1:21" hidden="1">
      <c r="A1009" s="3" t="s">
        <v>1386</v>
      </c>
      <c r="B1009" s="3" t="s">
        <v>1686</v>
      </c>
      <c r="C1009" s="3" t="s">
        <v>457</v>
      </c>
      <c r="D1009" s="3" t="s">
        <v>1899</v>
      </c>
      <c r="E1009" s="3" t="s">
        <v>457</v>
      </c>
      <c r="F1009" s="3" t="s">
        <v>2892</v>
      </c>
      <c r="G1009" s="3" t="s">
        <v>25</v>
      </c>
      <c r="H1009" s="4">
        <v>45671</v>
      </c>
      <c r="I1009" s="5">
        <v>8</v>
      </c>
      <c r="J1009" s="3" t="s">
        <v>20</v>
      </c>
      <c r="K1009" s="3" t="s">
        <v>457</v>
      </c>
      <c r="L1009" s="6">
        <v>18.239999999999998</v>
      </c>
      <c r="M1009" s="3" t="s">
        <v>457</v>
      </c>
      <c r="N1009" s="3" t="s">
        <v>457</v>
      </c>
      <c r="O1009" s="3" t="s">
        <v>457</v>
      </c>
      <c r="P1009" s="3" t="s">
        <v>457</v>
      </c>
      <c r="Q1009" s="3" t="s">
        <v>2893</v>
      </c>
      <c r="R1009" s="3" t="s">
        <v>457</v>
      </c>
      <c r="S1009" s="3" t="s">
        <v>457</v>
      </c>
      <c r="T1009" s="3" t="s">
        <v>481</v>
      </c>
      <c r="U1009" t="str">
        <f t="shared" si="15"/>
        <v>10204060</v>
      </c>
    </row>
    <row r="1010" spans="1:21" hidden="1">
      <c r="A1010" s="3" t="s">
        <v>1291</v>
      </c>
      <c r="B1010" s="3" t="s">
        <v>1686</v>
      </c>
      <c r="C1010" s="3" t="s">
        <v>27</v>
      </c>
      <c r="D1010" s="3" t="s">
        <v>1929</v>
      </c>
      <c r="E1010" s="3" t="s">
        <v>457</v>
      </c>
      <c r="F1010" s="3" t="s">
        <v>2894</v>
      </c>
      <c r="G1010" s="3" t="s">
        <v>479</v>
      </c>
      <c r="H1010" s="4">
        <v>45672</v>
      </c>
      <c r="I1010" s="5">
        <v>2</v>
      </c>
      <c r="J1010" s="3" t="s">
        <v>20</v>
      </c>
      <c r="K1010" s="3" t="s">
        <v>457</v>
      </c>
      <c r="L1010" s="6">
        <v>0</v>
      </c>
      <c r="M1010" s="3" t="s">
        <v>457</v>
      </c>
      <c r="N1010" s="3" t="s">
        <v>457</v>
      </c>
      <c r="O1010" s="3" t="s">
        <v>457</v>
      </c>
      <c r="P1010" s="3" t="s">
        <v>457</v>
      </c>
      <c r="Q1010" s="3" t="s">
        <v>457</v>
      </c>
      <c r="R1010" s="3" t="s">
        <v>457</v>
      </c>
      <c r="S1010" s="3" t="s">
        <v>457</v>
      </c>
      <c r="T1010" s="3" t="s">
        <v>481</v>
      </c>
      <c r="U1010" t="str">
        <f t="shared" si="15"/>
        <v>10539417</v>
      </c>
    </row>
    <row r="1011" spans="1:21" hidden="1">
      <c r="A1011" s="3" t="s">
        <v>1291</v>
      </c>
      <c r="B1011" s="3" t="s">
        <v>1686</v>
      </c>
      <c r="C1011" s="3" t="s">
        <v>30</v>
      </c>
      <c r="D1011" s="3" t="s">
        <v>1929</v>
      </c>
      <c r="E1011" s="3" t="s">
        <v>457</v>
      </c>
      <c r="F1011" s="3" t="s">
        <v>2894</v>
      </c>
      <c r="G1011" s="3" t="s">
        <v>476</v>
      </c>
      <c r="H1011" s="4">
        <v>45672</v>
      </c>
      <c r="I1011" s="5">
        <v>-2</v>
      </c>
      <c r="J1011" s="3" t="s">
        <v>20</v>
      </c>
      <c r="K1011" s="3" t="s">
        <v>457</v>
      </c>
      <c r="L1011" s="6">
        <v>0</v>
      </c>
      <c r="M1011" s="3" t="s">
        <v>457</v>
      </c>
      <c r="N1011" s="3" t="s">
        <v>457</v>
      </c>
      <c r="O1011" s="3" t="s">
        <v>457</v>
      </c>
      <c r="P1011" s="3" t="s">
        <v>457</v>
      </c>
      <c r="Q1011" s="3" t="s">
        <v>457</v>
      </c>
      <c r="R1011" s="3" t="s">
        <v>457</v>
      </c>
      <c r="S1011" s="3" t="s">
        <v>457</v>
      </c>
      <c r="T1011" s="3" t="s">
        <v>481</v>
      </c>
      <c r="U1011" t="str">
        <f t="shared" si="15"/>
        <v>10539417</v>
      </c>
    </row>
    <row r="1012" spans="1:21" hidden="1">
      <c r="A1012" s="3" t="s">
        <v>985</v>
      </c>
      <c r="B1012" s="3" t="s">
        <v>1686</v>
      </c>
      <c r="C1012" s="3" t="s">
        <v>457</v>
      </c>
      <c r="D1012" s="3" t="s">
        <v>1899</v>
      </c>
      <c r="E1012" s="3" t="s">
        <v>457</v>
      </c>
      <c r="F1012" s="3" t="s">
        <v>2895</v>
      </c>
      <c r="G1012" s="3" t="s">
        <v>25</v>
      </c>
      <c r="H1012" s="4">
        <v>45672</v>
      </c>
      <c r="I1012" s="5">
        <v>1</v>
      </c>
      <c r="J1012" s="3" t="s">
        <v>20</v>
      </c>
      <c r="K1012" s="3" t="s">
        <v>457</v>
      </c>
      <c r="L1012" s="6">
        <v>15.02</v>
      </c>
      <c r="M1012" s="3" t="s">
        <v>457</v>
      </c>
      <c r="N1012" s="3" t="s">
        <v>457</v>
      </c>
      <c r="O1012" s="3" t="s">
        <v>457</v>
      </c>
      <c r="P1012" s="3" t="s">
        <v>457</v>
      </c>
      <c r="Q1012" s="3" t="s">
        <v>2896</v>
      </c>
      <c r="R1012" s="3" t="s">
        <v>457</v>
      </c>
      <c r="S1012" s="3" t="s">
        <v>457</v>
      </c>
      <c r="T1012" s="3" t="s">
        <v>481</v>
      </c>
      <c r="U1012" t="str">
        <f t="shared" si="15"/>
        <v>10597313</v>
      </c>
    </row>
    <row r="1013" spans="1:21" hidden="1">
      <c r="A1013" s="3" t="s">
        <v>1547</v>
      </c>
      <c r="B1013" s="3" t="s">
        <v>1686</v>
      </c>
      <c r="C1013" s="3" t="s">
        <v>457</v>
      </c>
      <c r="D1013" s="3" t="s">
        <v>1899</v>
      </c>
      <c r="E1013" s="3" t="s">
        <v>457</v>
      </c>
      <c r="F1013" s="3" t="s">
        <v>2897</v>
      </c>
      <c r="G1013" s="3" t="s">
        <v>25</v>
      </c>
      <c r="H1013" s="4">
        <v>45674</v>
      </c>
      <c r="I1013" s="5">
        <v>12</v>
      </c>
      <c r="J1013" s="3" t="s">
        <v>20</v>
      </c>
      <c r="K1013" s="3" t="s">
        <v>457</v>
      </c>
      <c r="L1013" s="6">
        <v>14.66</v>
      </c>
      <c r="M1013" s="3" t="s">
        <v>457</v>
      </c>
      <c r="N1013" s="3" t="s">
        <v>457</v>
      </c>
      <c r="O1013" s="3" t="s">
        <v>457</v>
      </c>
      <c r="P1013" s="3" t="s">
        <v>457</v>
      </c>
      <c r="Q1013" s="3" t="s">
        <v>2898</v>
      </c>
      <c r="R1013" s="3" t="s">
        <v>457</v>
      </c>
      <c r="S1013" s="3" t="s">
        <v>457</v>
      </c>
      <c r="T1013" s="3" t="s">
        <v>481</v>
      </c>
      <c r="U1013" t="str">
        <f t="shared" si="15"/>
        <v>10204509</v>
      </c>
    </row>
    <row r="1014" spans="1:21" hidden="1">
      <c r="A1014" s="3" t="s">
        <v>1547</v>
      </c>
      <c r="B1014" s="3" t="s">
        <v>1686</v>
      </c>
      <c r="C1014" s="3" t="s">
        <v>457</v>
      </c>
      <c r="D1014" s="3" t="s">
        <v>2899</v>
      </c>
      <c r="E1014" s="3" t="s">
        <v>457</v>
      </c>
      <c r="F1014" s="3" t="s">
        <v>2900</v>
      </c>
      <c r="G1014" s="3" t="s">
        <v>25</v>
      </c>
      <c r="H1014" s="4">
        <v>45674</v>
      </c>
      <c r="I1014" s="5">
        <v>-12</v>
      </c>
      <c r="J1014" s="3" t="s">
        <v>20</v>
      </c>
      <c r="K1014" s="3" t="s">
        <v>457</v>
      </c>
      <c r="L1014" s="6">
        <v>-14.66</v>
      </c>
      <c r="M1014" s="3" t="s">
        <v>457</v>
      </c>
      <c r="N1014" s="3" t="s">
        <v>457</v>
      </c>
      <c r="O1014" s="3" t="s">
        <v>457</v>
      </c>
      <c r="P1014" s="3" t="s">
        <v>457</v>
      </c>
      <c r="Q1014" s="3" t="s">
        <v>2898</v>
      </c>
      <c r="R1014" s="3" t="s">
        <v>457</v>
      </c>
      <c r="S1014" s="3" t="s">
        <v>457</v>
      </c>
      <c r="T1014" s="3" t="s">
        <v>481</v>
      </c>
      <c r="U1014" t="str">
        <f t="shared" si="15"/>
        <v>10204509</v>
      </c>
    </row>
    <row r="1015" spans="1:21" hidden="1">
      <c r="A1015" s="3" t="s">
        <v>1547</v>
      </c>
      <c r="B1015" s="3" t="s">
        <v>1686</v>
      </c>
      <c r="C1015" s="3" t="s">
        <v>457</v>
      </c>
      <c r="D1015" s="3" t="s">
        <v>1899</v>
      </c>
      <c r="E1015" s="3" t="s">
        <v>457</v>
      </c>
      <c r="F1015" s="3" t="s">
        <v>2901</v>
      </c>
      <c r="G1015" s="3" t="s">
        <v>25</v>
      </c>
      <c r="H1015" s="4">
        <v>45674</v>
      </c>
      <c r="I1015" s="5">
        <v>12</v>
      </c>
      <c r="J1015" s="3" t="s">
        <v>20</v>
      </c>
      <c r="K1015" s="3" t="s">
        <v>457</v>
      </c>
      <c r="L1015" s="6">
        <v>14.66</v>
      </c>
      <c r="M1015" s="3" t="s">
        <v>457</v>
      </c>
      <c r="N1015" s="3" t="s">
        <v>457</v>
      </c>
      <c r="O1015" s="3" t="s">
        <v>457</v>
      </c>
      <c r="P1015" s="3" t="s">
        <v>457</v>
      </c>
      <c r="Q1015" s="3" t="s">
        <v>2898</v>
      </c>
      <c r="R1015" s="3" t="s">
        <v>457</v>
      </c>
      <c r="S1015" s="3" t="s">
        <v>457</v>
      </c>
      <c r="T1015" s="3" t="s">
        <v>481</v>
      </c>
      <c r="U1015" t="str">
        <f t="shared" si="15"/>
        <v>10204509</v>
      </c>
    </row>
    <row r="1016" spans="1:21" hidden="1">
      <c r="A1016" s="3" t="s">
        <v>985</v>
      </c>
      <c r="B1016" s="3" t="s">
        <v>1686</v>
      </c>
      <c r="C1016" s="3" t="s">
        <v>457</v>
      </c>
      <c r="D1016" s="3" t="s">
        <v>2899</v>
      </c>
      <c r="E1016" s="3" t="s">
        <v>457</v>
      </c>
      <c r="F1016" s="3" t="s">
        <v>2902</v>
      </c>
      <c r="G1016" s="3" t="s">
        <v>25</v>
      </c>
      <c r="H1016" s="4">
        <v>45674</v>
      </c>
      <c r="I1016" s="5">
        <v>-1</v>
      </c>
      <c r="J1016" s="3" t="s">
        <v>20</v>
      </c>
      <c r="K1016" s="3" t="s">
        <v>457</v>
      </c>
      <c r="L1016" s="6">
        <v>-15.02</v>
      </c>
      <c r="M1016" s="3" t="s">
        <v>457</v>
      </c>
      <c r="N1016" s="3" t="s">
        <v>457</v>
      </c>
      <c r="O1016" s="3" t="s">
        <v>457</v>
      </c>
      <c r="P1016" s="3" t="s">
        <v>457</v>
      </c>
      <c r="Q1016" s="3" t="s">
        <v>2896</v>
      </c>
      <c r="R1016" s="3" t="s">
        <v>457</v>
      </c>
      <c r="S1016" s="3" t="s">
        <v>457</v>
      </c>
      <c r="T1016" s="3" t="s">
        <v>481</v>
      </c>
      <c r="U1016" t="str">
        <f t="shared" si="15"/>
        <v>10597313</v>
      </c>
    </row>
    <row r="1017" spans="1:21" hidden="1">
      <c r="A1017" s="3" t="s">
        <v>985</v>
      </c>
      <c r="B1017" s="3" t="s">
        <v>1686</v>
      </c>
      <c r="C1017" s="3" t="s">
        <v>457</v>
      </c>
      <c r="D1017" s="3" t="s">
        <v>1899</v>
      </c>
      <c r="E1017" s="3" t="s">
        <v>457</v>
      </c>
      <c r="F1017" s="3" t="s">
        <v>2903</v>
      </c>
      <c r="G1017" s="3" t="s">
        <v>25</v>
      </c>
      <c r="H1017" s="4">
        <v>45674</v>
      </c>
      <c r="I1017" s="5">
        <v>1</v>
      </c>
      <c r="J1017" s="3" t="s">
        <v>20</v>
      </c>
      <c r="K1017" s="3" t="s">
        <v>457</v>
      </c>
      <c r="L1017" s="6">
        <v>15.02</v>
      </c>
      <c r="M1017" s="3" t="s">
        <v>457</v>
      </c>
      <c r="N1017" s="3" t="s">
        <v>457</v>
      </c>
      <c r="O1017" s="3" t="s">
        <v>457</v>
      </c>
      <c r="P1017" s="3" t="s">
        <v>457</v>
      </c>
      <c r="Q1017" s="3" t="s">
        <v>2896</v>
      </c>
      <c r="R1017" s="3" t="s">
        <v>457</v>
      </c>
      <c r="S1017" s="3" t="s">
        <v>457</v>
      </c>
      <c r="T1017" s="3" t="s">
        <v>481</v>
      </c>
      <c r="U1017" t="str">
        <f t="shared" si="15"/>
        <v>10597313</v>
      </c>
    </row>
    <row r="1018" spans="1:21" hidden="1">
      <c r="A1018" s="3" t="s">
        <v>985</v>
      </c>
      <c r="B1018" s="3" t="s">
        <v>1686</v>
      </c>
      <c r="C1018" s="3" t="s">
        <v>457</v>
      </c>
      <c r="D1018" s="3" t="s">
        <v>1899</v>
      </c>
      <c r="E1018" s="3" t="s">
        <v>457</v>
      </c>
      <c r="F1018" s="3" t="s">
        <v>2904</v>
      </c>
      <c r="G1018" s="3" t="s">
        <v>25</v>
      </c>
      <c r="H1018" s="4">
        <v>45674</v>
      </c>
      <c r="I1018" s="5">
        <v>1</v>
      </c>
      <c r="J1018" s="3" t="s">
        <v>20</v>
      </c>
      <c r="K1018" s="3" t="s">
        <v>457</v>
      </c>
      <c r="L1018" s="6">
        <v>15.02</v>
      </c>
      <c r="M1018" s="3" t="s">
        <v>457</v>
      </c>
      <c r="N1018" s="3" t="s">
        <v>457</v>
      </c>
      <c r="O1018" s="3" t="s">
        <v>457</v>
      </c>
      <c r="P1018" s="3" t="s">
        <v>457</v>
      </c>
      <c r="Q1018" s="3" t="s">
        <v>2896</v>
      </c>
      <c r="R1018" s="3" t="s">
        <v>457</v>
      </c>
      <c r="S1018" s="3" t="s">
        <v>457</v>
      </c>
      <c r="T1018" s="3" t="s">
        <v>481</v>
      </c>
      <c r="U1018" t="str">
        <f t="shared" si="15"/>
        <v>10597313</v>
      </c>
    </row>
    <row r="1019" spans="1:21" hidden="1">
      <c r="A1019" s="3" t="s">
        <v>154</v>
      </c>
      <c r="B1019" s="3" t="s">
        <v>1686</v>
      </c>
      <c r="C1019" s="3" t="s">
        <v>23</v>
      </c>
      <c r="D1019" s="3" t="s">
        <v>1896</v>
      </c>
      <c r="E1019" s="3" t="s">
        <v>457</v>
      </c>
      <c r="F1019" s="3" t="s">
        <v>2905</v>
      </c>
      <c r="G1019" s="3" t="s">
        <v>473</v>
      </c>
      <c r="H1019" s="4">
        <v>45678</v>
      </c>
      <c r="I1019" s="5">
        <v>-2</v>
      </c>
      <c r="J1019" s="3" t="s">
        <v>20</v>
      </c>
      <c r="K1019" s="3" t="s">
        <v>457</v>
      </c>
      <c r="L1019" s="6">
        <v>-9.5399999999999991</v>
      </c>
      <c r="M1019" s="3" t="s">
        <v>457</v>
      </c>
      <c r="N1019" s="3" t="s">
        <v>457</v>
      </c>
      <c r="O1019" s="3" t="s">
        <v>457</v>
      </c>
      <c r="P1019" s="3" t="s">
        <v>457</v>
      </c>
      <c r="Q1019" s="3" t="s">
        <v>457</v>
      </c>
      <c r="R1019" s="3" t="s">
        <v>457</v>
      </c>
      <c r="S1019" s="3" t="s">
        <v>457</v>
      </c>
      <c r="T1019" s="3" t="s">
        <v>481</v>
      </c>
      <c r="U1019" t="str">
        <f t="shared" si="15"/>
        <v>10060885</v>
      </c>
    </row>
    <row r="1020" spans="1:21" hidden="1">
      <c r="A1020" s="3" t="s">
        <v>158</v>
      </c>
      <c r="B1020" s="3" t="s">
        <v>1686</v>
      </c>
      <c r="C1020" s="3" t="s">
        <v>23</v>
      </c>
      <c r="D1020" s="3" t="s">
        <v>1896</v>
      </c>
      <c r="E1020" s="3" t="s">
        <v>457</v>
      </c>
      <c r="F1020" s="3" t="s">
        <v>2905</v>
      </c>
      <c r="G1020" s="3" t="s">
        <v>466</v>
      </c>
      <c r="H1020" s="4">
        <v>45678</v>
      </c>
      <c r="I1020" s="5">
        <v>-4</v>
      </c>
      <c r="J1020" s="3" t="s">
        <v>20</v>
      </c>
      <c r="K1020" s="3" t="s">
        <v>457</v>
      </c>
      <c r="L1020" s="6">
        <v>-28.12</v>
      </c>
      <c r="M1020" s="3" t="s">
        <v>457</v>
      </c>
      <c r="N1020" s="3" t="s">
        <v>457</v>
      </c>
      <c r="O1020" s="3" t="s">
        <v>457</v>
      </c>
      <c r="P1020" s="3" t="s">
        <v>457</v>
      </c>
      <c r="Q1020" s="3" t="s">
        <v>457</v>
      </c>
      <c r="R1020" s="3" t="s">
        <v>457</v>
      </c>
      <c r="S1020" s="3" t="s">
        <v>457</v>
      </c>
      <c r="T1020" s="3" t="s">
        <v>481</v>
      </c>
      <c r="U1020" t="str">
        <f t="shared" si="15"/>
        <v>10060886</v>
      </c>
    </row>
    <row r="1021" spans="1:21" hidden="1">
      <c r="A1021" s="3" t="s">
        <v>160</v>
      </c>
      <c r="B1021" s="3" t="s">
        <v>1686</v>
      </c>
      <c r="C1021" s="3" t="s">
        <v>23</v>
      </c>
      <c r="D1021" s="3" t="s">
        <v>1896</v>
      </c>
      <c r="E1021" s="3" t="s">
        <v>457</v>
      </c>
      <c r="F1021" s="3" t="s">
        <v>2905</v>
      </c>
      <c r="G1021" s="3" t="s">
        <v>467</v>
      </c>
      <c r="H1021" s="4">
        <v>45678</v>
      </c>
      <c r="I1021" s="5">
        <v>-5</v>
      </c>
      <c r="J1021" s="3" t="s">
        <v>20</v>
      </c>
      <c r="K1021" s="3" t="s">
        <v>457</v>
      </c>
      <c r="L1021" s="6">
        <v>-51.61</v>
      </c>
      <c r="M1021" s="3" t="s">
        <v>457</v>
      </c>
      <c r="N1021" s="3" t="s">
        <v>457</v>
      </c>
      <c r="O1021" s="3" t="s">
        <v>457</v>
      </c>
      <c r="P1021" s="3" t="s">
        <v>457</v>
      </c>
      <c r="Q1021" s="3" t="s">
        <v>457</v>
      </c>
      <c r="R1021" s="3" t="s">
        <v>457</v>
      </c>
      <c r="S1021" s="3" t="s">
        <v>457</v>
      </c>
      <c r="T1021" s="3" t="s">
        <v>481</v>
      </c>
      <c r="U1021" t="str">
        <f t="shared" si="15"/>
        <v>10060887</v>
      </c>
    </row>
    <row r="1022" spans="1:21" hidden="1">
      <c r="A1022" s="3" t="s">
        <v>1305</v>
      </c>
      <c r="B1022" s="3" t="s">
        <v>1686</v>
      </c>
      <c r="C1022" s="3" t="s">
        <v>23</v>
      </c>
      <c r="D1022" s="3" t="s">
        <v>1896</v>
      </c>
      <c r="E1022" s="3" t="s">
        <v>457</v>
      </c>
      <c r="F1022" s="3" t="s">
        <v>2905</v>
      </c>
      <c r="G1022" s="3" t="s">
        <v>470</v>
      </c>
      <c r="H1022" s="4">
        <v>45678</v>
      </c>
      <c r="I1022" s="5">
        <v>-2</v>
      </c>
      <c r="J1022" s="3" t="s">
        <v>20</v>
      </c>
      <c r="K1022" s="3" t="s">
        <v>457</v>
      </c>
      <c r="L1022" s="6">
        <v>-36.86</v>
      </c>
      <c r="M1022" s="3" t="s">
        <v>457</v>
      </c>
      <c r="N1022" s="3" t="s">
        <v>457</v>
      </c>
      <c r="O1022" s="3" t="s">
        <v>457</v>
      </c>
      <c r="P1022" s="3" t="s">
        <v>457</v>
      </c>
      <c r="Q1022" s="3" t="s">
        <v>457</v>
      </c>
      <c r="R1022" s="3" t="s">
        <v>457</v>
      </c>
      <c r="S1022" s="3" t="s">
        <v>457</v>
      </c>
      <c r="T1022" s="3" t="s">
        <v>481</v>
      </c>
      <c r="U1022" t="str">
        <f t="shared" si="15"/>
        <v>10060890</v>
      </c>
    </row>
    <row r="1023" spans="1:21" hidden="1">
      <c r="A1023" s="3" t="s">
        <v>1156</v>
      </c>
      <c r="B1023" s="3" t="s">
        <v>1686</v>
      </c>
      <c r="C1023" s="3" t="s">
        <v>23</v>
      </c>
      <c r="D1023" s="3" t="s">
        <v>1896</v>
      </c>
      <c r="E1023" s="3" t="s">
        <v>457</v>
      </c>
      <c r="F1023" s="3" t="s">
        <v>2905</v>
      </c>
      <c r="G1023" s="3" t="s">
        <v>475</v>
      </c>
      <c r="H1023" s="4">
        <v>45678</v>
      </c>
      <c r="I1023" s="5">
        <v>-3</v>
      </c>
      <c r="J1023" s="3" t="s">
        <v>20</v>
      </c>
      <c r="K1023" s="3" t="s">
        <v>457</v>
      </c>
      <c r="L1023" s="6">
        <v>-76.069999999999993</v>
      </c>
      <c r="M1023" s="3" t="s">
        <v>457</v>
      </c>
      <c r="N1023" s="3" t="s">
        <v>457</v>
      </c>
      <c r="O1023" s="3" t="s">
        <v>457</v>
      </c>
      <c r="P1023" s="3" t="s">
        <v>457</v>
      </c>
      <c r="Q1023" s="3" t="s">
        <v>457</v>
      </c>
      <c r="R1023" s="3" t="s">
        <v>457</v>
      </c>
      <c r="S1023" s="3" t="s">
        <v>457</v>
      </c>
      <c r="T1023" s="3" t="s">
        <v>481</v>
      </c>
      <c r="U1023" t="str">
        <f t="shared" si="15"/>
        <v>10060891</v>
      </c>
    </row>
    <row r="1024" spans="1:21" hidden="1">
      <c r="A1024" s="3" t="s">
        <v>1339</v>
      </c>
      <c r="B1024" s="3" t="s">
        <v>1686</v>
      </c>
      <c r="C1024" s="3" t="s">
        <v>23</v>
      </c>
      <c r="D1024" s="3" t="s">
        <v>1896</v>
      </c>
      <c r="E1024" s="3" t="s">
        <v>457</v>
      </c>
      <c r="F1024" s="3" t="s">
        <v>2905</v>
      </c>
      <c r="G1024" s="3" t="s">
        <v>468</v>
      </c>
      <c r="H1024" s="4">
        <v>45678</v>
      </c>
      <c r="I1024" s="5">
        <v>-4</v>
      </c>
      <c r="J1024" s="3" t="s">
        <v>20</v>
      </c>
      <c r="K1024" s="3" t="s">
        <v>457</v>
      </c>
      <c r="L1024" s="6">
        <v>-18.920000000000002</v>
      </c>
      <c r="M1024" s="3" t="s">
        <v>457</v>
      </c>
      <c r="N1024" s="3" t="s">
        <v>457</v>
      </c>
      <c r="O1024" s="3" t="s">
        <v>457</v>
      </c>
      <c r="P1024" s="3" t="s">
        <v>457</v>
      </c>
      <c r="Q1024" s="3" t="s">
        <v>457</v>
      </c>
      <c r="R1024" s="3" t="s">
        <v>457</v>
      </c>
      <c r="S1024" s="3" t="s">
        <v>457</v>
      </c>
      <c r="T1024" s="3" t="s">
        <v>481</v>
      </c>
      <c r="U1024" t="str">
        <f t="shared" si="15"/>
        <v>10060918</v>
      </c>
    </row>
    <row r="1025" spans="1:21" hidden="1">
      <c r="A1025" s="3" t="s">
        <v>197</v>
      </c>
      <c r="B1025" s="3" t="s">
        <v>1686</v>
      </c>
      <c r="C1025" s="3" t="s">
        <v>23</v>
      </c>
      <c r="D1025" s="3" t="s">
        <v>1896</v>
      </c>
      <c r="E1025" s="3" t="s">
        <v>457</v>
      </c>
      <c r="F1025" s="3" t="s">
        <v>2905</v>
      </c>
      <c r="G1025" s="3" t="s">
        <v>482</v>
      </c>
      <c r="H1025" s="4">
        <v>45678</v>
      </c>
      <c r="I1025" s="5">
        <v>-6</v>
      </c>
      <c r="J1025" s="3" t="s">
        <v>20</v>
      </c>
      <c r="K1025" s="3" t="s">
        <v>457</v>
      </c>
      <c r="L1025" s="6">
        <v>-33.119999999999997</v>
      </c>
      <c r="M1025" s="3" t="s">
        <v>457</v>
      </c>
      <c r="N1025" s="3" t="s">
        <v>457</v>
      </c>
      <c r="O1025" s="3" t="s">
        <v>457</v>
      </c>
      <c r="P1025" s="3" t="s">
        <v>457</v>
      </c>
      <c r="Q1025" s="3" t="s">
        <v>457</v>
      </c>
      <c r="R1025" s="3" t="s">
        <v>457</v>
      </c>
      <c r="S1025" s="3" t="s">
        <v>457</v>
      </c>
      <c r="T1025" s="3" t="s">
        <v>481</v>
      </c>
      <c r="U1025" t="str">
        <f t="shared" si="15"/>
        <v>10060919</v>
      </c>
    </row>
    <row r="1026" spans="1:21" hidden="1">
      <c r="A1026" s="3" t="s">
        <v>1149</v>
      </c>
      <c r="B1026" s="3" t="s">
        <v>1686</v>
      </c>
      <c r="C1026" s="3" t="s">
        <v>457</v>
      </c>
      <c r="D1026" s="3" t="s">
        <v>1899</v>
      </c>
      <c r="E1026" s="3" t="s">
        <v>457</v>
      </c>
      <c r="F1026" s="3" t="s">
        <v>2906</v>
      </c>
      <c r="G1026" s="3" t="s">
        <v>25</v>
      </c>
      <c r="H1026" s="4">
        <v>45678</v>
      </c>
      <c r="I1026" s="5">
        <v>2</v>
      </c>
      <c r="J1026" s="3" t="s">
        <v>20</v>
      </c>
      <c r="K1026" s="3" t="s">
        <v>457</v>
      </c>
      <c r="L1026" s="6">
        <v>43.22</v>
      </c>
      <c r="M1026" s="3" t="s">
        <v>457</v>
      </c>
      <c r="N1026" s="3" t="s">
        <v>457</v>
      </c>
      <c r="O1026" s="3" t="s">
        <v>457</v>
      </c>
      <c r="P1026" s="3" t="s">
        <v>457</v>
      </c>
      <c r="Q1026" s="3" t="s">
        <v>2783</v>
      </c>
      <c r="R1026" s="3" t="s">
        <v>457</v>
      </c>
      <c r="S1026" s="3" t="s">
        <v>457</v>
      </c>
      <c r="T1026" s="3" t="s">
        <v>481</v>
      </c>
      <c r="U1026" t="str">
        <f t="shared" si="15"/>
        <v>10204124</v>
      </c>
    </row>
    <row r="1027" spans="1:21" hidden="1">
      <c r="A1027" s="3" t="s">
        <v>972</v>
      </c>
      <c r="B1027" s="3" t="s">
        <v>1686</v>
      </c>
      <c r="C1027" s="3" t="s">
        <v>457</v>
      </c>
      <c r="D1027" s="3" t="s">
        <v>1899</v>
      </c>
      <c r="E1027" s="3" t="s">
        <v>457</v>
      </c>
      <c r="F1027" s="3" t="s">
        <v>2907</v>
      </c>
      <c r="G1027" s="3" t="s">
        <v>25</v>
      </c>
      <c r="H1027" s="4">
        <v>45678</v>
      </c>
      <c r="I1027" s="5">
        <v>4</v>
      </c>
      <c r="J1027" s="3" t="s">
        <v>20</v>
      </c>
      <c r="K1027" s="3" t="s">
        <v>457</v>
      </c>
      <c r="L1027" s="6">
        <v>730.18</v>
      </c>
      <c r="M1027" s="3" t="s">
        <v>457</v>
      </c>
      <c r="N1027" s="3" t="s">
        <v>457</v>
      </c>
      <c r="O1027" s="3" t="s">
        <v>457</v>
      </c>
      <c r="P1027" s="3" t="s">
        <v>457</v>
      </c>
      <c r="Q1027" s="3" t="s">
        <v>2834</v>
      </c>
      <c r="R1027" s="3" t="s">
        <v>457</v>
      </c>
      <c r="S1027" s="3" t="s">
        <v>457</v>
      </c>
      <c r="T1027" s="3" t="s">
        <v>481</v>
      </c>
      <c r="U1027" t="str">
        <f t="shared" ref="U1027:U1090" si="16">_xlfn.CONCAT(A1027,P1027)</f>
        <v>10491002</v>
      </c>
    </row>
    <row r="1028" spans="1:21" hidden="1">
      <c r="A1028" s="3" t="s">
        <v>1342</v>
      </c>
      <c r="B1028" s="3" t="s">
        <v>1686</v>
      </c>
      <c r="C1028" s="3" t="s">
        <v>23</v>
      </c>
      <c r="D1028" s="3" t="s">
        <v>1896</v>
      </c>
      <c r="E1028" s="3" t="s">
        <v>457</v>
      </c>
      <c r="F1028" s="3" t="s">
        <v>2908</v>
      </c>
      <c r="G1028" s="3" t="s">
        <v>475</v>
      </c>
      <c r="H1028" s="4">
        <v>45679</v>
      </c>
      <c r="I1028" s="5">
        <v>-10</v>
      </c>
      <c r="J1028" s="3" t="s">
        <v>20</v>
      </c>
      <c r="K1028" s="3" t="s">
        <v>457</v>
      </c>
      <c r="L1028" s="6">
        <v>-35.700000000000003</v>
      </c>
      <c r="M1028" s="3" t="s">
        <v>457</v>
      </c>
      <c r="N1028" s="3" t="s">
        <v>457</v>
      </c>
      <c r="O1028" s="3" t="s">
        <v>457</v>
      </c>
      <c r="P1028" s="3" t="s">
        <v>457</v>
      </c>
      <c r="Q1028" s="3" t="s">
        <v>457</v>
      </c>
      <c r="R1028" s="3" t="s">
        <v>457</v>
      </c>
      <c r="S1028" s="3" t="s">
        <v>457</v>
      </c>
      <c r="T1028" s="3" t="s">
        <v>481</v>
      </c>
      <c r="U1028" t="str">
        <f t="shared" si="16"/>
        <v>10060884</v>
      </c>
    </row>
    <row r="1029" spans="1:21" hidden="1">
      <c r="A1029" s="3" t="s">
        <v>1305</v>
      </c>
      <c r="B1029" s="3" t="s">
        <v>1686</v>
      </c>
      <c r="C1029" s="3" t="s">
        <v>23</v>
      </c>
      <c r="D1029" s="3" t="s">
        <v>1896</v>
      </c>
      <c r="E1029" s="3" t="s">
        <v>457</v>
      </c>
      <c r="F1029" s="3" t="s">
        <v>2909</v>
      </c>
      <c r="G1029" s="3" t="s">
        <v>482</v>
      </c>
      <c r="H1029" s="4">
        <v>45682</v>
      </c>
      <c r="I1029" s="5">
        <v>-4</v>
      </c>
      <c r="J1029" s="3" t="s">
        <v>20</v>
      </c>
      <c r="K1029" s="3" t="s">
        <v>457</v>
      </c>
      <c r="L1029" s="6">
        <v>-73.72</v>
      </c>
      <c r="M1029" s="3" t="s">
        <v>457</v>
      </c>
      <c r="N1029" s="3" t="s">
        <v>457</v>
      </c>
      <c r="O1029" s="3" t="s">
        <v>457</v>
      </c>
      <c r="P1029" s="3" t="s">
        <v>457</v>
      </c>
      <c r="Q1029" s="3" t="s">
        <v>457</v>
      </c>
      <c r="R1029" s="3" t="s">
        <v>457</v>
      </c>
      <c r="S1029" s="3" t="s">
        <v>457</v>
      </c>
      <c r="T1029" s="3" t="s">
        <v>481</v>
      </c>
      <c r="U1029" t="str">
        <f t="shared" si="16"/>
        <v>10060890</v>
      </c>
    </row>
    <row r="1030" spans="1:21" hidden="1">
      <c r="A1030" s="3" t="s">
        <v>925</v>
      </c>
      <c r="B1030" s="3" t="s">
        <v>1686</v>
      </c>
      <c r="C1030" s="3" t="s">
        <v>457</v>
      </c>
      <c r="D1030" s="3" t="s">
        <v>2899</v>
      </c>
      <c r="E1030" s="3" t="s">
        <v>457</v>
      </c>
      <c r="F1030" s="3" t="s">
        <v>2910</v>
      </c>
      <c r="G1030" s="3" t="s">
        <v>25</v>
      </c>
      <c r="H1030" s="4">
        <v>45687</v>
      </c>
      <c r="I1030" s="5">
        <v>-12</v>
      </c>
      <c r="J1030" s="3" t="s">
        <v>20</v>
      </c>
      <c r="K1030" s="3" t="s">
        <v>457</v>
      </c>
      <c r="L1030" s="6">
        <v>-793.2</v>
      </c>
      <c r="M1030" s="3" t="s">
        <v>457</v>
      </c>
      <c r="N1030" s="3" t="s">
        <v>457</v>
      </c>
      <c r="O1030" s="3" t="s">
        <v>457</v>
      </c>
      <c r="P1030" s="3" t="s">
        <v>457</v>
      </c>
      <c r="Q1030" s="3" t="s">
        <v>2911</v>
      </c>
      <c r="R1030" s="3" t="s">
        <v>457</v>
      </c>
      <c r="S1030" s="3" t="s">
        <v>457</v>
      </c>
      <c r="T1030" s="3" t="s">
        <v>481</v>
      </c>
      <c r="U1030" t="str">
        <f t="shared" si="16"/>
        <v>10503901</v>
      </c>
    </row>
    <row r="1031" spans="1:21" hidden="1">
      <c r="A1031" s="3" t="s">
        <v>925</v>
      </c>
      <c r="B1031" s="3" t="s">
        <v>1686</v>
      </c>
      <c r="C1031" s="3" t="s">
        <v>457</v>
      </c>
      <c r="D1031" s="3" t="s">
        <v>1899</v>
      </c>
      <c r="E1031" s="3" t="s">
        <v>457</v>
      </c>
      <c r="F1031" s="3" t="s">
        <v>2912</v>
      </c>
      <c r="G1031" s="3" t="s">
        <v>25</v>
      </c>
      <c r="H1031" s="4">
        <v>45687</v>
      </c>
      <c r="I1031" s="5">
        <v>12</v>
      </c>
      <c r="J1031" s="3" t="s">
        <v>20</v>
      </c>
      <c r="K1031" s="3" t="s">
        <v>457</v>
      </c>
      <c r="L1031" s="6">
        <v>793.2</v>
      </c>
      <c r="M1031" s="3" t="s">
        <v>457</v>
      </c>
      <c r="N1031" s="3" t="s">
        <v>457</v>
      </c>
      <c r="O1031" s="3" t="s">
        <v>457</v>
      </c>
      <c r="P1031" s="3" t="s">
        <v>457</v>
      </c>
      <c r="Q1031" s="3" t="s">
        <v>2911</v>
      </c>
      <c r="R1031" s="3" t="s">
        <v>457</v>
      </c>
      <c r="S1031" s="3" t="s">
        <v>457</v>
      </c>
      <c r="T1031" s="3" t="s">
        <v>481</v>
      </c>
      <c r="U1031" t="str">
        <f t="shared" si="16"/>
        <v>10503901</v>
      </c>
    </row>
    <row r="1032" spans="1:21" hidden="1">
      <c r="A1032" s="3" t="s">
        <v>1347</v>
      </c>
      <c r="B1032" s="3" t="s">
        <v>1686</v>
      </c>
      <c r="C1032" s="3" t="s">
        <v>23</v>
      </c>
      <c r="D1032" s="3" t="s">
        <v>1891</v>
      </c>
      <c r="E1032" s="3" t="s">
        <v>457</v>
      </c>
      <c r="F1032" s="3" t="s">
        <v>2913</v>
      </c>
      <c r="G1032" s="3" t="s">
        <v>31</v>
      </c>
      <c r="H1032" s="4">
        <v>45688</v>
      </c>
      <c r="I1032" s="5">
        <v>4</v>
      </c>
      <c r="J1032" s="3" t="s">
        <v>20</v>
      </c>
      <c r="K1032" s="3" t="s">
        <v>457</v>
      </c>
      <c r="L1032" s="6">
        <v>0</v>
      </c>
      <c r="M1032" s="3" t="s">
        <v>457</v>
      </c>
      <c r="N1032" s="3" t="s">
        <v>457</v>
      </c>
      <c r="O1032" s="3" t="s">
        <v>457</v>
      </c>
      <c r="P1032" s="3" t="s">
        <v>457</v>
      </c>
      <c r="Q1032" s="3" t="s">
        <v>2735</v>
      </c>
      <c r="R1032" s="3" t="s">
        <v>457</v>
      </c>
      <c r="S1032" s="3" t="s">
        <v>457</v>
      </c>
      <c r="T1032" s="3" t="s">
        <v>481</v>
      </c>
      <c r="U1032" t="str">
        <f t="shared" si="16"/>
        <v>10058890</v>
      </c>
    </row>
    <row r="1033" spans="1:21" hidden="1">
      <c r="A1033" s="3" t="s">
        <v>1010</v>
      </c>
      <c r="B1033" s="3" t="s">
        <v>1686</v>
      </c>
      <c r="C1033" s="3" t="s">
        <v>23</v>
      </c>
      <c r="D1033" s="3" t="s">
        <v>1891</v>
      </c>
      <c r="E1033" s="3" t="s">
        <v>457</v>
      </c>
      <c r="F1033" s="3" t="s">
        <v>2914</v>
      </c>
      <c r="G1033" s="3" t="s">
        <v>31</v>
      </c>
      <c r="H1033" s="4">
        <v>45688</v>
      </c>
      <c r="I1033" s="5">
        <v>4</v>
      </c>
      <c r="J1033" s="3" t="s">
        <v>20</v>
      </c>
      <c r="K1033" s="3" t="s">
        <v>457</v>
      </c>
      <c r="L1033" s="6">
        <v>0</v>
      </c>
      <c r="M1033" s="3" t="s">
        <v>457</v>
      </c>
      <c r="N1033" s="3" t="s">
        <v>457</v>
      </c>
      <c r="O1033" s="3" t="s">
        <v>457</v>
      </c>
      <c r="P1033" s="3" t="s">
        <v>457</v>
      </c>
      <c r="Q1033" s="3" t="s">
        <v>2821</v>
      </c>
      <c r="R1033" s="3" t="s">
        <v>457</v>
      </c>
      <c r="S1033" s="3" t="s">
        <v>457</v>
      </c>
      <c r="T1033" s="3" t="s">
        <v>481</v>
      </c>
      <c r="U1033" t="str">
        <f t="shared" si="16"/>
        <v>10058891</v>
      </c>
    </row>
    <row r="1034" spans="1:21" hidden="1">
      <c r="A1034" s="3" t="s">
        <v>1463</v>
      </c>
      <c r="B1034" s="3" t="s">
        <v>1686</v>
      </c>
      <c r="C1034" s="3" t="s">
        <v>23</v>
      </c>
      <c r="D1034" s="3" t="s">
        <v>1891</v>
      </c>
      <c r="E1034" s="3" t="s">
        <v>457</v>
      </c>
      <c r="F1034" s="3" t="s">
        <v>2915</v>
      </c>
      <c r="G1034" s="3" t="s">
        <v>31</v>
      </c>
      <c r="H1034" s="4">
        <v>45688</v>
      </c>
      <c r="I1034" s="5">
        <v>20</v>
      </c>
      <c r="J1034" s="3" t="s">
        <v>20</v>
      </c>
      <c r="K1034" s="3" t="s">
        <v>457</v>
      </c>
      <c r="L1034" s="6">
        <v>0</v>
      </c>
      <c r="M1034" s="3" t="s">
        <v>457</v>
      </c>
      <c r="N1034" s="3" t="s">
        <v>457</v>
      </c>
      <c r="O1034" s="3" t="s">
        <v>457</v>
      </c>
      <c r="P1034" s="3" t="s">
        <v>457</v>
      </c>
      <c r="Q1034" s="3" t="s">
        <v>2891</v>
      </c>
      <c r="R1034" s="3" t="s">
        <v>457</v>
      </c>
      <c r="S1034" s="3" t="s">
        <v>457</v>
      </c>
      <c r="T1034" s="3" t="s">
        <v>481</v>
      </c>
      <c r="U1034" t="str">
        <f t="shared" si="16"/>
        <v>10058904</v>
      </c>
    </row>
    <row r="1035" spans="1:21" hidden="1">
      <c r="A1035" s="3" t="s">
        <v>1386</v>
      </c>
      <c r="B1035" s="3" t="s">
        <v>1686</v>
      </c>
      <c r="C1035" s="3" t="s">
        <v>23</v>
      </c>
      <c r="D1035" s="3" t="s">
        <v>1891</v>
      </c>
      <c r="E1035" s="3" t="s">
        <v>457</v>
      </c>
      <c r="F1035" s="3" t="s">
        <v>2916</v>
      </c>
      <c r="G1035" s="3" t="s">
        <v>31</v>
      </c>
      <c r="H1035" s="4">
        <v>45688</v>
      </c>
      <c r="I1035" s="5">
        <v>8</v>
      </c>
      <c r="J1035" s="3" t="s">
        <v>20</v>
      </c>
      <c r="K1035" s="3" t="s">
        <v>457</v>
      </c>
      <c r="L1035" s="6">
        <v>0</v>
      </c>
      <c r="M1035" s="3" t="s">
        <v>457</v>
      </c>
      <c r="N1035" s="3" t="s">
        <v>457</v>
      </c>
      <c r="O1035" s="3" t="s">
        <v>457</v>
      </c>
      <c r="P1035" s="3" t="s">
        <v>457</v>
      </c>
      <c r="Q1035" s="3" t="s">
        <v>2893</v>
      </c>
      <c r="R1035" s="3" t="s">
        <v>457</v>
      </c>
      <c r="S1035" s="3" t="s">
        <v>457</v>
      </c>
      <c r="T1035" s="3" t="s">
        <v>481</v>
      </c>
      <c r="U1035" t="str">
        <f t="shared" si="16"/>
        <v>10204060</v>
      </c>
    </row>
    <row r="1036" spans="1:21" hidden="1">
      <c r="A1036" s="3" t="s">
        <v>880</v>
      </c>
      <c r="B1036" s="3" t="s">
        <v>1686</v>
      </c>
      <c r="C1036" s="3" t="s">
        <v>30</v>
      </c>
      <c r="D1036" s="3" t="s">
        <v>1891</v>
      </c>
      <c r="E1036" s="3" t="s">
        <v>457</v>
      </c>
      <c r="F1036" s="3" t="s">
        <v>2917</v>
      </c>
      <c r="G1036" s="3" t="s">
        <v>31</v>
      </c>
      <c r="H1036" s="4">
        <v>45688</v>
      </c>
      <c r="I1036" s="5">
        <v>1</v>
      </c>
      <c r="J1036" s="3" t="s">
        <v>1841</v>
      </c>
      <c r="K1036" s="3" t="s">
        <v>457</v>
      </c>
      <c r="L1036" s="6">
        <v>0</v>
      </c>
      <c r="M1036" s="3" t="s">
        <v>2918</v>
      </c>
      <c r="N1036" s="3" t="s">
        <v>457</v>
      </c>
      <c r="O1036" s="3" t="s">
        <v>457</v>
      </c>
      <c r="P1036" s="3" t="s">
        <v>457</v>
      </c>
      <c r="Q1036" s="3" t="s">
        <v>2879</v>
      </c>
      <c r="R1036" s="3" t="s">
        <v>457</v>
      </c>
      <c r="S1036" s="3" t="s">
        <v>457</v>
      </c>
      <c r="T1036" s="3" t="s">
        <v>481</v>
      </c>
      <c r="U1036" t="str">
        <f t="shared" si="16"/>
        <v>10417500</v>
      </c>
    </row>
    <row r="1037" spans="1:21" hidden="1">
      <c r="A1037" s="3" t="s">
        <v>985</v>
      </c>
      <c r="B1037" s="3" t="s">
        <v>1686</v>
      </c>
      <c r="C1037" s="3" t="s">
        <v>30</v>
      </c>
      <c r="D1037" s="3" t="s">
        <v>1891</v>
      </c>
      <c r="E1037" s="3" t="s">
        <v>457</v>
      </c>
      <c r="F1037" s="3" t="s">
        <v>2919</v>
      </c>
      <c r="G1037" s="3" t="s">
        <v>31</v>
      </c>
      <c r="H1037" s="4">
        <v>45688</v>
      </c>
      <c r="I1037" s="5">
        <v>1</v>
      </c>
      <c r="J1037" s="3" t="s">
        <v>20</v>
      </c>
      <c r="K1037" s="3" t="s">
        <v>457</v>
      </c>
      <c r="L1037" s="6">
        <v>0</v>
      </c>
      <c r="M1037" s="3" t="s">
        <v>457</v>
      </c>
      <c r="N1037" s="3" t="s">
        <v>457</v>
      </c>
      <c r="O1037" s="3" t="s">
        <v>457</v>
      </c>
      <c r="P1037" s="3" t="s">
        <v>457</v>
      </c>
      <c r="Q1037" s="3" t="s">
        <v>2896</v>
      </c>
      <c r="R1037" s="3" t="s">
        <v>457</v>
      </c>
      <c r="S1037" s="3" t="s">
        <v>457</v>
      </c>
      <c r="T1037" s="3" t="s">
        <v>481</v>
      </c>
      <c r="U1037" t="str">
        <f t="shared" si="16"/>
        <v>10597313</v>
      </c>
    </row>
    <row r="1038" spans="1:21" hidden="1">
      <c r="A1038" s="3" t="s">
        <v>1149</v>
      </c>
      <c r="B1038" s="3" t="s">
        <v>1686</v>
      </c>
      <c r="C1038" s="3" t="s">
        <v>23</v>
      </c>
      <c r="D1038" s="3" t="s">
        <v>1891</v>
      </c>
      <c r="E1038" s="3" t="s">
        <v>457</v>
      </c>
      <c r="F1038" s="3" t="s">
        <v>2920</v>
      </c>
      <c r="G1038" s="3" t="s">
        <v>31</v>
      </c>
      <c r="H1038" s="4">
        <v>45689</v>
      </c>
      <c r="I1038" s="5">
        <v>2</v>
      </c>
      <c r="J1038" s="3" t="s">
        <v>20</v>
      </c>
      <c r="K1038" s="3" t="s">
        <v>457</v>
      </c>
      <c r="L1038" s="6">
        <v>0</v>
      </c>
      <c r="M1038" s="3" t="s">
        <v>457</v>
      </c>
      <c r="N1038" s="3" t="s">
        <v>457</v>
      </c>
      <c r="O1038" s="3" t="s">
        <v>457</v>
      </c>
      <c r="P1038" s="3" t="s">
        <v>457</v>
      </c>
      <c r="Q1038" s="3" t="s">
        <v>2783</v>
      </c>
      <c r="R1038" s="3" t="s">
        <v>457</v>
      </c>
      <c r="S1038" s="3" t="s">
        <v>457</v>
      </c>
      <c r="T1038" s="3" t="s">
        <v>481</v>
      </c>
      <c r="U1038" t="str">
        <f t="shared" si="16"/>
        <v>10204124</v>
      </c>
    </row>
    <row r="1039" spans="1:21" hidden="1">
      <c r="A1039" s="3" t="s">
        <v>972</v>
      </c>
      <c r="B1039" s="3" t="s">
        <v>1686</v>
      </c>
      <c r="C1039" s="3" t="s">
        <v>30</v>
      </c>
      <c r="D1039" s="3" t="s">
        <v>1891</v>
      </c>
      <c r="E1039" s="3" t="s">
        <v>457</v>
      </c>
      <c r="F1039" s="3" t="s">
        <v>2921</v>
      </c>
      <c r="G1039" s="3" t="s">
        <v>31</v>
      </c>
      <c r="H1039" s="4">
        <v>45689</v>
      </c>
      <c r="I1039" s="5">
        <v>4</v>
      </c>
      <c r="J1039" s="3" t="s">
        <v>20</v>
      </c>
      <c r="K1039" s="3" t="s">
        <v>457</v>
      </c>
      <c r="L1039" s="6">
        <v>0</v>
      </c>
      <c r="M1039" s="3" t="s">
        <v>457</v>
      </c>
      <c r="N1039" s="3" t="s">
        <v>457</v>
      </c>
      <c r="O1039" s="3" t="s">
        <v>457</v>
      </c>
      <c r="P1039" s="3" t="s">
        <v>457</v>
      </c>
      <c r="Q1039" s="3" t="s">
        <v>2834</v>
      </c>
      <c r="R1039" s="3" t="s">
        <v>457</v>
      </c>
      <c r="S1039" s="3" t="s">
        <v>457</v>
      </c>
      <c r="T1039" s="3" t="s">
        <v>481</v>
      </c>
      <c r="U1039" t="str">
        <f t="shared" si="16"/>
        <v>10491002</v>
      </c>
    </row>
    <row r="1040" spans="1:21" hidden="1">
      <c r="A1040" s="3" t="s">
        <v>925</v>
      </c>
      <c r="B1040" s="3" t="s">
        <v>1686</v>
      </c>
      <c r="C1040" s="3" t="s">
        <v>457</v>
      </c>
      <c r="D1040" s="3" t="s">
        <v>1899</v>
      </c>
      <c r="E1040" s="3" t="s">
        <v>457</v>
      </c>
      <c r="F1040" s="3" t="s">
        <v>2922</v>
      </c>
      <c r="G1040" s="3" t="s">
        <v>25</v>
      </c>
      <c r="H1040" s="4">
        <v>45689</v>
      </c>
      <c r="I1040" s="5">
        <v>12</v>
      </c>
      <c r="J1040" s="3" t="s">
        <v>20</v>
      </c>
      <c r="K1040" s="3" t="s">
        <v>457</v>
      </c>
      <c r="L1040" s="6">
        <v>793.2</v>
      </c>
      <c r="M1040" s="3" t="s">
        <v>457</v>
      </c>
      <c r="N1040" s="3" t="s">
        <v>457</v>
      </c>
      <c r="O1040" s="3" t="s">
        <v>457</v>
      </c>
      <c r="P1040" s="3" t="s">
        <v>457</v>
      </c>
      <c r="Q1040" s="3" t="s">
        <v>2911</v>
      </c>
      <c r="R1040" s="3" t="s">
        <v>457</v>
      </c>
      <c r="S1040" s="3" t="s">
        <v>457</v>
      </c>
      <c r="T1040" s="3" t="s">
        <v>481</v>
      </c>
      <c r="U1040" t="str">
        <f t="shared" si="16"/>
        <v>10503901</v>
      </c>
    </row>
    <row r="1041" spans="1:21" hidden="1">
      <c r="A1041" s="3" t="s">
        <v>1053</v>
      </c>
      <c r="B1041" s="3" t="s">
        <v>1686</v>
      </c>
      <c r="C1041" s="3" t="s">
        <v>27</v>
      </c>
      <c r="D1041" s="3" t="s">
        <v>456</v>
      </c>
      <c r="E1041" s="3" t="s">
        <v>457</v>
      </c>
      <c r="F1041" s="3" t="s">
        <v>2923</v>
      </c>
      <c r="G1041" s="3" t="s">
        <v>31</v>
      </c>
      <c r="H1041" s="4">
        <v>45689</v>
      </c>
      <c r="I1041" s="5">
        <v>-8</v>
      </c>
      <c r="J1041" s="3" t="s">
        <v>20</v>
      </c>
      <c r="K1041" s="3" t="s">
        <v>457</v>
      </c>
      <c r="L1041" s="6">
        <v>-39.200000000000003</v>
      </c>
      <c r="M1041" s="3" t="s">
        <v>457</v>
      </c>
      <c r="N1041" s="3" t="s">
        <v>457</v>
      </c>
      <c r="O1041" s="3" t="s">
        <v>457</v>
      </c>
      <c r="P1041" s="3" t="s">
        <v>2924</v>
      </c>
      <c r="Q1041" s="3" t="s">
        <v>457</v>
      </c>
      <c r="R1041" s="3" t="s">
        <v>457</v>
      </c>
      <c r="S1041" s="3" t="s">
        <v>457</v>
      </c>
      <c r="T1041" s="3" t="s">
        <v>2925</v>
      </c>
      <c r="U1041" t="str">
        <f t="shared" si="16"/>
        <v>10586421100081663</v>
      </c>
    </row>
    <row r="1042" spans="1:21" hidden="1">
      <c r="A1042" s="3" t="s">
        <v>1156</v>
      </c>
      <c r="B1042" s="3" t="s">
        <v>1686</v>
      </c>
      <c r="C1042" s="3" t="s">
        <v>23</v>
      </c>
      <c r="D1042" s="3" t="s">
        <v>1929</v>
      </c>
      <c r="E1042" s="3" t="s">
        <v>457</v>
      </c>
      <c r="F1042" s="3" t="s">
        <v>2926</v>
      </c>
      <c r="G1042" s="3" t="s">
        <v>31</v>
      </c>
      <c r="H1042" s="4">
        <v>45690</v>
      </c>
      <c r="I1042" s="5">
        <v>-1</v>
      </c>
      <c r="J1042" s="3" t="s">
        <v>20</v>
      </c>
      <c r="K1042" s="3" t="s">
        <v>457</v>
      </c>
      <c r="L1042" s="6">
        <v>0</v>
      </c>
      <c r="M1042" s="3" t="s">
        <v>457</v>
      </c>
      <c r="N1042" s="3" t="s">
        <v>457</v>
      </c>
      <c r="O1042" s="3" t="s">
        <v>457</v>
      </c>
      <c r="P1042" s="3" t="s">
        <v>457</v>
      </c>
      <c r="Q1042" s="3" t="s">
        <v>457</v>
      </c>
      <c r="R1042" s="3" t="s">
        <v>457</v>
      </c>
      <c r="S1042" s="3" t="s">
        <v>457</v>
      </c>
      <c r="T1042" s="3" t="s">
        <v>481</v>
      </c>
      <c r="U1042" t="str">
        <f t="shared" si="16"/>
        <v>10060891</v>
      </c>
    </row>
    <row r="1043" spans="1:21" hidden="1">
      <c r="A1043" s="3" t="s">
        <v>1156</v>
      </c>
      <c r="B1043" s="3" t="s">
        <v>1686</v>
      </c>
      <c r="C1043" s="3" t="s">
        <v>27</v>
      </c>
      <c r="D1043" s="3" t="s">
        <v>1929</v>
      </c>
      <c r="E1043" s="3" t="s">
        <v>457</v>
      </c>
      <c r="F1043" s="3" t="s">
        <v>2926</v>
      </c>
      <c r="G1043" s="3" t="s">
        <v>25</v>
      </c>
      <c r="H1043" s="4">
        <v>45690</v>
      </c>
      <c r="I1043" s="5">
        <v>1</v>
      </c>
      <c r="J1043" s="3" t="s">
        <v>20</v>
      </c>
      <c r="K1043" s="3" t="s">
        <v>457</v>
      </c>
      <c r="L1043" s="6">
        <v>0</v>
      </c>
      <c r="M1043" s="3" t="s">
        <v>457</v>
      </c>
      <c r="N1043" s="3" t="s">
        <v>457</v>
      </c>
      <c r="O1043" s="3" t="s">
        <v>457</v>
      </c>
      <c r="P1043" s="3" t="s">
        <v>457</v>
      </c>
      <c r="Q1043" s="3" t="s">
        <v>457</v>
      </c>
      <c r="R1043" s="3" t="s">
        <v>457</v>
      </c>
      <c r="S1043" s="3" t="s">
        <v>457</v>
      </c>
      <c r="T1043" s="3" t="s">
        <v>481</v>
      </c>
      <c r="U1043" t="str">
        <f t="shared" si="16"/>
        <v>10060891</v>
      </c>
    </row>
    <row r="1044" spans="1:21" hidden="1">
      <c r="A1044" s="3" t="s">
        <v>197</v>
      </c>
      <c r="B1044" s="3" t="s">
        <v>1686</v>
      </c>
      <c r="C1044" s="3" t="s">
        <v>23</v>
      </c>
      <c r="D1044" s="3" t="s">
        <v>1929</v>
      </c>
      <c r="E1044" s="3" t="s">
        <v>457</v>
      </c>
      <c r="F1044" s="3" t="s">
        <v>2927</v>
      </c>
      <c r="G1044" s="3" t="s">
        <v>31</v>
      </c>
      <c r="H1044" s="4">
        <v>45690</v>
      </c>
      <c r="I1044" s="5">
        <v>-2</v>
      </c>
      <c r="J1044" s="3" t="s">
        <v>20</v>
      </c>
      <c r="K1044" s="3" t="s">
        <v>457</v>
      </c>
      <c r="L1044" s="6">
        <v>0</v>
      </c>
      <c r="M1044" s="3" t="s">
        <v>457</v>
      </c>
      <c r="N1044" s="3" t="s">
        <v>457</v>
      </c>
      <c r="O1044" s="3" t="s">
        <v>457</v>
      </c>
      <c r="P1044" s="3" t="s">
        <v>457</v>
      </c>
      <c r="Q1044" s="3" t="s">
        <v>457</v>
      </c>
      <c r="R1044" s="3" t="s">
        <v>457</v>
      </c>
      <c r="S1044" s="3" t="s">
        <v>457</v>
      </c>
      <c r="T1044" s="3" t="s">
        <v>481</v>
      </c>
      <c r="U1044" t="str">
        <f t="shared" si="16"/>
        <v>10060919</v>
      </c>
    </row>
    <row r="1045" spans="1:21" hidden="1">
      <c r="A1045" s="3" t="s">
        <v>197</v>
      </c>
      <c r="B1045" s="3" t="s">
        <v>1686</v>
      </c>
      <c r="C1045" s="3" t="s">
        <v>27</v>
      </c>
      <c r="D1045" s="3" t="s">
        <v>456</v>
      </c>
      <c r="E1045" s="3" t="s">
        <v>457</v>
      </c>
      <c r="F1045" s="3" t="s">
        <v>2928</v>
      </c>
      <c r="G1045" s="3" t="s">
        <v>31</v>
      </c>
      <c r="H1045" s="4">
        <v>45690</v>
      </c>
      <c r="I1045" s="5">
        <v>-2</v>
      </c>
      <c r="J1045" s="3" t="s">
        <v>20</v>
      </c>
      <c r="K1045" s="3" t="s">
        <v>457</v>
      </c>
      <c r="L1045" s="6">
        <v>-11.04</v>
      </c>
      <c r="M1045" s="3" t="s">
        <v>457</v>
      </c>
      <c r="N1045" s="3" t="s">
        <v>457</v>
      </c>
      <c r="O1045" s="3" t="s">
        <v>457</v>
      </c>
      <c r="P1045" s="3" t="s">
        <v>2883</v>
      </c>
      <c r="Q1045" s="3" t="s">
        <v>457</v>
      </c>
      <c r="R1045" s="3" t="s">
        <v>457</v>
      </c>
      <c r="S1045" s="3" t="s">
        <v>457</v>
      </c>
      <c r="T1045" s="3" t="s">
        <v>2884</v>
      </c>
      <c r="U1045" t="str">
        <f t="shared" si="16"/>
        <v>10060919200143348</v>
      </c>
    </row>
    <row r="1046" spans="1:21" hidden="1">
      <c r="A1046" s="3" t="s">
        <v>197</v>
      </c>
      <c r="B1046" s="3" t="s">
        <v>1686</v>
      </c>
      <c r="C1046" s="3" t="s">
        <v>27</v>
      </c>
      <c r="D1046" s="3" t="s">
        <v>1929</v>
      </c>
      <c r="E1046" s="3" t="s">
        <v>457</v>
      </c>
      <c r="F1046" s="3" t="s">
        <v>2927</v>
      </c>
      <c r="G1046" s="3" t="s">
        <v>25</v>
      </c>
      <c r="H1046" s="4">
        <v>45690</v>
      </c>
      <c r="I1046" s="5">
        <v>2</v>
      </c>
      <c r="J1046" s="3" t="s">
        <v>20</v>
      </c>
      <c r="K1046" s="3" t="s">
        <v>457</v>
      </c>
      <c r="L1046" s="6">
        <v>0</v>
      </c>
      <c r="M1046" s="3" t="s">
        <v>457</v>
      </c>
      <c r="N1046" s="3" t="s">
        <v>457</v>
      </c>
      <c r="O1046" s="3" t="s">
        <v>457</v>
      </c>
      <c r="P1046" s="3" t="s">
        <v>457</v>
      </c>
      <c r="Q1046" s="3" t="s">
        <v>457</v>
      </c>
      <c r="R1046" s="3" t="s">
        <v>457</v>
      </c>
      <c r="S1046" s="3" t="s">
        <v>457</v>
      </c>
      <c r="T1046" s="3" t="s">
        <v>481</v>
      </c>
      <c r="U1046" t="str">
        <f t="shared" si="16"/>
        <v>10060919</v>
      </c>
    </row>
    <row r="1047" spans="1:21" hidden="1">
      <c r="A1047" s="3" t="s">
        <v>1354</v>
      </c>
      <c r="B1047" s="3" t="s">
        <v>1686</v>
      </c>
      <c r="C1047" s="3" t="s">
        <v>457</v>
      </c>
      <c r="D1047" s="3" t="s">
        <v>1899</v>
      </c>
      <c r="E1047" s="3" t="s">
        <v>457</v>
      </c>
      <c r="F1047" s="3" t="s">
        <v>2929</v>
      </c>
      <c r="G1047" s="3" t="s">
        <v>25</v>
      </c>
      <c r="H1047" s="4">
        <v>45692</v>
      </c>
      <c r="I1047" s="5">
        <v>8</v>
      </c>
      <c r="J1047" s="3" t="s">
        <v>20</v>
      </c>
      <c r="K1047" s="3" t="s">
        <v>457</v>
      </c>
      <c r="L1047" s="6">
        <v>20.72</v>
      </c>
      <c r="M1047" s="3" t="s">
        <v>457</v>
      </c>
      <c r="N1047" s="3" t="s">
        <v>457</v>
      </c>
      <c r="O1047" s="3" t="s">
        <v>457</v>
      </c>
      <c r="P1047" s="3" t="s">
        <v>457</v>
      </c>
      <c r="Q1047" s="3" t="s">
        <v>2930</v>
      </c>
      <c r="R1047" s="3" t="s">
        <v>457</v>
      </c>
      <c r="S1047" s="3" t="s">
        <v>457</v>
      </c>
      <c r="T1047" s="3" t="s">
        <v>481</v>
      </c>
      <c r="U1047" t="str">
        <f t="shared" si="16"/>
        <v>10058880</v>
      </c>
    </row>
    <row r="1048" spans="1:21" hidden="1">
      <c r="A1048" s="3" t="s">
        <v>1347</v>
      </c>
      <c r="B1048" s="3" t="s">
        <v>1686</v>
      </c>
      <c r="C1048" s="3" t="s">
        <v>457</v>
      </c>
      <c r="D1048" s="3" t="s">
        <v>1899</v>
      </c>
      <c r="E1048" s="3" t="s">
        <v>457</v>
      </c>
      <c r="F1048" s="3" t="s">
        <v>2931</v>
      </c>
      <c r="G1048" s="3" t="s">
        <v>25</v>
      </c>
      <c r="H1048" s="4">
        <v>45692</v>
      </c>
      <c r="I1048" s="5">
        <v>24</v>
      </c>
      <c r="J1048" s="3" t="s">
        <v>20</v>
      </c>
      <c r="K1048" s="3" t="s">
        <v>457</v>
      </c>
      <c r="L1048" s="6">
        <v>95.76</v>
      </c>
      <c r="M1048" s="3" t="s">
        <v>457</v>
      </c>
      <c r="N1048" s="3" t="s">
        <v>457</v>
      </c>
      <c r="O1048" s="3" t="s">
        <v>457</v>
      </c>
      <c r="P1048" s="3" t="s">
        <v>457</v>
      </c>
      <c r="Q1048" s="3" t="s">
        <v>2932</v>
      </c>
      <c r="R1048" s="3" t="s">
        <v>457</v>
      </c>
      <c r="S1048" s="3" t="s">
        <v>457</v>
      </c>
      <c r="T1048" s="3" t="s">
        <v>481</v>
      </c>
      <c r="U1048" t="str">
        <f t="shared" si="16"/>
        <v>10058890</v>
      </c>
    </row>
    <row r="1049" spans="1:21" hidden="1">
      <c r="A1049" s="3" t="s">
        <v>1305</v>
      </c>
      <c r="B1049" s="3" t="s">
        <v>1686</v>
      </c>
      <c r="C1049" s="3" t="s">
        <v>457</v>
      </c>
      <c r="D1049" s="3" t="s">
        <v>1899</v>
      </c>
      <c r="E1049" s="3" t="s">
        <v>457</v>
      </c>
      <c r="F1049" s="3" t="s">
        <v>2933</v>
      </c>
      <c r="G1049" s="3" t="s">
        <v>25</v>
      </c>
      <c r="H1049" s="4">
        <v>45692</v>
      </c>
      <c r="I1049" s="5">
        <v>1</v>
      </c>
      <c r="J1049" s="3" t="s">
        <v>20</v>
      </c>
      <c r="K1049" s="3" t="s">
        <v>457</v>
      </c>
      <c r="L1049" s="6">
        <v>18.43</v>
      </c>
      <c r="M1049" s="3" t="s">
        <v>457</v>
      </c>
      <c r="N1049" s="3" t="s">
        <v>457</v>
      </c>
      <c r="O1049" s="3" t="s">
        <v>457</v>
      </c>
      <c r="P1049" s="3" t="s">
        <v>457</v>
      </c>
      <c r="Q1049" s="3" t="s">
        <v>2934</v>
      </c>
      <c r="R1049" s="3" t="s">
        <v>457</v>
      </c>
      <c r="S1049" s="3" t="s">
        <v>457</v>
      </c>
      <c r="T1049" s="3" t="s">
        <v>481</v>
      </c>
      <c r="U1049" t="str">
        <f t="shared" si="16"/>
        <v>10060890</v>
      </c>
    </row>
    <row r="1050" spans="1:21" hidden="1">
      <c r="A1050" s="3" t="s">
        <v>1305</v>
      </c>
      <c r="B1050" s="3" t="s">
        <v>1686</v>
      </c>
      <c r="C1050" s="3" t="s">
        <v>457</v>
      </c>
      <c r="D1050" s="3" t="s">
        <v>1899</v>
      </c>
      <c r="E1050" s="3" t="s">
        <v>457</v>
      </c>
      <c r="F1050" s="3" t="s">
        <v>2935</v>
      </c>
      <c r="G1050" s="3" t="s">
        <v>25</v>
      </c>
      <c r="H1050" s="4">
        <v>45692</v>
      </c>
      <c r="I1050" s="5">
        <v>1</v>
      </c>
      <c r="J1050" s="3" t="s">
        <v>20</v>
      </c>
      <c r="K1050" s="3" t="s">
        <v>457</v>
      </c>
      <c r="L1050" s="6">
        <v>18.43</v>
      </c>
      <c r="M1050" s="3" t="s">
        <v>457</v>
      </c>
      <c r="N1050" s="3" t="s">
        <v>457</v>
      </c>
      <c r="O1050" s="3" t="s">
        <v>457</v>
      </c>
      <c r="P1050" s="3" t="s">
        <v>457</v>
      </c>
      <c r="Q1050" s="3" t="s">
        <v>2936</v>
      </c>
      <c r="R1050" s="3" t="s">
        <v>457</v>
      </c>
      <c r="S1050" s="3" t="s">
        <v>457</v>
      </c>
      <c r="T1050" s="3" t="s">
        <v>481</v>
      </c>
      <c r="U1050" t="str">
        <f t="shared" si="16"/>
        <v>10060890</v>
      </c>
    </row>
    <row r="1051" spans="1:21" hidden="1">
      <c r="A1051" s="3" t="s">
        <v>1305</v>
      </c>
      <c r="B1051" s="3" t="s">
        <v>1686</v>
      </c>
      <c r="C1051" s="3" t="s">
        <v>457</v>
      </c>
      <c r="D1051" s="3" t="s">
        <v>1899</v>
      </c>
      <c r="E1051" s="3" t="s">
        <v>457</v>
      </c>
      <c r="F1051" s="3" t="s">
        <v>2937</v>
      </c>
      <c r="G1051" s="3" t="s">
        <v>25</v>
      </c>
      <c r="H1051" s="4">
        <v>45692</v>
      </c>
      <c r="I1051" s="5">
        <v>1</v>
      </c>
      <c r="J1051" s="3" t="s">
        <v>20</v>
      </c>
      <c r="K1051" s="3" t="s">
        <v>457</v>
      </c>
      <c r="L1051" s="6">
        <v>18.43</v>
      </c>
      <c r="M1051" s="3" t="s">
        <v>457</v>
      </c>
      <c r="N1051" s="3" t="s">
        <v>457</v>
      </c>
      <c r="O1051" s="3" t="s">
        <v>457</v>
      </c>
      <c r="P1051" s="3" t="s">
        <v>457</v>
      </c>
      <c r="Q1051" s="3" t="s">
        <v>2938</v>
      </c>
      <c r="R1051" s="3" t="s">
        <v>457</v>
      </c>
      <c r="S1051" s="3" t="s">
        <v>457</v>
      </c>
      <c r="T1051" s="3" t="s">
        <v>481</v>
      </c>
      <c r="U1051" t="str">
        <f t="shared" si="16"/>
        <v>10060890</v>
      </c>
    </row>
    <row r="1052" spans="1:21" hidden="1">
      <c r="A1052" s="3" t="s">
        <v>1337</v>
      </c>
      <c r="B1052" s="3" t="s">
        <v>1686</v>
      </c>
      <c r="C1052" s="3" t="s">
        <v>23</v>
      </c>
      <c r="D1052" s="3" t="s">
        <v>1929</v>
      </c>
      <c r="E1052" s="3" t="s">
        <v>457</v>
      </c>
      <c r="F1052" s="3" t="s">
        <v>2939</v>
      </c>
      <c r="G1052" s="3" t="s">
        <v>31</v>
      </c>
      <c r="H1052" s="4">
        <v>45693</v>
      </c>
      <c r="I1052" s="5">
        <v>-2</v>
      </c>
      <c r="J1052" s="3" t="s">
        <v>20</v>
      </c>
      <c r="K1052" s="3" t="s">
        <v>457</v>
      </c>
      <c r="L1052" s="6">
        <v>0</v>
      </c>
      <c r="M1052" s="3" t="s">
        <v>457</v>
      </c>
      <c r="N1052" s="3" t="s">
        <v>457</v>
      </c>
      <c r="O1052" s="3" t="s">
        <v>457</v>
      </c>
      <c r="P1052" s="3" t="s">
        <v>457</v>
      </c>
      <c r="Q1052" s="3" t="s">
        <v>457</v>
      </c>
      <c r="R1052" s="3" t="s">
        <v>457</v>
      </c>
      <c r="S1052" s="3" t="s">
        <v>457</v>
      </c>
      <c r="T1052" s="3" t="s">
        <v>481</v>
      </c>
      <c r="U1052" t="str">
        <f t="shared" si="16"/>
        <v>10060208</v>
      </c>
    </row>
    <row r="1053" spans="1:21" hidden="1">
      <c r="A1053" s="3" t="s">
        <v>1337</v>
      </c>
      <c r="B1053" s="3" t="s">
        <v>1686</v>
      </c>
      <c r="C1053" s="3" t="s">
        <v>27</v>
      </c>
      <c r="D1053" s="3" t="s">
        <v>456</v>
      </c>
      <c r="E1053" s="3" t="s">
        <v>457</v>
      </c>
      <c r="F1053" s="3" t="s">
        <v>2940</v>
      </c>
      <c r="G1053" s="3" t="s">
        <v>31</v>
      </c>
      <c r="H1053" s="4">
        <v>45693</v>
      </c>
      <c r="I1053" s="5">
        <v>-2</v>
      </c>
      <c r="J1053" s="3" t="s">
        <v>20</v>
      </c>
      <c r="K1053" s="3" t="s">
        <v>457</v>
      </c>
      <c r="L1053" s="6">
        <v>-12.51</v>
      </c>
      <c r="M1053" s="3" t="s">
        <v>457</v>
      </c>
      <c r="N1053" s="3" t="s">
        <v>457</v>
      </c>
      <c r="O1053" s="3" t="s">
        <v>457</v>
      </c>
      <c r="P1053" s="3" t="s">
        <v>2941</v>
      </c>
      <c r="Q1053" s="3" t="s">
        <v>457</v>
      </c>
      <c r="R1053" s="3" t="s">
        <v>457</v>
      </c>
      <c r="S1053" s="3" t="s">
        <v>457</v>
      </c>
      <c r="T1053" s="3" t="s">
        <v>2942</v>
      </c>
      <c r="U1053" t="str">
        <f t="shared" si="16"/>
        <v>10060208100032521</v>
      </c>
    </row>
    <row r="1054" spans="1:21" hidden="1">
      <c r="A1054" s="3" t="s">
        <v>1337</v>
      </c>
      <c r="B1054" s="3" t="s">
        <v>1686</v>
      </c>
      <c r="C1054" s="3" t="s">
        <v>27</v>
      </c>
      <c r="D1054" s="3" t="s">
        <v>1929</v>
      </c>
      <c r="E1054" s="3" t="s">
        <v>457</v>
      </c>
      <c r="F1054" s="3" t="s">
        <v>2943</v>
      </c>
      <c r="G1054" s="3" t="s">
        <v>25</v>
      </c>
      <c r="H1054" s="4">
        <v>45693</v>
      </c>
      <c r="I1054" s="5">
        <v>2</v>
      </c>
      <c r="J1054" s="3" t="s">
        <v>20</v>
      </c>
      <c r="K1054" s="3" t="s">
        <v>457</v>
      </c>
      <c r="L1054" s="6">
        <v>0</v>
      </c>
      <c r="M1054" s="3" t="s">
        <v>457</v>
      </c>
      <c r="N1054" s="3" t="s">
        <v>457</v>
      </c>
      <c r="O1054" s="3" t="s">
        <v>457</v>
      </c>
      <c r="P1054" s="3" t="s">
        <v>457</v>
      </c>
      <c r="Q1054" s="3" t="s">
        <v>457</v>
      </c>
      <c r="R1054" s="3" t="s">
        <v>457</v>
      </c>
      <c r="S1054" s="3" t="s">
        <v>457</v>
      </c>
      <c r="T1054" s="3" t="s">
        <v>481</v>
      </c>
      <c r="U1054" t="str">
        <f t="shared" si="16"/>
        <v>10060208</v>
      </c>
    </row>
    <row r="1055" spans="1:21" hidden="1">
      <c r="A1055" s="3" t="s">
        <v>1337</v>
      </c>
      <c r="B1055" s="3" t="s">
        <v>1686</v>
      </c>
      <c r="C1055" s="3" t="s">
        <v>27</v>
      </c>
      <c r="D1055" s="3" t="s">
        <v>1929</v>
      </c>
      <c r="E1055" s="3" t="s">
        <v>457</v>
      </c>
      <c r="F1055" s="3" t="s">
        <v>2939</v>
      </c>
      <c r="G1055" s="3" t="s">
        <v>25</v>
      </c>
      <c r="H1055" s="4">
        <v>45693</v>
      </c>
      <c r="I1055" s="5">
        <v>2</v>
      </c>
      <c r="J1055" s="3" t="s">
        <v>20</v>
      </c>
      <c r="K1055" s="3" t="s">
        <v>457</v>
      </c>
      <c r="L1055" s="6">
        <v>0</v>
      </c>
      <c r="M1055" s="3" t="s">
        <v>457</v>
      </c>
      <c r="N1055" s="3" t="s">
        <v>457</v>
      </c>
      <c r="O1055" s="3" t="s">
        <v>457</v>
      </c>
      <c r="P1055" s="3" t="s">
        <v>457</v>
      </c>
      <c r="Q1055" s="3" t="s">
        <v>457</v>
      </c>
      <c r="R1055" s="3" t="s">
        <v>457</v>
      </c>
      <c r="S1055" s="3" t="s">
        <v>457</v>
      </c>
      <c r="T1055" s="3" t="s">
        <v>481</v>
      </c>
      <c r="U1055" t="str">
        <f t="shared" si="16"/>
        <v>10060208</v>
      </c>
    </row>
    <row r="1056" spans="1:21" hidden="1">
      <c r="A1056" s="3" t="s">
        <v>1337</v>
      </c>
      <c r="B1056" s="3" t="s">
        <v>1686</v>
      </c>
      <c r="C1056" s="3" t="s">
        <v>23</v>
      </c>
      <c r="D1056" s="3" t="s">
        <v>1929</v>
      </c>
      <c r="E1056" s="3" t="s">
        <v>457</v>
      </c>
      <c r="F1056" s="3" t="s">
        <v>2943</v>
      </c>
      <c r="G1056" s="3" t="s">
        <v>31</v>
      </c>
      <c r="H1056" s="4">
        <v>45693</v>
      </c>
      <c r="I1056" s="5">
        <v>-2</v>
      </c>
      <c r="J1056" s="3" t="s">
        <v>20</v>
      </c>
      <c r="K1056" s="3" t="s">
        <v>457</v>
      </c>
      <c r="L1056" s="6">
        <v>0</v>
      </c>
      <c r="M1056" s="3" t="s">
        <v>457</v>
      </c>
      <c r="N1056" s="3" t="s">
        <v>457</v>
      </c>
      <c r="O1056" s="3" t="s">
        <v>457</v>
      </c>
      <c r="P1056" s="3" t="s">
        <v>457</v>
      </c>
      <c r="Q1056" s="3" t="s">
        <v>457</v>
      </c>
      <c r="R1056" s="3" t="s">
        <v>457</v>
      </c>
      <c r="S1056" s="3" t="s">
        <v>457</v>
      </c>
      <c r="T1056" s="3" t="s">
        <v>481</v>
      </c>
      <c r="U1056" t="str">
        <f t="shared" si="16"/>
        <v>10060208</v>
      </c>
    </row>
    <row r="1057" spans="1:21" hidden="1">
      <c r="A1057" s="3" t="s">
        <v>1337</v>
      </c>
      <c r="B1057" s="3" t="s">
        <v>1686</v>
      </c>
      <c r="C1057" s="3" t="s">
        <v>27</v>
      </c>
      <c r="D1057" s="3" t="s">
        <v>456</v>
      </c>
      <c r="E1057" s="3" t="s">
        <v>457</v>
      </c>
      <c r="F1057" s="3" t="s">
        <v>2944</v>
      </c>
      <c r="G1057" s="3" t="s">
        <v>31</v>
      </c>
      <c r="H1057" s="4">
        <v>45696</v>
      </c>
      <c r="I1057" s="5">
        <v>-2</v>
      </c>
      <c r="J1057" s="3" t="s">
        <v>20</v>
      </c>
      <c r="K1057" s="3" t="s">
        <v>457</v>
      </c>
      <c r="L1057" s="6">
        <v>-12.51</v>
      </c>
      <c r="M1057" s="3" t="s">
        <v>457</v>
      </c>
      <c r="N1057" s="3" t="s">
        <v>457</v>
      </c>
      <c r="O1057" s="3" t="s">
        <v>457</v>
      </c>
      <c r="P1057" s="3" t="s">
        <v>2945</v>
      </c>
      <c r="Q1057" s="3" t="s">
        <v>457</v>
      </c>
      <c r="R1057" s="3" t="s">
        <v>457</v>
      </c>
      <c r="S1057" s="3" t="s">
        <v>457</v>
      </c>
      <c r="T1057" s="3" t="s">
        <v>2946</v>
      </c>
      <c r="U1057" t="str">
        <f t="shared" si="16"/>
        <v>10060208100080629</v>
      </c>
    </row>
    <row r="1058" spans="1:21" hidden="1">
      <c r="A1058" s="3" t="s">
        <v>1547</v>
      </c>
      <c r="B1058" s="3" t="s">
        <v>1686</v>
      </c>
      <c r="C1058" s="3" t="s">
        <v>30</v>
      </c>
      <c r="D1058" s="3" t="s">
        <v>1891</v>
      </c>
      <c r="E1058" s="3" t="s">
        <v>457</v>
      </c>
      <c r="F1058" s="3" t="s">
        <v>2947</v>
      </c>
      <c r="G1058" s="3" t="s">
        <v>31</v>
      </c>
      <c r="H1058" s="4">
        <v>45696</v>
      </c>
      <c r="I1058" s="5">
        <v>12</v>
      </c>
      <c r="J1058" s="3" t="s">
        <v>20</v>
      </c>
      <c r="K1058" s="3" t="s">
        <v>457</v>
      </c>
      <c r="L1058" s="6">
        <v>0</v>
      </c>
      <c r="M1058" s="3" t="s">
        <v>457</v>
      </c>
      <c r="N1058" s="3" t="s">
        <v>457</v>
      </c>
      <c r="O1058" s="3" t="s">
        <v>457</v>
      </c>
      <c r="P1058" s="3" t="s">
        <v>457</v>
      </c>
      <c r="Q1058" s="3" t="s">
        <v>2898</v>
      </c>
      <c r="R1058" s="3" t="s">
        <v>457</v>
      </c>
      <c r="S1058" s="3" t="s">
        <v>457</v>
      </c>
      <c r="T1058" s="3" t="s">
        <v>481</v>
      </c>
      <c r="U1058" t="str">
        <f t="shared" si="16"/>
        <v>10204509</v>
      </c>
    </row>
    <row r="1059" spans="1:21" hidden="1">
      <c r="A1059" s="3" t="s">
        <v>985</v>
      </c>
      <c r="B1059" s="3" t="s">
        <v>1686</v>
      </c>
      <c r="C1059" s="3" t="s">
        <v>30</v>
      </c>
      <c r="D1059" s="3" t="s">
        <v>1891</v>
      </c>
      <c r="E1059" s="3" t="s">
        <v>457</v>
      </c>
      <c r="F1059" s="3" t="s">
        <v>2948</v>
      </c>
      <c r="G1059" s="3" t="s">
        <v>31</v>
      </c>
      <c r="H1059" s="4">
        <v>45696</v>
      </c>
      <c r="I1059" s="5">
        <v>1</v>
      </c>
      <c r="J1059" s="3" t="s">
        <v>20</v>
      </c>
      <c r="K1059" s="3" t="s">
        <v>457</v>
      </c>
      <c r="L1059" s="6">
        <v>0</v>
      </c>
      <c r="M1059" s="3" t="s">
        <v>457</v>
      </c>
      <c r="N1059" s="3" t="s">
        <v>457</v>
      </c>
      <c r="O1059" s="3" t="s">
        <v>457</v>
      </c>
      <c r="P1059" s="3" t="s">
        <v>457</v>
      </c>
      <c r="Q1059" s="3" t="s">
        <v>2896</v>
      </c>
      <c r="R1059" s="3" t="s">
        <v>457</v>
      </c>
      <c r="S1059" s="3" t="s">
        <v>457</v>
      </c>
      <c r="T1059" s="3" t="s">
        <v>481</v>
      </c>
      <c r="U1059" t="str">
        <f t="shared" si="16"/>
        <v>10597313</v>
      </c>
    </row>
    <row r="1060" spans="1:21" hidden="1">
      <c r="A1060" s="3" t="s">
        <v>1345</v>
      </c>
      <c r="B1060" s="3" t="s">
        <v>1686</v>
      </c>
      <c r="C1060" s="3" t="s">
        <v>27</v>
      </c>
      <c r="D1060" s="3" t="s">
        <v>1929</v>
      </c>
      <c r="E1060" s="3" t="s">
        <v>457</v>
      </c>
      <c r="F1060" s="3" t="s">
        <v>2949</v>
      </c>
      <c r="G1060" s="3" t="s">
        <v>25</v>
      </c>
      <c r="H1060" s="4">
        <v>45698</v>
      </c>
      <c r="I1060" s="5">
        <v>3</v>
      </c>
      <c r="J1060" s="3" t="s">
        <v>20</v>
      </c>
      <c r="K1060" s="3" t="s">
        <v>457</v>
      </c>
      <c r="L1060" s="6">
        <v>0</v>
      </c>
      <c r="M1060" s="3" t="s">
        <v>457</v>
      </c>
      <c r="N1060" s="3" t="s">
        <v>457</v>
      </c>
      <c r="O1060" s="3" t="s">
        <v>457</v>
      </c>
      <c r="P1060" s="3" t="s">
        <v>457</v>
      </c>
      <c r="Q1060" s="3" t="s">
        <v>457</v>
      </c>
      <c r="R1060" s="3" t="s">
        <v>457</v>
      </c>
      <c r="S1060" s="3" t="s">
        <v>457</v>
      </c>
      <c r="T1060" s="3" t="s">
        <v>481</v>
      </c>
      <c r="U1060" t="str">
        <f t="shared" si="16"/>
        <v>10060916</v>
      </c>
    </row>
    <row r="1061" spans="1:21" hidden="1">
      <c r="A1061" s="3" t="s">
        <v>1345</v>
      </c>
      <c r="B1061" s="3" t="s">
        <v>1686</v>
      </c>
      <c r="C1061" s="3" t="s">
        <v>23</v>
      </c>
      <c r="D1061" s="3" t="s">
        <v>1929</v>
      </c>
      <c r="E1061" s="3" t="s">
        <v>457</v>
      </c>
      <c r="F1061" s="3" t="s">
        <v>2949</v>
      </c>
      <c r="G1061" s="3" t="s">
        <v>31</v>
      </c>
      <c r="H1061" s="4">
        <v>45698</v>
      </c>
      <c r="I1061" s="5">
        <v>-3</v>
      </c>
      <c r="J1061" s="3" t="s">
        <v>20</v>
      </c>
      <c r="K1061" s="3" t="s">
        <v>457</v>
      </c>
      <c r="L1061" s="6">
        <v>0</v>
      </c>
      <c r="M1061" s="3" t="s">
        <v>457</v>
      </c>
      <c r="N1061" s="3" t="s">
        <v>457</v>
      </c>
      <c r="O1061" s="3" t="s">
        <v>457</v>
      </c>
      <c r="P1061" s="3" t="s">
        <v>457</v>
      </c>
      <c r="Q1061" s="3" t="s">
        <v>457</v>
      </c>
      <c r="R1061" s="3" t="s">
        <v>457</v>
      </c>
      <c r="S1061" s="3" t="s">
        <v>457</v>
      </c>
      <c r="T1061" s="3" t="s">
        <v>481</v>
      </c>
      <c r="U1061" t="str">
        <f t="shared" si="16"/>
        <v>10060916</v>
      </c>
    </row>
    <row r="1062" spans="1:21" hidden="1">
      <c r="A1062" s="3" t="s">
        <v>160</v>
      </c>
      <c r="B1062" s="3" t="s">
        <v>1686</v>
      </c>
      <c r="C1062" s="3" t="s">
        <v>23</v>
      </c>
      <c r="D1062" s="3" t="s">
        <v>1896</v>
      </c>
      <c r="E1062" s="3" t="s">
        <v>457</v>
      </c>
      <c r="F1062" s="3" t="s">
        <v>2950</v>
      </c>
      <c r="G1062" s="3" t="s">
        <v>31</v>
      </c>
      <c r="H1062" s="4">
        <v>45699</v>
      </c>
      <c r="I1062" s="5">
        <v>-1</v>
      </c>
      <c r="J1062" s="3" t="s">
        <v>20</v>
      </c>
      <c r="K1062" s="3" t="s">
        <v>457</v>
      </c>
      <c r="L1062" s="6">
        <v>-10.32</v>
      </c>
      <c r="M1062" s="3" t="s">
        <v>457</v>
      </c>
      <c r="N1062" s="3" t="s">
        <v>457</v>
      </c>
      <c r="O1062" s="3" t="s">
        <v>457</v>
      </c>
      <c r="P1062" s="3" t="s">
        <v>457</v>
      </c>
      <c r="Q1062" s="3" t="s">
        <v>457</v>
      </c>
      <c r="R1062" s="3" t="s">
        <v>457</v>
      </c>
      <c r="S1062" s="3" t="s">
        <v>457</v>
      </c>
      <c r="T1062" s="3" t="s">
        <v>481</v>
      </c>
      <c r="U1062" t="str">
        <f t="shared" si="16"/>
        <v>10060887</v>
      </c>
    </row>
    <row r="1063" spans="1:21" hidden="1">
      <c r="A1063" s="3" t="s">
        <v>1345</v>
      </c>
      <c r="B1063" s="3" t="s">
        <v>1686</v>
      </c>
      <c r="C1063" s="3" t="s">
        <v>27</v>
      </c>
      <c r="D1063" s="3" t="s">
        <v>456</v>
      </c>
      <c r="E1063" s="3" t="s">
        <v>457</v>
      </c>
      <c r="F1063" s="3" t="s">
        <v>2951</v>
      </c>
      <c r="G1063" s="3" t="s">
        <v>31</v>
      </c>
      <c r="H1063" s="4">
        <v>45699</v>
      </c>
      <c r="I1063" s="5">
        <v>-3</v>
      </c>
      <c r="J1063" s="3" t="s">
        <v>20</v>
      </c>
      <c r="K1063" s="3" t="s">
        <v>457</v>
      </c>
      <c r="L1063" s="6">
        <v>-9.4499999999999993</v>
      </c>
      <c r="M1063" s="3" t="s">
        <v>457</v>
      </c>
      <c r="N1063" s="3" t="s">
        <v>457</v>
      </c>
      <c r="O1063" s="3" t="s">
        <v>457</v>
      </c>
      <c r="P1063" s="3" t="s">
        <v>2952</v>
      </c>
      <c r="Q1063" s="3" t="s">
        <v>457</v>
      </c>
      <c r="R1063" s="3" t="s">
        <v>457</v>
      </c>
      <c r="S1063" s="3" t="s">
        <v>457</v>
      </c>
      <c r="T1063" s="3" t="s">
        <v>2953</v>
      </c>
      <c r="U1063" t="str">
        <f t="shared" si="16"/>
        <v>10060916100032996</v>
      </c>
    </row>
    <row r="1064" spans="1:21" hidden="1">
      <c r="A1064" s="3" t="s">
        <v>154</v>
      </c>
      <c r="B1064" s="3" t="s">
        <v>1686</v>
      </c>
      <c r="C1064" s="3" t="s">
        <v>457</v>
      </c>
      <c r="D1064" s="3" t="s">
        <v>1899</v>
      </c>
      <c r="E1064" s="3" t="s">
        <v>457</v>
      </c>
      <c r="F1064" s="3" t="s">
        <v>2954</v>
      </c>
      <c r="G1064" s="3" t="s">
        <v>25</v>
      </c>
      <c r="H1064" s="4">
        <v>45700</v>
      </c>
      <c r="I1064" s="5">
        <v>10</v>
      </c>
      <c r="J1064" s="3" t="s">
        <v>20</v>
      </c>
      <c r="K1064" s="3" t="s">
        <v>457</v>
      </c>
      <c r="L1064" s="6">
        <v>47.8</v>
      </c>
      <c r="M1064" s="3" t="s">
        <v>457</v>
      </c>
      <c r="N1064" s="3" t="s">
        <v>457</v>
      </c>
      <c r="O1064" s="3" t="s">
        <v>457</v>
      </c>
      <c r="P1064" s="3" t="s">
        <v>457</v>
      </c>
      <c r="Q1064" s="3" t="s">
        <v>2955</v>
      </c>
      <c r="R1064" s="3" t="s">
        <v>457</v>
      </c>
      <c r="S1064" s="3" t="s">
        <v>457</v>
      </c>
      <c r="T1064" s="3" t="s">
        <v>481</v>
      </c>
      <c r="U1064" t="str">
        <f t="shared" si="16"/>
        <v>10060885</v>
      </c>
    </row>
    <row r="1065" spans="1:21" hidden="1">
      <c r="A1065" s="3" t="s">
        <v>1241</v>
      </c>
      <c r="B1065" s="3" t="s">
        <v>1686</v>
      </c>
      <c r="C1065" s="3" t="s">
        <v>457</v>
      </c>
      <c r="D1065" s="3" t="s">
        <v>1899</v>
      </c>
      <c r="E1065" s="3" t="s">
        <v>457</v>
      </c>
      <c r="F1065" s="3" t="s">
        <v>2956</v>
      </c>
      <c r="G1065" s="3" t="s">
        <v>458</v>
      </c>
      <c r="H1065" s="4">
        <v>45701</v>
      </c>
      <c r="I1065" s="5">
        <v>1</v>
      </c>
      <c r="J1065" s="3" t="s">
        <v>20</v>
      </c>
      <c r="K1065" s="3" t="s">
        <v>457</v>
      </c>
      <c r="L1065" s="6">
        <v>53.27</v>
      </c>
      <c r="M1065" s="3" t="s">
        <v>457</v>
      </c>
      <c r="N1065" s="3" t="s">
        <v>457</v>
      </c>
      <c r="O1065" s="3" t="s">
        <v>457</v>
      </c>
      <c r="P1065" s="3" t="s">
        <v>457</v>
      </c>
      <c r="Q1065" s="3" t="s">
        <v>2911</v>
      </c>
      <c r="R1065" s="3" t="s">
        <v>457</v>
      </c>
      <c r="S1065" s="3" t="s">
        <v>457</v>
      </c>
      <c r="T1065" s="3" t="s">
        <v>481</v>
      </c>
      <c r="U1065" t="str">
        <f t="shared" si="16"/>
        <v>10048582</v>
      </c>
    </row>
    <row r="1066" spans="1:21" hidden="1">
      <c r="A1066" s="3" t="s">
        <v>1267</v>
      </c>
      <c r="B1066" s="3" t="s">
        <v>1686</v>
      </c>
      <c r="C1066" s="3" t="s">
        <v>457</v>
      </c>
      <c r="D1066" s="3" t="s">
        <v>1899</v>
      </c>
      <c r="E1066" s="3" t="s">
        <v>457</v>
      </c>
      <c r="F1066" s="3" t="s">
        <v>2956</v>
      </c>
      <c r="G1066" s="3" t="s">
        <v>25</v>
      </c>
      <c r="H1066" s="4">
        <v>45701</v>
      </c>
      <c r="I1066" s="5">
        <v>8</v>
      </c>
      <c r="J1066" s="3" t="s">
        <v>20</v>
      </c>
      <c r="K1066" s="3" t="s">
        <v>457</v>
      </c>
      <c r="L1066" s="6">
        <v>34.08</v>
      </c>
      <c r="M1066" s="3" t="s">
        <v>457</v>
      </c>
      <c r="N1066" s="3" t="s">
        <v>457</v>
      </c>
      <c r="O1066" s="3" t="s">
        <v>457</v>
      </c>
      <c r="P1066" s="3" t="s">
        <v>457</v>
      </c>
      <c r="Q1066" s="3" t="s">
        <v>2911</v>
      </c>
      <c r="R1066" s="3" t="s">
        <v>457</v>
      </c>
      <c r="S1066" s="3" t="s">
        <v>457</v>
      </c>
      <c r="T1066" s="3" t="s">
        <v>481</v>
      </c>
      <c r="U1066" t="str">
        <f t="shared" si="16"/>
        <v>10058893</v>
      </c>
    </row>
    <row r="1067" spans="1:21" hidden="1">
      <c r="A1067" s="3" t="s">
        <v>1110</v>
      </c>
      <c r="B1067" s="3" t="s">
        <v>1686</v>
      </c>
      <c r="C1067" s="3" t="s">
        <v>457</v>
      </c>
      <c r="D1067" s="3" t="s">
        <v>1899</v>
      </c>
      <c r="E1067" s="3" t="s">
        <v>457</v>
      </c>
      <c r="F1067" s="3" t="s">
        <v>2956</v>
      </c>
      <c r="G1067" s="3" t="s">
        <v>473</v>
      </c>
      <c r="H1067" s="4">
        <v>45701</v>
      </c>
      <c r="I1067" s="5">
        <v>12</v>
      </c>
      <c r="J1067" s="3" t="s">
        <v>20</v>
      </c>
      <c r="K1067" s="3" t="s">
        <v>457</v>
      </c>
      <c r="L1067" s="6">
        <v>77.28</v>
      </c>
      <c r="M1067" s="3" t="s">
        <v>457</v>
      </c>
      <c r="N1067" s="3" t="s">
        <v>457</v>
      </c>
      <c r="O1067" s="3" t="s">
        <v>457</v>
      </c>
      <c r="P1067" s="3" t="s">
        <v>457</v>
      </c>
      <c r="Q1067" s="3" t="s">
        <v>2911</v>
      </c>
      <c r="R1067" s="3" t="s">
        <v>457</v>
      </c>
      <c r="S1067" s="3" t="s">
        <v>457</v>
      </c>
      <c r="T1067" s="3" t="s">
        <v>481</v>
      </c>
      <c r="U1067" t="str">
        <f t="shared" si="16"/>
        <v>10058906</v>
      </c>
    </row>
    <row r="1068" spans="1:21" hidden="1">
      <c r="A1068" s="3" t="s">
        <v>1285</v>
      </c>
      <c r="B1068" s="3" t="s">
        <v>1686</v>
      </c>
      <c r="C1068" s="3" t="s">
        <v>457</v>
      </c>
      <c r="D1068" s="3" t="s">
        <v>1899</v>
      </c>
      <c r="E1068" s="3" t="s">
        <v>457</v>
      </c>
      <c r="F1068" s="3" t="s">
        <v>2956</v>
      </c>
      <c r="G1068" s="3" t="s">
        <v>468</v>
      </c>
      <c r="H1068" s="4">
        <v>45701</v>
      </c>
      <c r="I1068" s="5">
        <v>20</v>
      </c>
      <c r="J1068" s="3" t="s">
        <v>20</v>
      </c>
      <c r="K1068" s="3" t="s">
        <v>457</v>
      </c>
      <c r="L1068" s="6">
        <v>718</v>
      </c>
      <c r="M1068" s="3" t="s">
        <v>457</v>
      </c>
      <c r="N1068" s="3" t="s">
        <v>457</v>
      </c>
      <c r="O1068" s="3" t="s">
        <v>457</v>
      </c>
      <c r="P1068" s="3" t="s">
        <v>457</v>
      </c>
      <c r="Q1068" s="3" t="s">
        <v>2911</v>
      </c>
      <c r="R1068" s="3" t="s">
        <v>457</v>
      </c>
      <c r="S1068" s="3" t="s">
        <v>457</v>
      </c>
      <c r="T1068" s="3" t="s">
        <v>481</v>
      </c>
      <c r="U1068" t="str">
        <f t="shared" si="16"/>
        <v>10058920</v>
      </c>
    </row>
    <row r="1069" spans="1:21" hidden="1">
      <c r="A1069" s="3" t="s">
        <v>1279</v>
      </c>
      <c r="B1069" s="3" t="s">
        <v>1686</v>
      </c>
      <c r="C1069" s="3" t="s">
        <v>457</v>
      </c>
      <c r="D1069" s="3" t="s">
        <v>1899</v>
      </c>
      <c r="E1069" s="3" t="s">
        <v>457</v>
      </c>
      <c r="F1069" s="3" t="s">
        <v>2956</v>
      </c>
      <c r="G1069" s="3" t="s">
        <v>475</v>
      </c>
      <c r="H1069" s="4">
        <v>45701</v>
      </c>
      <c r="I1069" s="5">
        <v>20</v>
      </c>
      <c r="J1069" s="3" t="s">
        <v>20</v>
      </c>
      <c r="K1069" s="3" t="s">
        <v>457</v>
      </c>
      <c r="L1069" s="6">
        <v>256</v>
      </c>
      <c r="M1069" s="3" t="s">
        <v>457</v>
      </c>
      <c r="N1069" s="3" t="s">
        <v>457</v>
      </c>
      <c r="O1069" s="3" t="s">
        <v>457</v>
      </c>
      <c r="P1069" s="3" t="s">
        <v>457</v>
      </c>
      <c r="Q1069" s="3" t="s">
        <v>2911</v>
      </c>
      <c r="R1069" s="3" t="s">
        <v>457</v>
      </c>
      <c r="S1069" s="3" t="s">
        <v>457</v>
      </c>
      <c r="T1069" s="3" t="s">
        <v>481</v>
      </c>
      <c r="U1069" t="str">
        <f t="shared" si="16"/>
        <v>10058921</v>
      </c>
    </row>
    <row r="1070" spans="1:21" hidden="1">
      <c r="A1070" s="3" t="s">
        <v>982</v>
      </c>
      <c r="B1070" s="3" t="s">
        <v>1686</v>
      </c>
      <c r="C1070" s="3" t="s">
        <v>457</v>
      </c>
      <c r="D1070" s="3" t="s">
        <v>1899</v>
      </c>
      <c r="E1070" s="3" t="s">
        <v>457</v>
      </c>
      <c r="F1070" s="3" t="s">
        <v>2956</v>
      </c>
      <c r="G1070" s="3" t="s">
        <v>467</v>
      </c>
      <c r="H1070" s="4">
        <v>45701</v>
      </c>
      <c r="I1070" s="5">
        <v>2</v>
      </c>
      <c r="J1070" s="3" t="s">
        <v>20</v>
      </c>
      <c r="K1070" s="3" t="s">
        <v>457</v>
      </c>
      <c r="L1070" s="6">
        <v>70.2</v>
      </c>
      <c r="M1070" s="3" t="s">
        <v>457</v>
      </c>
      <c r="N1070" s="3" t="s">
        <v>457</v>
      </c>
      <c r="O1070" s="3" t="s">
        <v>457</v>
      </c>
      <c r="P1070" s="3" t="s">
        <v>457</v>
      </c>
      <c r="Q1070" s="3" t="s">
        <v>2911</v>
      </c>
      <c r="R1070" s="3" t="s">
        <v>457</v>
      </c>
      <c r="S1070" s="3" t="s">
        <v>457</v>
      </c>
      <c r="T1070" s="3" t="s">
        <v>481</v>
      </c>
      <c r="U1070" t="str">
        <f t="shared" si="16"/>
        <v>10060329</v>
      </c>
    </row>
    <row r="1071" spans="1:21" hidden="1">
      <c r="A1071" s="3" t="s">
        <v>982</v>
      </c>
      <c r="B1071" s="3" t="s">
        <v>1686</v>
      </c>
      <c r="C1071" s="3" t="s">
        <v>457</v>
      </c>
      <c r="D1071" s="3" t="s">
        <v>1899</v>
      </c>
      <c r="E1071" s="3" t="s">
        <v>457</v>
      </c>
      <c r="F1071" s="3" t="s">
        <v>2956</v>
      </c>
      <c r="G1071" s="3" t="s">
        <v>480</v>
      </c>
      <c r="H1071" s="4">
        <v>45701</v>
      </c>
      <c r="I1071" s="5">
        <v>2</v>
      </c>
      <c r="J1071" s="3" t="s">
        <v>20</v>
      </c>
      <c r="K1071" s="3" t="s">
        <v>457</v>
      </c>
      <c r="L1071" s="6">
        <v>70.2</v>
      </c>
      <c r="M1071" s="3" t="s">
        <v>457</v>
      </c>
      <c r="N1071" s="3" t="s">
        <v>457</v>
      </c>
      <c r="O1071" s="3" t="s">
        <v>457</v>
      </c>
      <c r="P1071" s="3" t="s">
        <v>457</v>
      </c>
      <c r="Q1071" s="3" t="s">
        <v>2911</v>
      </c>
      <c r="R1071" s="3" t="s">
        <v>457</v>
      </c>
      <c r="S1071" s="3" t="s">
        <v>457</v>
      </c>
      <c r="T1071" s="3" t="s">
        <v>481</v>
      </c>
      <c r="U1071" t="str">
        <f t="shared" si="16"/>
        <v>10060329</v>
      </c>
    </row>
    <row r="1072" spans="1:21" hidden="1">
      <c r="A1072" s="3" t="s">
        <v>1273</v>
      </c>
      <c r="B1072" s="3" t="s">
        <v>1686</v>
      </c>
      <c r="C1072" s="3" t="s">
        <v>457</v>
      </c>
      <c r="D1072" s="3" t="s">
        <v>1899</v>
      </c>
      <c r="E1072" s="3" t="s">
        <v>457</v>
      </c>
      <c r="F1072" s="3" t="s">
        <v>2956</v>
      </c>
      <c r="G1072" s="3" t="s">
        <v>460</v>
      </c>
      <c r="H1072" s="4">
        <v>45701</v>
      </c>
      <c r="I1072" s="5">
        <v>2</v>
      </c>
      <c r="J1072" s="3" t="s">
        <v>20</v>
      </c>
      <c r="K1072" s="3" t="s">
        <v>457</v>
      </c>
      <c r="L1072" s="6">
        <v>20.46</v>
      </c>
      <c r="M1072" s="3" t="s">
        <v>457</v>
      </c>
      <c r="N1072" s="3" t="s">
        <v>457</v>
      </c>
      <c r="O1072" s="3" t="s">
        <v>457</v>
      </c>
      <c r="P1072" s="3" t="s">
        <v>457</v>
      </c>
      <c r="Q1072" s="3" t="s">
        <v>2911</v>
      </c>
      <c r="R1072" s="3" t="s">
        <v>457</v>
      </c>
      <c r="S1072" s="3" t="s">
        <v>457</v>
      </c>
      <c r="T1072" s="3" t="s">
        <v>481</v>
      </c>
      <c r="U1072" t="str">
        <f t="shared" si="16"/>
        <v>10204122</v>
      </c>
    </row>
    <row r="1073" spans="1:21" hidden="1">
      <c r="A1073" s="3" t="s">
        <v>1282</v>
      </c>
      <c r="B1073" s="3" t="s">
        <v>1686</v>
      </c>
      <c r="C1073" s="3" t="s">
        <v>457</v>
      </c>
      <c r="D1073" s="3" t="s">
        <v>1899</v>
      </c>
      <c r="E1073" s="3" t="s">
        <v>457</v>
      </c>
      <c r="F1073" s="3" t="s">
        <v>2956</v>
      </c>
      <c r="G1073" s="3" t="s">
        <v>474</v>
      </c>
      <c r="H1073" s="4">
        <v>45701</v>
      </c>
      <c r="I1073" s="5">
        <v>2</v>
      </c>
      <c r="J1073" s="3" t="s">
        <v>20</v>
      </c>
      <c r="K1073" s="3" t="s">
        <v>457</v>
      </c>
      <c r="L1073" s="6">
        <v>34.78</v>
      </c>
      <c r="M1073" s="3" t="s">
        <v>457</v>
      </c>
      <c r="N1073" s="3" t="s">
        <v>457</v>
      </c>
      <c r="O1073" s="3" t="s">
        <v>457</v>
      </c>
      <c r="P1073" s="3" t="s">
        <v>457</v>
      </c>
      <c r="Q1073" s="3" t="s">
        <v>2911</v>
      </c>
      <c r="R1073" s="3" t="s">
        <v>457</v>
      </c>
      <c r="S1073" s="3" t="s">
        <v>457</v>
      </c>
      <c r="T1073" s="3" t="s">
        <v>481</v>
      </c>
      <c r="U1073" t="str">
        <f t="shared" si="16"/>
        <v>10205671</v>
      </c>
    </row>
    <row r="1074" spans="1:21" hidden="1">
      <c r="A1074" s="3" t="s">
        <v>1270</v>
      </c>
      <c r="B1074" s="3" t="s">
        <v>1686</v>
      </c>
      <c r="C1074" s="3" t="s">
        <v>457</v>
      </c>
      <c r="D1074" s="3" t="s">
        <v>1899</v>
      </c>
      <c r="E1074" s="3" t="s">
        <v>457</v>
      </c>
      <c r="F1074" s="3" t="s">
        <v>2956</v>
      </c>
      <c r="G1074" s="3" t="s">
        <v>470</v>
      </c>
      <c r="H1074" s="4">
        <v>45701</v>
      </c>
      <c r="I1074" s="5">
        <v>16</v>
      </c>
      <c r="J1074" s="3" t="s">
        <v>20</v>
      </c>
      <c r="K1074" s="3" t="s">
        <v>457</v>
      </c>
      <c r="L1074" s="6">
        <v>432</v>
      </c>
      <c r="M1074" s="3" t="s">
        <v>457</v>
      </c>
      <c r="N1074" s="3" t="s">
        <v>457</v>
      </c>
      <c r="O1074" s="3" t="s">
        <v>457</v>
      </c>
      <c r="P1074" s="3" t="s">
        <v>457</v>
      </c>
      <c r="Q1074" s="3" t="s">
        <v>2911</v>
      </c>
      <c r="R1074" s="3" t="s">
        <v>457</v>
      </c>
      <c r="S1074" s="3" t="s">
        <v>457</v>
      </c>
      <c r="T1074" s="3" t="s">
        <v>481</v>
      </c>
      <c r="U1074" t="str">
        <f t="shared" si="16"/>
        <v>10210030</v>
      </c>
    </row>
    <row r="1075" spans="1:21" hidden="1">
      <c r="A1075" s="3" t="s">
        <v>1270</v>
      </c>
      <c r="B1075" s="3" t="s">
        <v>1686</v>
      </c>
      <c r="C1075" s="3" t="s">
        <v>457</v>
      </c>
      <c r="D1075" s="3" t="s">
        <v>1899</v>
      </c>
      <c r="E1075" s="3" t="s">
        <v>457</v>
      </c>
      <c r="F1075" s="3" t="s">
        <v>2956</v>
      </c>
      <c r="G1075" s="3" t="s">
        <v>471</v>
      </c>
      <c r="H1075" s="4">
        <v>45701</v>
      </c>
      <c r="I1075" s="5">
        <v>16</v>
      </c>
      <c r="J1075" s="3" t="s">
        <v>20</v>
      </c>
      <c r="K1075" s="3" t="s">
        <v>457</v>
      </c>
      <c r="L1075" s="6">
        <v>432</v>
      </c>
      <c r="M1075" s="3" t="s">
        <v>457</v>
      </c>
      <c r="N1075" s="3" t="s">
        <v>457</v>
      </c>
      <c r="O1075" s="3" t="s">
        <v>457</v>
      </c>
      <c r="P1075" s="3" t="s">
        <v>457</v>
      </c>
      <c r="Q1075" s="3" t="s">
        <v>2911</v>
      </c>
      <c r="R1075" s="3" t="s">
        <v>457</v>
      </c>
      <c r="S1075" s="3" t="s">
        <v>457</v>
      </c>
      <c r="T1075" s="3" t="s">
        <v>481</v>
      </c>
      <c r="U1075" t="str">
        <f t="shared" si="16"/>
        <v>10210030</v>
      </c>
    </row>
    <row r="1076" spans="1:21" hidden="1">
      <c r="A1076" s="3" t="s">
        <v>1270</v>
      </c>
      <c r="B1076" s="3" t="s">
        <v>1686</v>
      </c>
      <c r="C1076" s="3" t="s">
        <v>457</v>
      </c>
      <c r="D1076" s="3" t="s">
        <v>1899</v>
      </c>
      <c r="E1076" s="3" t="s">
        <v>457</v>
      </c>
      <c r="F1076" s="3" t="s">
        <v>2956</v>
      </c>
      <c r="G1076" s="3" t="s">
        <v>461</v>
      </c>
      <c r="H1076" s="4">
        <v>45701</v>
      </c>
      <c r="I1076" s="5">
        <v>12</v>
      </c>
      <c r="J1076" s="3" t="s">
        <v>20</v>
      </c>
      <c r="K1076" s="3" t="s">
        <v>457</v>
      </c>
      <c r="L1076" s="6">
        <v>324</v>
      </c>
      <c r="M1076" s="3" t="s">
        <v>457</v>
      </c>
      <c r="N1076" s="3" t="s">
        <v>457</v>
      </c>
      <c r="O1076" s="3" t="s">
        <v>457</v>
      </c>
      <c r="P1076" s="3" t="s">
        <v>457</v>
      </c>
      <c r="Q1076" s="3" t="s">
        <v>2911</v>
      </c>
      <c r="R1076" s="3" t="s">
        <v>457</v>
      </c>
      <c r="S1076" s="3" t="s">
        <v>457</v>
      </c>
      <c r="T1076" s="3" t="s">
        <v>481</v>
      </c>
      <c r="U1076" t="str">
        <f t="shared" si="16"/>
        <v>10210030</v>
      </c>
    </row>
    <row r="1077" spans="1:21" hidden="1">
      <c r="A1077" s="3" t="s">
        <v>197</v>
      </c>
      <c r="B1077" s="3" t="s">
        <v>1686</v>
      </c>
      <c r="C1077" s="3" t="s">
        <v>23</v>
      </c>
      <c r="D1077" s="3" t="s">
        <v>1896</v>
      </c>
      <c r="E1077" s="3" t="s">
        <v>457</v>
      </c>
      <c r="F1077" s="3" t="s">
        <v>2957</v>
      </c>
      <c r="G1077" s="3" t="s">
        <v>459</v>
      </c>
      <c r="H1077" s="4">
        <v>45705</v>
      </c>
      <c r="I1077" s="5">
        <v>-1</v>
      </c>
      <c r="J1077" s="3" t="s">
        <v>20</v>
      </c>
      <c r="K1077" s="3" t="s">
        <v>457</v>
      </c>
      <c r="L1077" s="6">
        <v>-5.52</v>
      </c>
      <c r="M1077" s="3" t="s">
        <v>457</v>
      </c>
      <c r="N1077" s="3" t="s">
        <v>457</v>
      </c>
      <c r="O1077" s="3" t="s">
        <v>457</v>
      </c>
      <c r="P1077" s="3" t="s">
        <v>457</v>
      </c>
      <c r="Q1077" s="3" t="s">
        <v>457</v>
      </c>
      <c r="R1077" s="3" t="s">
        <v>457</v>
      </c>
      <c r="S1077" s="3" t="s">
        <v>457</v>
      </c>
      <c r="T1077" s="3" t="s">
        <v>481</v>
      </c>
      <c r="U1077" t="str">
        <f t="shared" si="16"/>
        <v>10060919</v>
      </c>
    </row>
    <row r="1078" spans="1:21" hidden="1">
      <c r="A1078" s="3" t="s">
        <v>920</v>
      </c>
      <c r="B1078" s="3" t="s">
        <v>1686</v>
      </c>
      <c r="C1078" s="3" t="s">
        <v>457</v>
      </c>
      <c r="D1078" s="3" t="s">
        <v>1899</v>
      </c>
      <c r="E1078" s="3" t="s">
        <v>457</v>
      </c>
      <c r="F1078" s="3" t="s">
        <v>2958</v>
      </c>
      <c r="G1078" s="3" t="s">
        <v>25</v>
      </c>
      <c r="H1078" s="4">
        <v>45706</v>
      </c>
      <c r="I1078" s="5">
        <v>6</v>
      </c>
      <c r="J1078" s="3" t="s">
        <v>20</v>
      </c>
      <c r="K1078" s="3" t="s">
        <v>457</v>
      </c>
      <c r="L1078" s="6">
        <v>7.43</v>
      </c>
      <c r="M1078" s="3" t="s">
        <v>457</v>
      </c>
      <c r="N1078" s="3" t="s">
        <v>457</v>
      </c>
      <c r="O1078" s="3" t="s">
        <v>457</v>
      </c>
      <c r="P1078" s="3" t="s">
        <v>457</v>
      </c>
      <c r="Q1078" s="3" t="s">
        <v>2959</v>
      </c>
      <c r="R1078" s="3" t="s">
        <v>457</v>
      </c>
      <c r="S1078" s="3" t="s">
        <v>457</v>
      </c>
      <c r="T1078" s="3" t="s">
        <v>481</v>
      </c>
      <c r="U1078" t="str">
        <f t="shared" si="16"/>
        <v>10058873</v>
      </c>
    </row>
    <row r="1079" spans="1:21" hidden="1">
      <c r="A1079" s="3" t="s">
        <v>1143</v>
      </c>
      <c r="B1079" s="3" t="s">
        <v>1686</v>
      </c>
      <c r="C1079" s="3" t="s">
        <v>457</v>
      </c>
      <c r="D1079" s="3" t="s">
        <v>1899</v>
      </c>
      <c r="E1079" s="3" t="s">
        <v>457</v>
      </c>
      <c r="F1079" s="3" t="s">
        <v>2960</v>
      </c>
      <c r="G1079" s="3" t="s">
        <v>25</v>
      </c>
      <c r="H1079" s="4">
        <v>45706</v>
      </c>
      <c r="I1079" s="5">
        <v>2</v>
      </c>
      <c r="J1079" s="3" t="s">
        <v>20</v>
      </c>
      <c r="K1079" s="3" t="s">
        <v>457</v>
      </c>
      <c r="L1079" s="6">
        <v>17.760000000000002</v>
      </c>
      <c r="M1079" s="3" t="s">
        <v>457</v>
      </c>
      <c r="N1079" s="3" t="s">
        <v>457</v>
      </c>
      <c r="O1079" s="3" t="s">
        <v>457</v>
      </c>
      <c r="P1079" s="3" t="s">
        <v>457</v>
      </c>
      <c r="Q1079" s="3" t="s">
        <v>2961</v>
      </c>
      <c r="R1079" s="3" t="s">
        <v>457</v>
      </c>
      <c r="S1079" s="3" t="s">
        <v>457</v>
      </c>
      <c r="T1079" s="3" t="s">
        <v>481</v>
      </c>
      <c r="U1079" t="str">
        <f t="shared" si="16"/>
        <v>10206300</v>
      </c>
    </row>
    <row r="1080" spans="1:21" hidden="1">
      <c r="A1080" s="3" t="s">
        <v>902</v>
      </c>
      <c r="B1080" s="3" t="s">
        <v>1686</v>
      </c>
      <c r="C1080" s="3" t="s">
        <v>457</v>
      </c>
      <c r="D1080" s="3" t="s">
        <v>1899</v>
      </c>
      <c r="E1080" s="3" t="s">
        <v>457</v>
      </c>
      <c r="F1080" s="3" t="s">
        <v>2962</v>
      </c>
      <c r="G1080" s="3" t="s">
        <v>25</v>
      </c>
      <c r="H1080" s="4">
        <v>45709</v>
      </c>
      <c r="I1080" s="5">
        <v>1</v>
      </c>
      <c r="J1080" s="3" t="s">
        <v>20</v>
      </c>
      <c r="K1080" s="3" t="s">
        <v>457</v>
      </c>
      <c r="L1080" s="6">
        <v>3754.63</v>
      </c>
      <c r="M1080" s="3" t="s">
        <v>457</v>
      </c>
      <c r="N1080" s="3" t="s">
        <v>457</v>
      </c>
      <c r="O1080" s="3" t="s">
        <v>457</v>
      </c>
      <c r="P1080" s="3" t="s">
        <v>457</v>
      </c>
      <c r="Q1080" s="3" t="s">
        <v>2291</v>
      </c>
      <c r="R1080" s="3" t="s">
        <v>457</v>
      </c>
      <c r="S1080" s="3" t="s">
        <v>457</v>
      </c>
      <c r="T1080" s="3" t="s">
        <v>481</v>
      </c>
      <c r="U1080" t="str">
        <f t="shared" si="16"/>
        <v>10227207</v>
      </c>
    </row>
    <row r="1081" spans="1:21" hidden="1">
      <c r="A1081" s="3" t="s">
        <v>920</v>
      </c>
      <c r="B1081" s="3" t="s">
        <v>1686</v>
      </c>
      <c r="C1081" s="3" t="s">
        <v>30</v>
      </c>
      <c r="D1081" s="3" t="s">
        <v>1891</v>
      </c>
      <c r="E1081" s="3" t="s">
        <v>457</v>
      </c>
      <c r="F1081" s="3" t="s">
        <v>2963</v>
      </c>
      <c r="G1081" s="3" t="s">
        <v>31</v>
      </c>
      <c r="H1081" s="4">
        <v>45712</v>
      </c>
      <c r="I1081" s="5">
        <v>6</v>
      </c>
      <c r="J1081" s="3" t="s">
        <v>20</v>
      </c>
      <c r="K1081" s="3" t="s">
        <v>457</v>
      </c>
      <c r="L1081" s="6">
        <v>0</v>
      </c>
      <c r="M1081" s="3" t="s">
        <v>457</v>
      </c>
      <c r="N1081" s="3" t="s">
        <v>457</v>
      </c>
      <c r="O1081" s="3" t="s">
        <v>457</v>
      </c>
      <c r="P1081" s="3" t="s">
        <v>457</v>
      </c>
      <c r="Q1081" s="3" t="s">
        <v>2959</v>
      </c>
      <c r="R1081" s="3" t="s">
        <v>457</v>
      </c>
      <c r="S1081" s="3" t="s">
        <v>457</v>
      </c>
      <c r="T1081" s="3" t="s">
        <v>481</v>
      </c>
      <c r="U1081" t="str">
        <f t="shared" si="16"/>
        <v>10058873</v>
      </c>
    </row>
    <row r="1082" spans="1:21" hidden="1">
      <c r="A1082" s="3" t="s">
        <v>1354</v>
      </c>
      <c r="B1082" s="3" t="s">
        <v>1686</v>
      </c>
      <c r="C1082" s="3" t="s">
        <v>23</v>
      </c>
      <c r="D1082" s="3" t="s">
        <v>1891</v>
      </c>
      <c r="E1082" s="3" t="s">
        <v>457</v>
      </c>
      <c r="F1082" s="3" t="s">
        <v>2964</v>
      </c>
      <c r="G1082" s="3" t="s">
        <v>31</v>
      </c>
      <c r="H1082" s="4">
        <v>45712</v>
      </c>
      <c r="I1082" s="5">
        <v>8</v>
      </c>
      <c r="J1082" s="3" t="s">
        <v>20</v>
      </c>
      <c r="K1082" s="3" t="s">
        <v>457</v>
      </c>
      <c r="L1082" s="6">
        <v>0</v>
      </c>
      <c r="M1082" s="3" t="s">
        <v>457</v>
      </c>
      <c r="N1082" s="3" t="s">
        <v>457</v>
      </c>
      <c r="O1082" s="3" t="s">
        <v>457</v>
      </c>
      <c r="P1082" s="3" t="s">
        <v>457</v>
      </c>
      <c r="Q1082" s="3" t="s">
        <v>2930</v>
      </c>
      <c r="R1082" s="3" t="s">
        <v>457</v>
      </c>
      <c r="S1082" s="3" t="s">
        <v>457</v>
      </c>
      <c r="T1082" s="3" t="s">
        <v>481</v>
      </c>
      <c r="U1082" t="str">
        <f t="shared" si="16"/>
        <v>10058880</v>
      </c>
    </row>
    <row r="1083" spans="1:21" hidden="1">
      <c r="A1083" s="3" t="s">
        <v>1347</v>
      </c>
      <c r="B1083" s="3" t="s">
        <v>1686</v>
      </c>
      <c r="C1083" s="3" t="s">
        <v>23</v>
      </c>
      <c r="D1083" s="3" t="s">
        <v>1891</v>
      </c>
      <c r="E1083" s="3" t="s">
        <v>457</v>
      </c>
      <c r="F1083" s="3" t="s">
        <v>2965</v>
      </c>
      <c r="G1083" s="3" t="s">
        <v>31</v>
      </c>
      <c r="H1083" s="4">
        <v>45712</v>
      </c>
      <c r="I1083" s="5">
        <v>24</v>
      </c>
      <c r="J1083" s="3" t="s">
        <v>20</v>
      </c>
      <c r="K1083" s="3" t="s">
        <v>457</v>
      </c>
      <c r="L1083" s="6">
        <v>0</v>
      </c>
      <c r="M1083" s="3" t="s">
        <v>457</v>
      </c>
      <c r="N1083" s="3" t="s">
        <v>457</v>
      </c>
      <c r="O1083" s="3" t="s">
        <v>457</v>
      </c>
      <c r="P1083" s="3" t="s">
        <v>457</v>
      </c>
      <c r="Q1083" s="3" t="s">
        <v>2932</v>
      </c>
      <c r="R1083" s="3" t="s">
        <v>457</v>
      </c>
      <c r="S1083" s="3" t="s">
        <v>457</v>
      </c>
      <c r="T1083" s="3" t="s">
        <v>481</v>
      </c>
      <c r="U1083" t="str">
        <f t="shared" si="16"/>
        <v>10058890</v>
      </c>
    </row>
    <row r="1084" spans="1:21" hidden="1">
      <c r="A1084" s="3" t="s">
        <v>154</v>
      </c>
      <c r="B1084" s="3" t="s">
        <v>1686</v>
      </c>
      <c r="C1084" s="3" t="s">
        <v>23</v>
      </c>
      <c r="D1084" s="3" t="s">
        <v>1891</v>
      </c>
      <c r="E1084" s="3" t="s">
        <v>457</v>
      </c>
      <c r="F1084" s="3" t="s">
        <v>2966</v>
      </c>
      <c r="G1084" s="3" t="s">
        <v>31</v>
      </c>
      <c r="H1084" s="4">
        <v>45712</v>
      </c>
      <c r="I1084" s="5">
        <v>10</v>
      </c>
      <c r="J1084" s="3" t="s">
        <v>20</v>
      </c>
      <c r="K1084" s="3" t="s">
        <v>457</v>
      </c>
      <c r="L1084" s="6">
        <v>0</v>
      </c>
      <c r="M1084" s="3" t="s">
        <v>457</v>
      </c>
      <c r="N1084" s="3" t="s">
        <v>457</v>
      </c>
      <c r="O1084" s="3" t="s">
        <v>457</v>
      </c>
      <c r="P1084" s="3" t="s">
        <v>457</v>
      </c>
      <c r="Q1084" s="3" t="s">
        <v>2955</v>
      </c>
      <c r="R1084" s="3" t="s">
        <v>457</v>
      </c>
      <c r="S1084" s="3" t="s">
        <v>457</v>
      </c>
      <c r="T1084" s="3" t="s">
        <v>481</v>
      </c>
      <c r="U1084" t="str">
        <f t="shared" si="16"/>
        <v>10060885</v>
      </c>
    </row>
    <row r="1085" spans="1:21" hidden="1">
      <c r="A1085" s="3" t="s">
        <v>1305</v>
      </c>
      <c r="B1085" s="3" t="s">
        <v>1686</v>
      </c>
      <c r="C1085" s="3" t="s">
        <v>23</v>
      </c>
      <c r="D1085" s="3" t="s">
        <v>1891</v>
      </c>
      <c r="E1085" s="3" t="s">
        <v>457</v>
      </c>
      <c r="F1085" s="3" t="s">
        <v>2967</v>
      </c>
      <c r="G1085" s="3" t="s">
        <v>31</v>
      </c>
      <c r="H1085" s="4">
        <v>45712</v>
      </c>
      <c r="I1085" s="5">
        <v>1</v>
      </c>
      <c r="J1085" s="3" t="s">
        <v>20</v>
      </c>
      <c r="K1085" s="3" t="s">
        <v>457</v>
      </c>
      <c r="L1085" s="6">
        <v>0</v>
      </c>
      <c r="M1085" s="3" t="s">
        <v>457</v>
      </c>
      <c r="N1085" s="3" t="s">
        <v>457</v>
      </c>
      <c r="O1085" s="3" t="s">
        <v>457</v>
      </c>
      <c r="P1085" s="3" t="s">
        <v>457</v>
      </c>
      <c r="Q1085" s="3" t="s">
        <v>2934</v>
      </c>
      <c r="R1085" s="3" t="s">
        <v>457</v>
      </c>
      <c r="S1085" s="3" t="s">
        <v>457</v>
      </c>
      <c r="T1085" s="3" t="s">
        <v>481</v>
      </c>
      <c r="U1085" t="str">
        <f t="shared" si="16"/>
        <v>10060890</v>
      </c>
    </row>
    <row r="1086" spans="1:21" hidden="1">
      <c r="A1086" s="3" t="s">
        <v>1305</v>
      </c>
      <c r="B1086" s="3" t="s">
        <v>1686</v>
      </c>
      <c r="C1086" s="3" t="s">
        <v>23</v>
      </c>
      <c r="D1086" s="3" t="s">
        <v>1891</v>
      </c>
      <c r="E1086" s="3" t="s">
        <v>457</v>
      </c>
      <c r="F1086" s="3" t="s">
        <v>2968</v>
      </c>
      <c r="G1086" s="3" t="s">
        <v>31</v>
      </c>
      <c r="H1086" s="4">
        <v>45712</v>
      </c>
      <c r="I1086" s="5">
        <v>1</v>
      </c>
      <c r="J1086" s="3" t="s">
        <v>20</v>
      </c>
      <c r="K1086" s="3" t="s">
        <v>457</v>
      </c>
      <c r="L1086" s="6">
        <v>0</v>
      </c>
      <c r="M1086" s="3" t="s">
        <v>457</v>
      </c>
      <c r="N1086" s="3" t="s">
        <v>457</v>
      </c>
      <c r="O1086" s="3" t="s">
        <v>457</v>
      </c>
      <c r="P1086" s="3" t="s">
        <v>457</v>
      </c>
      <c r="Q1086" s="3" t="s">
        <v>2936</v>
      </c>
      <c r="R1086" s="3" t="s">
        <v>457</v>
      </c>
      <c r="S1086" s="3" t="s">
        <v>457</v>
      </c>
      <c r="T1086" s="3" t="s">
        <v>481</v>
      </c>
      <c r="U1086" t="str">
        <f t="shared" si="16"/>
        <v>10060890</v>
      </c>
    </row>
    <row r="1087" spans="1:21" hidden="1">
      <c r="A1087" s="3" t="s">
        <v>1305</v>
      </c>
      <c r="B1087" s="3" t="s">
        <v>1686</v>
      </c>
      <c r="C1087" s="3" t="s">
        <v>23</v>
      </c>
      <c r="D1087" s="3" t="s">
        <v>1891</v>
      </c>
      <c r="E1087" s="3" t="s">
        <v>457</v>
      </c>
      <c r="F1087" s="3" t="s">
        <v>2969</v>
      </c>
      <c r="G1087" s="3" t="s">
        <v>31</v>
      </c>
      <c r="H1087" s="4">
        <v>45712</v>
      </c>
      <c r="I1087" s="5">
        <v>1</v>
      </c>
      <c r="J1087" s="3" t="s">
        <v>20</v>
      </c>
      <c r="K1087" s="3" t="s">
        <v>457</v>
      </c>
      <c r="L1087" s="6">
        <v>0</v>
      </c>
      <c r="M1087" s="3" t="s">
        <v>457</v>
      </c>
      <c r="N1087" s="3" t="s">
        <v>457</v>
      </c>
      <c r="O1087" s="3" t="s">
        <v>457</v>
      </c>
      <c r="P1087" s="3" t="s">
        <v>457</v>
      </c>
      <c r="Q1087" s="3" t="s">
        <v>2938</v>
      </c>
      <c r="R1087" s="3" t="s">
        <v>457</v>
      </c>
      <c r="S1087" s="3" t="s">
        <v>457</v>
      </c>
      <c r="T1087" s="3" t="s">
        <v>481</v>
      </c>
      <c r="U1087" t="str">
        <f t="shared" si="16"/>
        <v>10060890</v>
      </c>
    </row>
    <row r="1088" spans="1:21" hidden="1">
      <c r="A1088" s="3" t="s">
        <v>923</v>
      </c>
      <c r="B1088" s="3" t="s">
        <v>1686</v>
      </c>
      <c r="C1088" s="3" t="s">
        <v>457</v>
      </c>
      <c r="D1088" s="3" t="s">
        <v>1899</v>
      </c>
      <c r="E1088" s="3" t="s">
        <v>457</v>
      </c>
      <c r="F1088" s="3" t="s">
        <v>2970</v>
      </c>
      <c r="G1088" s="3" t="s">
        <v>25</v>
      </c>
      <c r="H1088" s="4">
        <v>45713</v>
      </c>
      <c r="I1088" s="5">
        <v>16</v>
      </c>
      <c r="J1088" s="3" t="s">
        <v>20</v>
      </c>
      <c r="K1088" s="3" t="s">
        <v>457</v>
      </c>
      <c r="L1088" s="6">
        <v>145.44</v>
      </c>
      <c r="M1088" s="3" t="s">
        <v>457</v>
      </c>
      <c r="N1088" s="3" t="s">
        <v>457</v>
      </c>
      <c r="O1088" s="3" t="s">
        <v>457</v>
      </c>
      <c r="P1088" s="3" t="s">
        <v>457</v>
      </c>
      <c r="Q1088" s="3" t="s">
        <v>2911</v>
      </c>
      <c r="R1088" s="3" t="s">
        <v>457</v>
      </c>
      <c r="S1088" s="3" t="s">
        <v>457</v>
      </c>
      <c r="T1088" s="3" t="s">
        <v>481</v>
      </c>
      <c r="U1088" t="str">
        <f t="shared" si="16"/>
        <v>10058535</v>
      </c>
    </row>
    <row r="1089" spans="1:21" hidden="1">
      <c r="A1089" s="3" t="s">
        <v>1134</v>
      </c>
      <c r="B1089" s="3" t="s">
        <v>1686</v>
      </c>
      <c r="C1089" s="3" t="s">
        <v>457</v>
      </c>
      <c r="D1089" s="3" t="s">
        <v>1899</v>
      </c>
      <c r="E1089" s="3" t="s">
        <v>457</v>
      </c>
      <c r="F1089" s="3" t="s">
        <v>2971</v>
      </c>
      <c r="G1089" s="3" t="s">
        <v>25</v>
      </c>
      <c r="H1089" s="4">
        <v>45713</v>
      </c>
      <c r="I1089" s="5">
        <v>4</v>
      </c>
      <c r="J1089" s="3" t="s">
        <v>20</v>
      </c>
      <c r="K1089" s="3" t="s">
        <v>457</v>
      </c>
      <c r="L1089" s="6">
        <v>9.2799999999999994</v>
      </c>
      <c r="M1089" s="3" t="s">
        <v>457</v>
      </c>
      <c r="N1089" s="3" t="s">
        <v>457</v>
      </c>
      <c r="O1089" s="3" t="s">
        <v>457</v>
      </c>
      <c r="P1089" s="3" t="s">
        <v>457</v>
      </c>
      <c r="Q1089" s="3" t="s">
        <v>2972</v>
      </c>
      <c r="R1089" s="3" t="s">
        <v>457</v>
      </c>
      <c r="S1089" s="3" t="s">
        <v>457</v>
      </c>
      <c r="T1089" s="3" t="s">
        <v>481</v>
      </c>
      <c r="U1089" t="str">
        <f t="shared" si="16"/>
        <v>10058876</v>
      </c>
    </row>
    <row r="1090" spans="1:21" hidden="1">
      <c r="A1090" s="3" t="s">
        <v>1305</v>
      </c>
      <c r="B1090" s="3" t="s">
        <v>1686</v>
      </c>
      <c r="C1090" s="3" t="s">
        <v>457</v>
      </c>
      <c r="D1090" s="3" t="s">
        <v>1899</v>
      </c>
      <c r="E1090" s="3" t="s">
        <v>457</v>
      </c>
      <c r="F1090" s="3" t="s">
        <v>2973</v>
      </c>
      <c r="G1090" s="3" t="s">
        <v>25</v>
      </c>
      <c r="H1090" s="4">
        <v>45713</v>
      </c>
      <c r="I1090" s="5">
        <v>2</v>
      </c>
      <c r="J1090" s="3" t="s">
        <v>20</v>
      </c>
      <c r="K1090" s="3" t="s">
        <v>457</v>
      </c>
      <c r="L1090" s="6">
        <v>36.86</v>
      </c>
      <c r="M1090" s="3" t="s">
        <v>457</v>
      </c>
      <c r="N1090" s="3" t="s">
        <v>457</v>
      </c>
      <c r="O1090" s="3" t="s">
        <v>457</v>
      </c>
      <c r="P1090" s="3" t="s">
        <v>457</v>
      </c>
      <c r="Q1090" s="3" t="s">
        <v>2938</v>
      </c>
      <c r="R1090" s="3" t="s">
        <v>457</v>
      </c>
      <c r="S1090" s="3" t="s">
        <v>457</v>
      </c>
      <c r="T1090" s="3" t="s">
        <v>481</v>
      </c>
      <c r="U1090" t="str">
        <f t="shared" si="16"/>
        <v>10060890</v>
      </c>
    </row>
    <row r="1091" spans="1:21" hidden="1">
      <c r="A1091" s="3" t="s">
        <v>1140</v>
      </c>
      <c r="B1091" s="3" t="s">
        <v>1686</v>
      </c>
      <c r="C1091" s="3" t="s">
        <v>457</v>
      </c>
      <c r="D1091" s="3" t="s">
        <v>1899</v>
      </c>
      <c r="E1091" s="3" t="s">
        <v>457</v>
      </c>
      <c r="F1091" s="3" t="s">
        <v>2970</v>
      </c>
      <c r="G1091" s="3" t="s">
        <v>458</v>
      </c>
      <c r="H1091" s="4">
        <v>45713</v>
      </c>
      <c r="I1091" s="5">
        <v>2</v>
      </c>
      <c r="J1091" s="3" t="s">
        <v>20</v>
      </c>
      <c r="K1091" s="3" t="s">
        <v>457</v>
      </c>
      <c r="L1091" s="6">
        <v>10.08</v>
      </c>
      <c r="M1091" s="3" t="s">
        <v>457</v>
      </c>
      <c r="N1091" s="3" t="s">
        <v>457</v>
      </c>
      <c r="O1091" s="3" t="s">
        <v>457</v>
      </c>
      <c r="P1091" s="3" t="s">
        <v>457</v>
      </c>
      <c r="Q1091" s="3" t="s">
        <v>2911</v>
      </c>
      <c r="R1091" s="3" t="s">
        <v>457</v>
      </c>
      <c r="S1091" s="3" t="s">
        <v>457</v>
      </c>
      <c r="T1091" s="3" t="s">
        <v>481</v>
      </c>
      <c r="U1091" t="str">
        <f t="shared" ref="U1091:U1154" si="17">_xlfn.CONCAT(A1091,P1091)</f>
        <v>10204117</v>
      </c>
    </row>
    <row r="1092" spans="1:21" hidden="1">
      <c r="A1092" s="3" t="s">
        <v>1143</v>
      </c>
      <c r="B1092" s="3" t="s">
        <v>1686</v>
      </c>
      <c r="C1092" s="3" t="s">
        <v>23</v>
      </c>
      <c r="D1092" s="3" t="s">
        <v>1891</v>
      </c>
      <c r="E1092" s="3" t="s">
        <v>457</v>
      </c>
      <c r="F1092" s="3" t="s">
        <v>2974</v>
      </c>
      <c r="G1092" s="3" t="s">
        <v>31</v>
      </c>
      <c r="H1092" s="4">
        <v>45713</v>
      </c>
      <c r="I1092" s="5">
        <v>2</v>
      </c>
      <c r="J1092" s="3" t="s">
        <v>20</v>
      </c>
      <c r="K1092" s="3" t="s">
        <v>457</v>
      </c>
      <c r="L1092" s="6">
        <v>0</v>
      </c>
      <c r="M1092" s="3" t="s">
        <v>457</v>
      </c>
      <c r="N1092" s="3" t="s">
        <v>457</v>
      </c>
      <c r="O1092" s="3" t="s">
        <v>457</v>
      </c>
      <c r="P1092" s="3" t="s">
        <v>457</v>
      </c>
      <c r="Q1092" s="3" t="s">
        <v>2961</v>
      </c>
      <c r="R1092" s="3" t="s">
        <v>457</v>
      </c>
      <c r="S1092" s="3" t="s">
        <v>457</v>
      </c>
      <c r="T1092" s="3" t="s">
        <v>481</v>
      </c>
      <c r="U1092" t="str">
        <f t="shared" si="17"/>
        <v>10206300</v>
      </c>
    </row>
    <row r="1093" spans="1:21" hidden="1">
      <c r="A1093" s="3" t="s">
        <v>355</v>
      </c>
      <c r="B1093" s="3" t="s">
        <v>1686</v>
      </c>
      <c r="C1093" s="3" t="s">
        <v>457</v>
      </c>
      <c r="D1093" s="3" t="s">
        <v>1899</v>
      </c>
      <c r="E1093" s="3" t="s">
        <v>457</v>
      </c>
      <c r="F1093" s="3" t="s">
        <v>2975</v>
      </c>
      <c r="G1093" s="3" t="s">
        <v>25</v>
      </c>
      <c r="H1093" s="4">
        <v>45713</v>
      </c>
      <c r="I1093" s="5">
        <v>2</v>
      </c>
      <c r="J1093" s="3" t="s">
        <v>20</v>
      </c>
      <c r="K1093" s="3" t="s">
        <v>457</v>
      </c>
      <c r="L1093" s="6">
        <v>18.54</v>
      </c>
      <c r="M1093" s="3" t="s">
        <v>457</v>
      </c>
      <c r="N1093" s="3" t="s">
        <v>457</v>
      </c>
      <c r="O1093" s="3" t="s">
        <v>457</v>
      </c>
      <c r="P1093" s="3" t="s">
        <v>457</v>
      </c>
      <c r="Q1093" s="3" t="s">
        <v>2011</v>
      </c>
      <c r="R1093" s="3" t="s">
        <v>457</v>
      </c>
      <c r="S1093" s="3" t="s">
        <v>457</v>
      </c>
      <c r="T1093" s="3" t="s">
        <v>481</v>
      </c>
      <c r="U1093" t="str">
        <f t="shared" si="17"/>
        <v>10305744</v>
      </c>
    </row>
    <row r="1094" spans="1:21" hidden="1">
      <c r="A1094" s="3" t="s">
        <v>1520</v>
      </c>
      <c r="B1094" s="3" t="s">
        <v>1686</v>
      </c>
      <c r="C1094" s="3" t="s">
        <v>457</v>
      </c>
      <c r="D1094" s="3" t="s">
        <v>1899</v>
      </c>
      <c r="E1094" s="3" t="s">
        <v>457</v>
      </c>
      <c r="F1094" s="3" t="s">
        <v>2970</v>
      </c>
      <c r="G1094" s="3" t="s">
        <v>461</v>
      </c>
      <c r="H1094" s="4">
        <v>45713</v>
      </c>
      <c r="I1094" s="5">
        <v>12</v>
      </c>
      <c r="J1094" s="3" t="s">
        <v>20</v>
      </c>
      <c r="K1094" s="3" t="s">
        <v>457</v>
      </c>
      <c r="L1094" s="6">
        <v>77.28</v>
      </c>
      <c r="M1094" s="3" t="s">
        <v>457</v>
      </c>
      <c r="N1094" s="3" t="s">
        <v>457</v>
      </c>
      <c r="O1094" s="3" t="s">
        <v>457</v>
      </c>
      <c r="P1094" s="3" t="s">
        <v>457</v>
      </c>
      <c r="Q1094" s="3" t="s">
        <v>2911</v>
      </c>
      <c r="R1094" s="3" t="s">
        <v>457</v>
      </c>
      <c r="S1094" s="3" t="s">
        <v>457</v>
      </c>
      <c r="T1094" s="3" t="s">
        <v>481</v>
      </c>
      <c r="U1094" t="str">
        <f t="shared" si="17"/>
        <v>10471060</v>
      </c>
    </row>
    <row r="1095" spans="1:21" hidden="1">
      <c r="A1095" s="3" t="s">
        <v>1241</v>
      </c>
      <c r="B1095" s="3" t="s">
        <v>1686</v>
      </c>
      <c r="C1095" s="3" t="s">
        <v>30</v>
      </c>
      <c r="D1095" s="3" t="s">
        <v>1891</v>
      </c>
      <c r="E1095" s="3" t="s">
        <v>457</v>
      </c>
      <c r="F1095" s="3" t="s">
        <v>2976</v>
      </c>
      <c r="G1095" s="3" t="s">
        <v>25</v>
      </c>
      <c r="H1095" s="4">
        <v>45715</v>
      </c>
      <c r="I1095" s="5">
        <v>1</v>
      </c>
      <c r="J1095" s="3" t="s">
        <v>20</v>
      </c>
      <c r="K1095" s="3" t="s">
        <v>457</v>
      </c>
      <c r="L1095" s="6">
        <v>0</v>
      </c>
      <c r="M1095" s="3" t="s">
        <v>457</v>
      </c>
      <c r="N1095" s="3" t="s">
        <v>457</v>
      </c>
      <c r="O1095" s="3" t="s">
        <v>457</v>
      </c>
      <c r="P1095" s="3" t="s">
        <v>457</v>
      </c>
      <c r="Q1095" s="3" t="s">
        <v>2911</v>
      </c>
      <c r="R1095" s="3" t="s">
        <v>457</v>
      </c>
      <c r="S1095" s="3" t="s">
        <v>457</v>
      </c>
      <c r="T1095" s="3" t="s">
        <v>481</v>
      </c>
      <c r="U1095" t="str">
        <f t="shared" si="17"/>
        <v>10048582</v>
      </c>
    </row>
    <row r="1096" spans="1:21" hidden="1">
      <c r="A1096" s="3" t="s">
        <v>1267</v>
      </c>
      <c r="B1096" s="3" t="s">
        <v>1686</v>
      </c>
      <c r="C1096" s="3" t="s">
        <v>30</v>
      </c>
      <c r="D1096" s="3" t="s">
        <v>1891</v>
      </c>
      <c r="E1096" s="3" t="s">
        <v>457</v>
      </c>
      <c r="F1096" s="3" t="s">
        <v>2976</v>
      </c>
      <c r="G1096" s="3" t="s">
        <v>31</v>
      </c>
      <c r="H1096" s="4">
        <v>45715</v>
      </c>
      <c r="I1096" s="5">
        <v>8</v>
      </c>
      <c r="J1096" s="3" t="s">
        <v>20</v>
      </c>
      <c r="K1096" s="3" t="s">
        <v>457</v>
      </c>
      <c r="L1096" s="6">
        <v>0</v>
      </c>
      <c r="M1096" s="3" t="s">
        <v>457</v>
      </c>
      <c r="N1096" s="3" t="s">
        <v>457</v>
      </c>
      <c r="O1096" s="3" t="s">
        <v>457</v>
      </c>
      <c r="P1096" s="3" t="s">
        <v>457</v>
      </c>
      <c r="Q1096" s="3" t="s">
        <v>2911</v>
      </c>
      <c r="R1096" s="3" t="s">
        <v>457</v>
      </c>
      <c r="S1096" s="3" t="s">
        <v>457</v>
      </c>
      <c r="T1096" s="3" t="s">
        <v>481</v>
      </c>
      <c r="U1096" t="str">
        <f t="shared" si="17"/>
        <v>10058893</v>
      </c>
    </row>
    <row r="1097" spans="1:21" hidden="1">
      <c r="A1097" s="3" t="s">
        <v>1110</v>
      </c>
      <c r="B1097" s="3" t="s">
        <v>1686</v>
      </c>
      <c r="C1097" s="3" t="s">
        <v>30</v>
      </c>
      <c r="D1097" s="3" t="s">
        <v>1891</v>
      </c>
      <c r="E1097" s="3" t="s">
        <v>457</v>
      </c>
      <c r="F1097" s="3" t="s">
        <v>2976</v>
      </c>
      <c r="G1097" s="3" t="s">
        <v>461</v>
      </c>
      <c r="H1097" s="4">
        <v>45715</v>
      </c>
      <c r="I1097" s="5">
        <v>12</v>
      </c>
      <c r="J1097" s="3" t="s">
        <v>20</v>
      </c>
      <c r="K1097" s="3" t="s">
        <v>457</v>
      </c>
      <c r="L1097" s="6">
        <v>0</v>
      </c>
      <c r="M1097" s="3" t="s">
        <v>457</v>
      </c>
      <c r="N1097" s="3" t="s">
        <v>457</v>
      </c>
      <c r="O1097" s="3" t="s">
        <v>457</v>
      </c>
      <c r="P1097" s="3" t="s">
        <v>457</v>
      </c>
      <c r="Q1097" s="3" t="s">
        <v>2911</v>
      </c>
      <c r="R1097" s="3" t="s">
        <v>457</v>
      </c>
      <c r="S1097" s="3" t="s">
        <v>457</v>
      </c>
      <c r="T1097" s="3" t="s">
        <v>481</v>
      </c>
      <c r="U1097" t="str">
        <f t="shared" si="17"/>
        <v>10058906</v>
      </c>
    </row>
    <row r="1098" spans="1:21" hidden="1">
      <c r="A1098" s="3" t="s">
        <v>1285</v>
      </c>
      <c r="B1098" s="3" t="s">
        <v>1686</v>
      </c>
      <c r="C1098" s="3" t="s">
        <v>30</v>
      </c>
      <c r="D1098" s="3" t="s">
        <v>1891</v>
      </c>
      <c r="E1098" s="3" t="s">
        <v>457</v>
      </c>
      <c r="F1098" s="3" t="s">
        <v>2976</v>
      </c>
      <c r="G1098" s="3" t="s">
        <v>474</v>
      </c>
      <c r="H1098" s="4">
        <v>45715</v>
      </c>
      <c r="I1098" s="5">
        <v>20</v>
      </c>
      <c r="J1098" s="3" t="s">
        <v>20</v>
      </c>
      <c r="K1098" s="3" t="s">
        <v>457</v>
      </c>
      <c r="L1098" s="6">
        <v>0</v>
      </c>
      <c r="M1098" s="3" t="s">
        <v>457</v>
      </c>
      <c r="N1098" s="3" t="s">
        <v>457</v>
      </c>
      <c r="O1098" s="3" t="s">
        <v>457</v>
      </c>
      <c r="P1098" s="3" t="s">
        <v>457</v>
      </c>
      <c r="Q1098" s="3" t="s">
        <v>2911</v>
      </c>
      <c r="R1098" s="3" t="s">
        <v>457</v>
      </c>
      <c r="S1098" s="3" t="s">
        <v>457</v>
      </c>
      <c r="T1098" s="3" t="s">
        <v>481</v>
      </c>
      <c r="U1098" t="str">
        <f t="shared" si="17"/>
        <v>10058920</v>
      </c>
    </row>
    <row r="1099" spans="1:21" hidden="1">
      <c r="A1099" s="3" t="s">
        <v>1279</v>
      </c>
      <c r="B1099" s="3" t="s">
        <v>1686</v>
      </c>
      <c r="C1099" s="3" t="s">
        <v>30</v>
      </c>
      <c r="D1099" s="3" t="s">
        <v>1891</v>
      </c>
      <c r="E1099" s="3" t="s">
        <v>457</v>
      </c>
      <c r="F1099" s="3" t="s">
        <v>2976</v>
      </c>
      <c r="G1099" s="3" t="s">
        <v>463</v>
      </c>
      <c r="H1099" s="4">
        <v>45715</v>
      </c>
      <c r="I1099" s="5">
        <v>20</v>
      </c>
      <c r="J1099" s="3" t="s">
        <v>20</v>
      </c>
      <c r="K1099" s="3" t="s">
        <v>457</v>
      </c>
      <c r="L1099" s="6">
        <v>0</v>
      </c>
      <c r="M1099" s="3" t="s">
        <v>457</v>
      </c>
      <c r="N1099" s="3" t="s">
        <v>457</v>
      </c>
      <c r="O1099" s="3" t="s">
        <v>457</v>
      </c>
      <c r="P1099" s="3" t="s">
        <v>457</v>
      </c>
      <c r="Q1099" s="3" t="s">
        <v>2911</v>
      </c>
      <c r="R1099" s="3" t="s">
        <v>457</v>
      </c>
      <c r="S1099" s="3" t="s">
        <v>457</v>
      </c>
      <c r="T1099" s="3" t="s">
        <v>481</v>
      </c>
      <c r="U1099" t="str">
        <f t="shared" si="17"/>
        <v>10058921</v>
      </c>
    </row>
    <row r="1100" spans="1:21" hidden="1">
      <c r="A1100" s="3" t="s">
        <v>982</v>
      </c>
      <c r="B1100" s="3" t="s">
        <v>1686</v>
      </c>
      <c r="C1100" s="3" t="s">
        <v>30</v>
      </c>
      <c r="D1100" s="3" t="s">
        <v>1891</v>
      </c>
      <c r="E1100" s="3" t="s">
        <v>457</v>
      </c>
      <c r="F1100" s="3" t="s">
        <v>2976</v>
      </c>
      <c r="G1100" s="3" t="s">
        <v>462</v>
      </c>
      <c r="H1100" s="4">
        <v>45715</v>
      </c>
      <c r="I1100" s="5">
        <v>2</v>
      </c>
      <c r="J1100" s="3" t="s">
        <v>20</v>
      </c>
      <c r="K1100" s="3" t="s">
        <v>457</v>
      </c>
      <c r="L1100" s="6">
        <v>0</v>
      </c>
      <c r="M1100" s="3" t="s">
        <v>457</v>
      </c>
      <c r="N1100" s="3" t="s">
        <v>457</v>
      </c>
      <c r="O1100" s="3" t="s">
        <v>457</v>
      </c>
      <c r="P1100" s="3" t="s">
        <v>457</v>
      </c>
      <c r="Q1100" s="3" t="s">
        <v>2911</v>
      </c>
      <c r="R1100" s="3" t="s">
        <v>457</v>
      </c>
      <c r="S1100" s="3" t="s">
        <v>457</v>
      </c>
      <c r="T1100" s="3" t="s">
        <v>481</v>
      </c>
      <c r="U1100" t="str">
        <f t="shared" si="17"/>
        <v>10060329</v>
      </c>
    </row>
    <row r="1101" spans="1:21" hidden="1">
      <c r="A1101" s="3" t="s">
        <v>982</v>
      </c>
      <c r="B1101" s="3" t="s">
        <v>1686</v>
      </c>
      <c r="C1101" s="3" t="s">
        <v>30</v>
      </c>
      <c r="D1101" s="3" t="s">
        <v>1891</v>
      </c>
      <c r="E1101" s="3" t="s">
        <v>457</v>
      </c>
      <c r="F1101" s="3" t="s">
        <v>2976</v>
      </c>
      <c r="G1101" s="3" t="s">
        <v>473</v>
      </c>
      <c r="H1101" s="4">
        <v>45715</v>
      </c>
      <c r="I1101" s="5">
        <v>2</v>
      </c>
      <c r="J1101" s="3" t="s">
        <v>20</v>
      </c>
      <c r="K1101" s="3" t="s">
        <v>457</v>
      </c>
      <c r="L1101" s="6">
        <v>0</v>
      </c>
      <c r="M1101" s="3" t="s">
        <v>457</v>
      </c>
      <c r="N1101" s="3" t="s">
        <v>457</v>
      </c>
      <c r="O1101" s="3" t="s">
        <v>457</v>
      </c>
      <c r="P1101" s="3" t="s">
        <v>457</v>
      </c>
      <c r="Q1101" s="3" t="s">
        <v>2911</v>
      </c>
      <c r="R1101" s="3" t="s">
        <v>457</v>
      </c>
      <c r="S1101" s="3" t="s">
        <v>457</v>
      </c>
      <c r="T1101" s="3" t="s">
        <v>481</v>
      </c>
      <c r="U1101" t="str">
        <f t="shared" si="17"/>
        <v>10060329</v>
      </c>
    </row>
    <row r="1102" spans="1:21" hidden="1">
      <c r="A1102" s="3" t="s">
        <v>1273</v>
      </c>
      <c r="B1102" s="3" t="s">
        <v>1686</v>
      </c>
      <c r="C1102" s="3" t="s">
        <v>30</v>
      </c>
      <c r="D1102" s="3" t="s">
        <v>1891</v>
      </c>
      <c r="E1102" s="3" t="s">
        <v>457</v>
      </c>
      <c r="F1102" s="3" t="s">
        <v>2976</v>
      </c>
      <c r="G1102" s="3" t="s">
        <v>458</v>
      </c>
      <c r="H1102" s="4">
        <v>45715</v>
      </c>
      <c r="I1102" s="5">
        <v>2</v>
      </c>
      <c r="J1102" s="3" t="s">
        <v>20</v>
      </c>
      <c r="K1102" s="3" t="s">
        <v>457</v>
      </c>
      <c r="L1102" s="6">
        <v>0</v>
      </c>
      <c r="M1102" s="3" t="s">
        <v>457</v>
      </c>
      <c r="N1102" s="3" t="s">
        <v>457</v>
      </c>
      <c r="O1102" s="3" t="s">
        <v>457</v>
      </c>
      <c r="P1102" s="3" t="s">
        <v>457</v>
      </c>
      <c r="Q1102" s="3" t="s">
        <v>2911</v>
      </c>
      <c r="R1102" s="3" t="s">
        <v>457</v>
      </c>
      <c r="S1102" s="3" t="s">
        <v>457</v>
      </c>
      <c r="T1102" s="3" t="s">
        <v>481</v>
      </c>
      <c r="U1102" t="str">
        <f t="shared" si="17"/>
        <v>10204122</v>
      </c>
    </row>
    <row r="1103" spans="1:21" hidden="1">
      <c r="A1103" s="3" t="s">
        <v>1282</v>
      </c>
      <c r="B1103" s="3" t="s">
        <v>1686</v>
      </c>
      <c r="C1103" s="3" t="s">
        <v>30</v>
      </c>
      <c r="D1103" s="3" t="s">
        <v>1891</v>
      </c>
      <c r="E1103" s="3" t="s">
        <v>457</v>
      </c>
      <c r="F1103" s="3" t="s">
        <v>2976</v>
      </c>
      <c r="G1103" s="3" t="s">
        <v>32</v>
      </c>
      <c r="H1103" s="4">
        <v>45715</v>
      </c>
      <c r="I1103" s="5">
        <v>2</v>
      </c>
      <c r="J1103" s="3" t="s">
        <v>20</v>
      </c>
      <c r="K1103" s="3" t="s">
        <v>457</v>
      </c>
      <c r="L1103" s="6">
        <v>0</v>
      </c>
      <c r="M1103" s="3" t="s">
        <v>457</v>
      </c>
      <c r="N1103" s="3" t="s">
        <v>457</v>
      </c>
      <c r="O1103" s="3" t="s">
        <v>457</v>
      </c>
      <c r="P1103" s="3" t="s">
        <v>457</v>
      </c>
      <c r="Q1103" s="3" t="s">
        <v>2911</v>
      </c>
      <c r="R1103" s="3" t="s">
        <v>457</v>
      </c>
      <c r="S1103" s="3" t="s">
        <v>457</v>
      </c>
      <c r="T1103" s="3" t="s">
        <v>481</v>
      </c>
      <c r="U1103" t="str">
        <f t="shared" si="17"/>
        <v>10205671</v>
      </c>
    </row>
    <row r="1104" spans="1:21" hidden="1">
      <c r="A1104" s="3" t="s">
        <v>1270</v>
      </c>
      <c r="B1104" s="3" t="s">
        <v>1686</v>
      </c>
      <c r="C1104" s="3" t="s">
        <v>30</v>
      </c>
      <c r="D1104" s="3" t="s">
        <v>1891</v>
      </c>
      <c r="E1104" s="3" t="s">
        <v>457</v>
      </c>
      <c r="F1104" s="3" t="s">
        <v>2976</v>
      </c>
      <c r="G1104" s="3" t="s">
        <v>459</v>
      </c>
      <c r="H1104" s="4">
        <v>45715</v>
      </c>
      <c r="I1104" s="5">
        <v>12</v>
      </c>
      <c r="J1104" s="3" t="s">
        <v>20</v>
      </c>
      <c r="K1104" s="3" t="s">
        <v>457</v>
      </c>
      <c r="L1104" s="6">
        <v>0</v>
      </c>
      <c r="M1104" s="3" t="s">
        <v>457</v>
      </c>
      <c r="N1104" s="3" t="s">
        <v>457</v>
      </c>
      <c r="O1104" s="3" t="s">
        <v>457</v>
      </c>
      <c r="P1104" s="3" t="s">
        <v>457</v>
      </c>
      <c r="Q1104" s="3" t="s">
        <v>2911</v>
      </c>
      <c r="R1104" s="3" t="s">
        <v>457</v>
      </c>
      <c r="S1104" s="3" t="s">
        <v>457</v>
      </c>
      <c r="T1104" s="3" t="s">
        <v>481</v>
      </c>
      <c r="U1104" t="str">
        <f t="shared" si="17"/>
        <v>10210030</v>
      </c>
    </row>
    <row r="1105" spans="1:21" hidden="1">
      <c r="A1105" s="3" t="s">
        <v>1270</v>
      </c>
      <c r="B1105" s="3" t="s">
        <v>1686</v>
      </c>
      <c r="C1105" s="3" t="s">
        <v>30</v>
      </c>
      <c r="D1105" s="3" t="s">
        <v>1891</v>
      </c>
      <c r="E1105" s="3" t="s">
        <v>457</v>
      </c>
      <c r="F1105" s="3" t="s">
        <v>2976</v>
      </c>
      <c r="G1105" s="3" t="s">
        <v>466</v>
      </c>
      <c r="H1105" s="4">
        <v>45715</v>
      </c>
      <c r="I1105" s="5">
        <v>16</v>
      </c>
      <c r="J1105" s="3" t="s">
        <v>20</v>
      </c>
      <c r="K1105" s="3" t="s">
        <v>457</v>
      </c>
      <c r="L1105" s="6">
        <v>0</v>
      </c>
      <c r="M1105" s="3" t="s">
        <v>457</v>
      </c>
      <c r="N1105" s="3" t="s">
        <v>457</v>
      </c>
      <c r="O1105" s="3" t="s">
        <v>457</v>
      </c>
      <c r="P1105" s="3" t="s">
        <v>457</v>
      </c>
      <c r="Q1105" s="3" t="s">
        <v>2911</v>
      </c>
      <c r="R1105" s="3" t="s">
        <v>457</v>
      </c>
      <c r="S1105" s="3" t="s">
        <v>457</v>
      </c>
      <c r="T1105" s="3" t="s">
        <v>481</v>
      </c>
      <c r="U1105" t="str">
        <f t="shared" si="17"/>
        <v>10210030</v>
      </c>
    </row>
    <row r="1106" spans="1:21" hidden="1">
      <c r="A1106" s="3" t="s">
        <v>1270</v>
      </c>
      <c r="B1106" s="3" t="s">
        <v>1686</v>
      </c>
      <c r="C1106" s="3" t="s">
        <v>30</v>
      </c>
      <c r="D1106" s="3" t="s">
        <v>1891</v>
      </c>
      <c r="E1106" s="3" t="s">
        <v>457</v>
      </c>
      <c r="F1106" s="3" t="s">
        <v>2976</v>
      </c>
      <c r="G1106" s="3" t="s">
        <v>460</v>
      </c>
      <c r="H1106" s="4">
        <v>45715</v>
      </c>
      <c r="I1106" s="5">
        <v>16</v>
      </c>
      <c r="J1106" s="3" t="s">
        <v>20</v>
      </c>
      <c r="K1106" s="3" t="s">
        <v>457</v>
      </c>
      <c r="L1106" s="6">
        <v>0</v>
      </c>
      <c r="M1106" s="3" t="s">
        <v>457</v>
      </c>
      <c r="N1106" s="3" t="s">
        <v>457</v>
      </c>
      <c r="O1106" s="3" t="s">
        <v>457</v>
      </c>
      <c r="P1106" s="3" t="s">
        <v>457</v>
      </c>
      <c r="Q1106" s="3" t="s">
        <v>2911</v>
      </c>
      <c r="R1106" s="3" t="s">
        <v>457</v>
      </c>
      <c r="S1106" s="3" t="s">
        <v>457</v>
      </c>
      <c r="T1106" s="3" t="s">
        <v>481</v>
      </c>
      <c r="U1106" t="str">
        <f t="shared" si="17"/>
        <v>10210030</v>
      </c>
    </row>
    <row r="1107" spans="1:21" hidden="1">
      <c r="A1107" s="3" t="s">
        <v>1339</v>
      </c>
      <c r="B1107" s="3" t="s">
        <v>1686</v>
      </c>
      <c r="C1107" s="3" t="s">
        <v>23</v>
      </c>
      <c r="D1107" s="3" t="s">
        <v>1896</v>
      </c>
      <c r="E1107" s="3" t="s">
        <v>457</v>
      </c>
      <c r="F1107" s="3" t="s">
        <v>2977</v>
      </c>
      <c r="G1107" s="3" t="s">
        <v>461</v>
      </c>
      <c r="H1107" s="4">
        <v>45717</v>
      </c>
      <c r="I1107" s="5">
        <v>-2</v>
      </c>
      <c r="J1107" s="3" t="s">
        <v>20</v>
      </c>
      <c r="K1107" s="3" t="s">
        <v>457</v>
      </c>
      <c r="L1107" s="6">
        <v>-9.4600000000000009</v>
      </c>
      <c r="M1107" s="3" t="s">
        <v>457</v>
      </c>
      <c r="N1107" s="3" t="s">
        <v>457</v>
      </c>
      <c r="O1107" s="3" t="s">
        <v>457</v>
      </c>
      <c r="P1107" s="3" t="s">
        <v>457</v>
      </c>
      <c r="Q1107" s="3" t="s">
        <v>457</v>
      </c>
      <c r="R1107" s="3" t="s">
        <v>457</v>
      </c>
      <c r="S1107" s="3" t="s">
        <v>457</v>
      </c>
      <c r="T1107" s="3" t="s">
        <v>481</v>
      </c>
      <c r="U1107" t="str">
        <f t="shared" si="17"/>
        <v>10060918</v>
      </c>
    </row>
    <row r="1108" spans="1:21" hidden="1">
      <c r="A1108" s="3" t="s">
        <v>197</v>
      </c>
      <c r="B1108" s="3" t="s">
        <v>1686</v>
      </c>
      <c r="C1108" s="3" t="s">
        <v>27</v>
      </c>
      <c r="D1108" s="3" t="s">
        <v>456</v>
      </c>
      <c r="E1108" s="3" t="s">
        <v>457</v>
      </c>
      <c r="F1108" s="3" t="s">
        <v>2978</v>
      </c>
      <c r="G1108" s="3" t="s">
        <v>31</v>
      </c>
      <c r="H1108" s="4">
        <v>45717</v>
      </c>
      <c r="I1108" s="5">
        <v>-2</v>
      </c>
      <c r="J1108" s="3" t="s">
        <v>20</v>
      </c>
      <c r="K1108" s="3" t="s">
        <v>457</v>
      </c>
      <c r="L1108" s="6">
        <v>-11.04</v>
      </c>
      <c r="M1108" s="3" t="s">
        <v>457</v>
      </c>
      <c r="N1108" s="3" t="s">
        <v>457</v>
      </c>
      <c r="O1108" s="3" t="s">
        <v>457</v>
      </c>
      <c r="P1108" s="3" t="s">
        <v>2979</v>
      </c>
      <c r="Q1108" s="3" t="s">
        <v>457</v>
      </c>
      <c r="R1108" s="3" t="s">
        <v>457</v>
      </c>
      <c r="S1108" s="3" t="s">
        <v>457</v>
      </c>
      <c r="T1108" s="3" t="s">
        <v>2980</v>
      </c>
      <c r="U1108" t="str">
        <f t="shared" si="17"/>
        <v>10060919200143353</v>
      </c>
    </row>
    <row r="1109" spans="1:21" hidden="1">
      <c r="A1109" s="3" t="s">
        <v>197</v>
      </c>
      <c r="B1109" s="3" t="s">
        <v>1686</v>
      </c>
      <c r="C1109" s="3" t="s">
        <v>27</v>
      </c>
      <c r="D1109" s="3" t="s">
        <v>1929</v>
      </c>
      <c r="E1109" s="3" t="s">
        <v>457</v>
      </c>
      <c r="F1109" s="3" t="s">
        <v>2981</v>
      </c>
      <c r="G1109" s="3" t="s">
        <v>25</v>
      </c>
      <c r="H1109" s="4">
        <v>45717</v>
      </c>
      <c r="I1109" s="5">
        <v>2</v>
      </c>
      <c r="J1109" s="3" t="s">
        <v>20</v>
      </c>
      <c r="K1109" s="3" t="s">
        <v>457</v>
      </c>
      <c r="L1109" s="6">
        <v>0</v>
      </c>
      <c r="M1109" s="3" t="s">
        <v>457</v>
      </c>
      <c r="N1109" s="3" t="s">
        <v>457</v>
      </c>
      <c r="O1109" s="3" t="s">
        <v>457</v>
      </c>
      <c r="P1109" s="3" t="s">
        <v>457</v>
      </c>
      <c r="Q1109" s="3" t="s">
        <v>457</v>
      </c>
      <c r="R1109" s="3" t="s">
        <v>457</v>
      </c>
      <c r="S1109" s="3" t="s">
        <v>457</v>
      </c>
      <c r="T1109" s="3" t="s">
        <v>481</v>
      </c>
      <c r="U1109" t="str">
        <f t="shared" si="17"/>
        <v>10060919</v>
      </c>
    </row>
    <row r="1110" spans="1:21" hidden="1">
      <c r="A1110" s="3" t="s">
        <v>197</v>
      </c>
      <c r="B1110" s="3" t="s">
        <v>1686</v>
      </c>
      <c r="C1110" s="3" t="s">
        <v>23</v>
      </c>
      <c r="D1110" s="3" t="s">
        <v>1929</v>
      </c>
      <c r="E1110" s="3" t="s">
        <v>457</v>
      </c>
      <c r="F1110" s="3" t="s">
        <v>2981</v>
      </c>
      <c r="G1110" s="3" t="s">
        <v>31</v>
      </c>
      <c r="H1110" s="4">
        <v>45717</v>
      </c>
      <c r="I1110" s="5">
        <v>-2</v>
      </c>
      <c r="J1110" s="3" t="s">
        <v>20</v>
      </c>
      <c r="K1110" s="3" t="s">
        <v>457</v>
      </c>
      <c r="L1110" s="6">
        <v>0</v>
      </c>
      <c r="M1110" s="3" t="s">
        <v>457</v>
      </c>
      <c r="N1110" s="3" t="s">
        <v>457</v>
      </c>
      <c r="O1110" s="3" t="s">
        <v>457</v>
      </c>
      <c r="P1110" s="3" t="s">
        <v>457</v>
      </c>
      <c r="Q1110" s="3" t="s">
        <v>457</v>
      </c>
      <c r="R1110" s="3" t="s">
        <v>457</v>
      </c>
      <c r="S1110" s="3" t="s">
        <v>457</v>
      </c>
      <c r="T1110" s="3" t="s">
        <v>481</v>
      </c>
      <c r="U1110" t="str">
        <f t="shared" si="17"/>
        <v>10060919</v>
      </c>
    </row>
    <row r="1111" spans="1:21" hidden="1">
      <c r="A1111" s="3" t="s">
        <v>1455</v>
      </c>
      <c r="B1111" s="3" t="s">
        <v>1686</v>
      </c>
      <c r="C1111" s="3" t="s">
        <v>23</v>
      </c>
      <c r="D1111" s="3" t="s">
        <v>1929</v>
      </c>
      <c r="E1111" s="3" t="s">
        <v>457</v>
      </c>
      <c r="F1111" s="3" t="s">
        <v>2982</v>
      </c>
      <c r="G1111" s="3" t="s">
        <v>31</v>
      </c>
      <c r="H1111" s="4">
        <v>45719</v>
      </c>
      <c r="I1111" s="5">
        <v>-4</v>
      </c>
      <c r="J1111" s="3" t="s">
        <v>20</v>
      </c>
      <c r="K1111" s="3" t="s">
        <v>457</v>
      </c>
      <c r="L1111" s="6">
        <v>0</v>
      </c>
      <c r="M1111" s="3" t="s">
        <v>457</v>
      </c>
      <c r="N1111" s="3" t="s">
        <v>457</v>
      </c>
      <c r="O1111" s="3" t="s">
        <v>457</v>
      </c>
      <c r="P1111" s="3" t="s">
        <v>457</v>
      </c>
      <c r="Q1111" s="3" t="s">
        <v>457</v>
      </c>
      <c r="R1111" s="3" t="s">
        <v>457</v>
      </c>
      <c r="S1111" s="3" t="s">
        <v>457</v>
      </c>
      <c r="T1111" s="3" t="s">
        <v>481</v>
      </c>
      <c r="U1111" t="str">
        <f t="shared" si="17"/>
        <v>10058872</v>
      </c>
    </row>
    <row r="1112" spans="1:21" hidden="1">
      <c r="A1112" s="3" t="s">
        <v>1455</v>
      </c>
      <c r="B1112" s="3" t="s">
        <v>1686</v>
      </c>
      <c r="C1112" s="3" t="s">
        <v>27</v>
      </c>
      <c r="D1112" s="3" t="s">
        <v>1929</v>
      </c>
      <c r="E1112" s="3" t="s">
        <v>457</v>
      </c>
      <c r="F1112" s="3" t="s">
        <v>2982</v>
      </c>
      <c r="G1112" s="3" t="s">
        <v>25</v>
      </c>
      <c r="H1112" s="4">
        <v>45719</v>
      </c>
      <c r="I1112" s="5">
        <v>4</v>
      </c>
      <c r="J1112" s="3" t="s">
        <v>20</v>
      </c>
      <c r="K1112" s="3" t="s">
        <v>457</v>
      </c>
      <c r="L1112" s="6">
        <v>0</v>
      </c>
      <c r="M1112" s="3" t="s">
        <v>457</v>
      </c>
      <c r="N1112" s="3" t="s">
        <v>457</v>
      </c>
      <c r="O1112" s="3" t="s">
        <v>457</v>
      </c>
      <c r="P1112" s="3" t="s">
        <v>457</v>
      </c>
      <c r="Q1112" s="3" t="s">
        <v>457</v>
      </c>
      <c r="R1112" s="3" t="s">
        <v>457</v>
      </c>
      <c r="S1112" s="3" t="s">
        <v>457</v>
      </c>
      <c r="T1112" s="3" t="s">
        <v>481</v>
      </c>
      <c r="U1112" t="str">
        <f t="shared" si="17"/>
        <v>10058872</v>
      </c>
    </row>
    <row r="1113" spans="1:21" hidden="1">
      <c r="A1113" s="3" t="s">
        <v>1134</v>
      </c>
      <c r="B1113" s="3" t="s">
        <v>1686</v>
      </c>
      <c r="C1113" s="3" t="s">
        <v>27</v>
      </c>
      <c r="D1113" s="3" t="s">
        <v>1929</v>
      </c>
      <c r="E1113" s="3" t="s">
        <v>457</v>
      </c>
      <c r="F1113" s="3" t="s">
        <v>2983</v>
      </c>
      <c r="G1113" s="3" t="s">
        <v>25</v>
      </c>
      <c r="H1113" s="4">
        <v>45719</v>
      </c>
      <c r="I1113" s="5">
        <v>4</v>
      </c>
      <c r="J1113" s="3" t="s">
        <v>20</v>
      </c>
      <c r="K1113" s="3" t="s">
        <v>457</v>
      </c>
      <c r="L1113" s="6">
        <v>0</v>
      </c>
      <c r="M1113" s="3" t="s">
        <v>457</v>
      </c>
      <c r="N1113" s="3" t="s">
        <v>457</v>
      </c>
      <c r="O1113" s="3" t="s">
        <v>457</v>
      </c>
      <c r="P1113" s="3" t="s">
        <v>457</v>
      </c>
      <c r="Q1113" s="3" t="s">
        <v>457</v>
      </c>
      <c r="R1113" s="3" t="s">
        <v>457</v>
      </c>
      <c r="S1113" s="3" t="s">
        <v>457</v>
      </c>
      <c r="T1113" s="3" t="s">
        <v>481</v>
      </c>
      <c r="U1113" t="str">
        <f t="shared" si="17"/>
        <v>10058876</v>
      </c>
    </row>
    <row r="1114" spans="1:21" hidden="1">
      <c r="A1114" s="3" t="s">
        <v>1134</v>
      </c>
      <c r="B1114" s="3" t="s">
        <v>1686</v>
      </c>
      <c r="C1114" s="3" t="s">
        <v>23</v>
      </c>
      <c r="D1114" s="3" t="s">
        <v>1929</v>
      </c>
      <c r="E1114" s="3" t="s">
        <v>457</v>
      </c>
      <c r="F1114" s="3" t="s">
        <v>2983</v>
      </c>
      <c r="G1114" s="3" t="s">
        <v>31</v>
      </c>
      <c r="H1114" s="4">
        <v>45719</v>
      </c>
      <c r="I1114" s="5">
        <v>-4</v>
      </c>
      <c r="J1114" s="3" t="s">
        <v>20</v>
      </c>
      <c r="K1114" s="3" t="s">
        <v>457</v>
      </c>
      <c r="L1114" s="6">
        <v>0</v>
      </c>
      <c r="M1114" s="3" t="s">
        <v>457</v>
      </c>
      <c r="N1114" s="3" t="s">
        <v>457</v>
      </c>
      <c r="O1114" s="3" t="s">
        <v>457</v>
      </c>
      <c r="P1114" s="3" t="s">
        <v>457</v>
      </c>
      <c r="Q1114" s="3" t="s">
        <v>457</v>
      </c>
      <c r="R1114" s="3" t="s">
        <v>457</v>
      </c>
      <c r="S1114" s="3" t="s">
        <v>457</v>
      </c>
      <c r="T1114" s="3" t="s">
        <v>481</v>
      </c>
      <c r="U1114" t="str">
        <f t="shared" si="17"/>
        <v>10058876</v>
      </c>
    </row>
    <row r="1115" spans="1:21" hidden="1">
      <c r="A1115" s="3" t="s">
        <v>1457</v>
      </c>
      <c r="B1115" s="3" t="s">
        <v>1686</v>
      </c>
      <c r="C1115" s="3" t="s">
        <v>23</v>
      </c>
      <c r="D1115" s="3" t="s">
        <v>1896</v>
      </c>
      <c r="E1115" s="3" t="s">
        <v>457</v>
      </c>
      <c r="F1115" s="3" t="s">
        <v>2984</v>
      </c>
      <c r="G1115" s="3" t="s">
        <v>459</v>
      </c>
      <c r="H1115" s="4">
        <v>45719</v>
      </c>
      <c r="I1115" s="5">
        <v>-1</v>
      </c>
      <c r="J1115" s="3" t="s">
        <v>20</v>
      </c>
      <c r="K1115" s="3" t="s">
        <v>457</v>
      </c>
      <c r="L1115" s="6">
        <v>-2.88</v>
      </c>
      <c r="M1115" s="3" t="s">
        <v>457</v>
      </c>
      <c r="N1115" s="3" t="s">
        <v>457</v>
      </c>
      <c r="O1115" s="3" t="s">
        <v>457</v>
      </c>
      <c r="P1115" s="3" t="s">
        <v>457</v>
      </c>
      <c r="Q1115" s="3" t="s">
        <v>457</v>
      </c>
      <c r="R1115" s="3" t="s">
        <v>457</v>
      </c>
      <c r="S1115" s="3" t="s">
        <v>457</v>
      </c>
      <c r="T1115" s="3" t="s">
        <v>481</v>
      </c>
      <c r="U1115" t="str">
        <f t="shared" si="17"/>
        <v>10060883</v>
      </c>
    </row>
    <row r="1116" spans="1:21" hidden="1">
      <c r="A1116" s="3" t="s">
        <v>1457</v>
      </c>
      <c r="B1116" s="3" t="s">
        <v>1686</v>
      </c>
      <c r="C1116" s="3" t="s">
        <v>23</v>
      </c>
      <c r="D1116" s="3" t="s">
        <v>1929</v>
      </c>
      <c r="E1116" s="3" t="s">
        <v>457</v>
      </c>
      <c r="F1116" s="3" t="s">
        <v>2985</v>
      </c>
      <c r="G1116" s="3" t="s">
        <v>31</v>
      </c>
      <c r="H1116" s="4">
        <v>45719</v>
      </c>
      <c r="I1116" s="5">
        <v>-1</v>
      </c>
      <c r="J1116" s="3" t="s">
        <v>20</v>
      </c>
      <c r="K1116" s="3" t="s">
        <v>457</v>
      </c>
      <c r="L1116" s="6">
        <v>0</v>
      </c>
      <c r="M1116" s="3" t="s">
        <v>457</v>
      </c>
      <c r="N1116" s="3" t="s">
        <v>457</v>
      </c>
      <c r="O1116" s="3" t="s">
        <v>457</v>
      </c>
      <c r="P1116" s="3" t="s">
        <v>457</v>
      </c>
      <c r="Q1116" s="3" t="s">
        <v>457</v>
      </c>
      <c r="R1116" s="3" t="s">
        <v>457</v>
      </c>
      <c r="S1116" s="3" t="s">
        <v>457</v>
      </c>
      <c r="T1116" s="3" t="s">
        <v>481</v>
      </c>
      <c r="U1116" t="str">
        <f t="shared" si="17"/>
        <v>10060883</v>
      </c>
    </row>
    <row r="1117" spans="1:21" hidden="1">
      <c r="A1117" s="3" t="s">
        <v>1457</v>
      </c>
      <c r="B1117" s="3" t="s">
        <v>1686</v>
      </c>
      <c r="C1117" s="3" t="s">
        <v>27</v>
      </c>
      <c r="D1117" s="3" t="s">
        <v>1929</v>
      </c>
      <c r="E1117" s="3" t="s">
        <v>457</v>
      </c>
      <c r="F1117" s="3" t="s">
        <v>2985</v>
      </c>
      <c r="G1117" s="3" t="s">
        <v>25</v>
      </c>
      <c r="H1117" s="4">
        <v>45719</v>
      </c>
      <c r="I1117" s="5">
        <v>1</v>
      </c>
      <c r="J1117" s="3" t="s">
        <v>20</v>
      </c>
      <c r="K1117" s="3" t="s">
        <v>457</v>
      </c>
      <c r="L1117" s="6">
        <v>0</v>
      </c>
      <c r="M1117" s="3" t="s">
        <v>457</v>
      </c>
      <c r="N1117" s="3" t="s">
        <v>457</v>
      </c>
      <c r="O1117" s="3" t="s">
        <v>457</v>
      </c>
      <c r="P1117" s="3" t="s">
        <v>457</v>
      </c>
      <c r="Q1117" s="3" t="s">
        <v>457</v>
      </c>
      <c r="R1117" s="3" t="s">
        <v>457</v>
      </c>
      <c r="S1117" s="3" t="s">
        <v>457</v>
      </c>
      <c r="T1117" s="3" t="s">
        <v>481</v>
      </c>
      <c r="U1117" t="str">
        <f t="shared" si="17"/>
        <v>10060883</v>
      </c>
    </row>
    <row r="1118" spans="1:21" hidden="1">
      <c r="A1118" s="3" t="s">
        <v>154</v>
      </c>
      <c r="B1118" s="3" t="s">
        <v>1686</v>
      </c>
      <c r="C1118" s="3" t="s">
        <v>23</v>
      </c>
      <c r="D1118" s="3" t="s">
        <v>1929</v>
      </c>
      <c r="E1118" s="3" t="s">
        <v>457</v>
      </c>
      <c r="F1118" s="3" t="s">
        <v>2986</v>
      </c>
      <c r="G1118" s="3" t="s">
        <v>31</v>
      </c>
      <c r="H1118" s="4">
        <v>45719</v>
      </c>
      <c r="I1118" s="5">
        <v>-1</v>
      </c>
      <c r="J1118" s="3" t="s">
        <v>20</v>
      </c>
      <c r="K1118" s="3" t="s">
        <v>457</v>
      </c>
      <c r="L1118" s="6">
        <v>0</v>
      </c>
      <c r="M1118" s="3" t="s">
        <v>457</v>
      </c>
      <c r="N1118" s="3" t="s">
        <v>457</v>
      </c>
      <c r="O1118" s="3" t="s">
        <v>457</v>
      </c>
      <c r="P1118" s="3" t="s">
        <v>457</v>
      </c>
      <c r="Q1118" s="3" t="s">
        <v>457</v>
      </c>
      <c r="R1118" s="3" t="s">
        <v>457</v>
      </c>
      <c r="S1118" s="3" t="s">
        <v>457</v>
      </c>
      <c r="T1118" s="3" t="s">
        <v>481</v>
      </c>
      <c r="U1118" t="str">
        <f t="shared" si="17"/>
        <v>10060885</v>
      </c>
    </row>
    <row r="1119" spans="1:21" hidden="1">
      <c r="A1119" s="3" t="s">
        <v>154</v>
      </c>
      <c r="B1119" s="3" t="s">
        <v>1686</v>
      </c>
      <c r="C1119" s="3" t="s">
        <v>23</v>
      </c>
      <c r="D1119" s="3" t="s">
        <v>1896</v>
      </c>
      <c r="E1119" s="3" t="s">
        <v>457</v>
      </c>
      <c r="F1119" s="3" t="s">
        <v>2984</v>
      </c>
      <c r="G1119" s="3" t="s">
        <v>458</v>
      </c>
      <c r="H1119" s="4">
        <v>45719</v>
      </c>
      <c r="I1119" s="5">
        <v>-1</v>
      </c>
      <c r="J1119" s="3" t="s">
        <v>20</v>
      </c>
      <c r="K1119" s="3" t="s">
        <v>457</v>
      </c>
      <c r="L1119" s="6">
        <v>-4.7699999999999996</v>
      </c>
      <c r="M1119" s="3" t="s">
        <v>457</v>
      </c>
      <c r="N1119" s="3" t="s">
        <v>457</v>
      </c>
      <c r="O1119" s="3" t="s">
        <v>457</v>
      </c>
      <c r="P1119" s="3" t="s">
        <v>457</v>
      </c>
      <c r="Q1119" s="3" t="s">
        <v>457</v>
      </c>
      <c r="R1119" s="3" t="s">
        <v>457</v>
      </c>
      <c r="S1119" s="3" t="s">
        <v>457</v>
      </c>
      <c r="T1119" s="3" t="s">
        <v>481</v>
      </c>
      <c r="U1119" t="str">
        <f t="shared" si="17"/>
        <v>10060885</v>
      </c>
    </row>
    <row r="1120" spans="1:21" hidden="1">
      <c r="A1120" s="3" t="s">
        <v>154</v>
      </c>
      <c r="B1120" s="3" t="s">
        <v>1686</v>
      </c>
      <c r="C1120" s="3" t="s">
        <v>27</v>
      </c>
      <c r="D1120" s="3" t="s">
        <v>1929</v>
      </c>
      <c r="E1120" s="3" t="s">
        <v>457</v>
      </c>
      <c r="F1120" s="3" t="s">
        <v>2986</v>
      </c>
      <c r="G1120" s="3" t="s">
        <v>25</v>
      </c>
      <c r="H1120" s="4">
        <v>45719</v>
      </c>
      <c r="I1120" s="5">
        <v>1</v>
      </c>
      <c r="J1120" s="3" t="s">
        <v>20</v>
      </c>
      <c r="K1120" s="3" t="s">
        <v>457</v>
      </c>
      <c r="L1120" s="6">
        <v>0</v>
      </c>
      <c r="M1120" s="3" t="s">
        <v>457</v>
      </c>
      <c r="N1120" s="3" t="s">
        <v>457</v>
      </c>
      <c r="O1120" s="3" t="s">
        <v>457</v>
      </c>
      <c r="P1120" s="3" t="s">
        <v>457</v>
      </c>
      <c r="Q1120" s="3" t="s">
        <v>457</v>
      </c>
      <c r="R1120" s="3" t="s">
        <v>457</v>
      </c>
      <c r="S1120" s="3" t="s">
        <v>457</v>
      </c>
      <c r="T1120" s="3" t="s">
        <v>481</v>
      </c>
      <c r="U1120" t="str">
        <f t="shared" si="17"/>
        <v>10060885</v>
      </c>
    </row>
    <row r="1121" spans="1:21" hidden="1">
      <c r="A1121" s="3" t="s">
        <v>1134</v>
      </c>
      <c r="B1121" s="3" t="s">
        <v>1686</v>
      </c>
      <c r="C1121" s="3" t="s">
        <v>457</v>
      </c>
      <c r="D1121" s="3" t="s">
        <v>1899</v>
      </c>
      <c r="E1121" s="3" t="s">
        <v>457</v>
      </c>
      <c r="F1121" s="3" t="s">
        <v>2987</v>
      </c>
      <c r="G1121" s="3" t="s">
        <v>25</v>
      </c>
      <c r="H1121" s="4">
        <v>45720</v>
      </c>
      <c r="I1121" s="5">
        <v>4</v>
      </c>
      <c r="J1121" s="3" t="s">
        <v>20</v>
      </c>
      <c r="K1121" s="3" t="s">
        <v>457</v>
      </c>
      <c r="L1121" s="6">
        <v>9.2799999999999994</v>
      </c>
      <c r="M1121" s="3" t="s">
        <v>457</v>
      </c>
      <c r="N1121" s="3" t="s">
        <v>457</v>
      </c>
      <c r="O1121" s="3" t="s">
        <v>457</v>
      </c>
      <c r="P1121" s="3" t="s">
        <v>457</v>
      </c>
      <c r="Q1121" s="3" t="s">
        <v>2972</v>
      </c>
      <c r="R1121" s="3" t="s">
        <v>457</v>
      </c>
      <c r="S1121" s="3" t="s">
        <v>457</v>
      </c>
      <c r="T1121" s="3" t="s">
        <v>481</v>
      </c>
      <c r="U1121" t="str">
        <f t="shared" si="17"/>
        <v>10058876</v>
      </c>
    </row>
    <row r="1122" spans="1:21" hidden="1">
      <c r="A1122" s="3" t="s">
        <v>1138</v>
      </c>
      <c r="B1122" s="3" t="s">
        <v>1686</v>
      </c>
      <c r="C1122" s="3" t="s">
        <v>23</v>
      </c>
      <c r="D1122" s="3" t="s">
        <v>1929</v>
      </c>
      <c r="E1122" s="3" t="s">
        <v>457</v>
      </c>
      <c r="F1122" s="3" t="s">
        <v>2988</v>
      </c>
      <c r="G1122" s="3" t="s">
        <v>31</v>
      </c>
      <c r="H1122" s="4">
        <v>45720</v>
      </c>
      <c r="I1122" s="5">
        <v>-4</v>
      </c>
      <c r="J1122" s="3" t="s">
        <v>20</v>
      </c>
      <c r="K1122" s="3" t="s">
        <v>457</v>
      </c>
      <c r="L1122" s="6">
        <v>0</v>
      </c>
      <c r="M1122" s="3" t="s">
        <v>457</v>
      </c>
      <c r="N1122" s="3" t="s">
        <v>457</v>
      </c>
      <c r="O1122" s="3" t="s">
        <v>457</v>
      </c>
      <c r="P1122" s="3" t="s">
        <v>457</v>
      </c>
      <c r="Q1122" s="3" t="s">
        <v>457</v>
      </c>
      <c r="R1122" s="3" t="s">
        <v>457</v>
      </c>
      <c r="S1122" s="3" t="s">
        <v>457</v>
      </c>
      <c r="T1122" s="3" t="s">
        <v>481</v>
      </c>
      <c r="U1122" t="str">
        <f t="shared" si="17"/>
        <v>10058877</v>
      </c>
    </row>
    <row r="1123" spans="1:21" hidden="1">
      <c r="A1123" s="3" t="s">
        <v>1138</v>
      </c>
      <c r="B1123" s="3" t="s">
        <v>1686</v>
      </c>
      <c r="C1123" s="3" t="s">
        <v>27</v>
      </c>
      <c r="D1123" s="3" t="s">
        <v>1929</v>
      </c>
      <c r="E1123" s="3" t="s">
        <v>457</v>
      </c>
      <c r="F1123" s="3" t="s">
        <v>2988</v>
      </c>
      <c r="G1123" s="3" t="s">
        <v>25</v>
      </c>
      <c r="H1123" s="4">
        <v>45720</v>
      </c>
      <c r="I1123" s="5">
        <v>4</v>
      </c>
      <c r="J1123" s="3" t="s">
        <v>20</v>
      </c>
      <c r="K1123" s="3" t="s">
        <v>457</v>
      </c>
      <c r="L1123" s="6">
        <v>0</v>
      </c>
      <c r="M1123" s="3" t="s">
        <v>457</v>
      </c>
      <c r="N1123" s="3" t="s">
        <v>457</v>
      </c>
      <c r="O1123" s="3" t="s">
        <v>457</v>
      </c>
      <c r="P1123" s="3" t="s">
        <v>457</v>
      </c>
      <c r="Q1123" s="3" t="s">
        <v>457</v>
      </c>
      <c r="R1123" s="3" t="s">
        <v>457</v>
      </c>
      <c r="S1123" s="3" t="s">
        <v>457</v>
      </c>
      <c r="T1123" s="3" t="s">
        <v>481</v>
      </c>
      <c r="U1123" t="str">
        <f t="shared" si="17"/>
        <v>10058877</v>
      </c>
    </row>
    <row r="1124" spans="1:21" hidden="1">
      <c r="A1124" s="3" t="s">
        <v>1138</v>
      </c>
      <c r="B1124" s="3" t="s">
        <v>1686</v>
      </c>
      <c r="C1124" s="3" t="s">
        <v>23</v>
      </c>
      <c r="D1124" s="3" t="s">
        <v>1929</v>
      </c>
      <c r="E1124" s="3" t="s">
        <v>457</v>
      </c>
      <c r="F1124" s="3" t="s">
        <v>2989</v>
      </c>
      <c r="G1124" s="3" t="s">
        <v>31</v>
      </c>
      <c r="H1124" s="4">
        <v>45720</v>
      </c>
      <c r="I1124" s="5">
        <v>-4</v>
      </c>
      <c r="J1124" s="3" t="s">
        <v>20</v>
      </c>
      <c r="K1124" s="3" t="s">
        <v>457</v>
      </c>
      <c r="L1124" s="6">
        <v>0</v>
      </c>
      <c r="M1124" s="3" t="s">
        <v>457</v>
      </c>
      <c r="N1124" s="3" t="s">
        <v>457</v>
      </c>
      <c r="O1124" s="3" t="s">
        <v>457</v>
      </c>
      <c r="P1124" s="3" t="s">
        <v>457</v>
      </c>
      <c r="Q1124" s="3" t="s">
        <v>457</v>
      </c>
      <c r="R1124" s="3" t="s">
        <v>457</v>
      </c>
      <c r="S1124" s="3" t="s">
        <v>457</v>
      </c>
      <c r="T1124" s="3" t="s">
        <v>481</v>
      </c>
      <c r="U1124" t="str">
        <f t="shared" si="17"/>
        <v>10058877</v>
      </c>
    </row>
    <row r="1125" spans="1:21" hidden="1">
      <c r="A1125" s="3" t="s">
        <v>1138</v>
      </c>
      <c r="B1125" s="3" t="s">
        <v>1686</v>
      </c>
      <c r="C1125" s="3" t="s">
        <v>27</v>
      </c>
      <c r="D1125" s="3" t="s">
        <v>1929</v>
      </c>
      <c r="E1125" s="3" t="s">
        <v>457</v>
      </c>
      <c r="F1125" s="3" t="s">
        <v>2989</v>
      </c>
      <c r="G1125" s="3" t="s">
        <v>25</v>
      </c>
      <c r="H1125" s="4">
        <v>45720</v>
      </c>
      <c r="I1125" s="5">
        <v>4</v>
      </c>
      <c r="J1125" s="3" t="s">
        <v>20</v>
      </c>
      <c r="K1125" s="3" t="s">
        <v>457</v>
      </c>
      <c r="L1125" s="6">
        <v>0</v>
      </c>
      <c r="M1125" s="3" t="s">
        <v>457</v>
      </c>
      <c r="N1125" s="3" t="s">
        <v>457</v>
      </c>
      <c r="O1125" s="3" t="s">
        <v>457</v>
      </c>
      <c r="P1125" s="3" t="s">
        <v>457</v>
      </c>
      <c r="Q1125" s="3" t="s">
        <v>457</v>
      </c>
      <c r="R1125" s="3" t="s">
        <v>457</v>
      </c>
      <c r="S1125" s="3" t="s">
        <v>457</v>
      </c>
      <c r="T1125" s="3" t="s">
        <v>481</v>
      </c>
      <c r="U1125" t="str">
        <f t="shared" si="17"/>
        <v>10058877</v>
      </c>
    </row>
    <row r="1126" spans="1:21" hidden="1">
      <c r="A1126" s="3" t="s">
        <v>1342</v>
      </c>
      <c r="B1126" s="3" t="s">
        <v>1686</v>
      </c>
      <c r="C1126" s="3" t="s">
        <v>457</v>
      </c>
      <c r="D1126" s="3" t="s">
        <v>2899</v>
      </c>
      <c r="E1126" s="3" t="s">
        <v>457</v>
      </c>
      <c r="F1126" s="3" t="s">
        <v>2990</v>
      </c>
      <c r="G1126" s="3" t="s">
        <v>25</v>
      </c>
      <c r="H1126" s="4">
        <v>45720</v>
      </c>
      <c r="I1126" s="5">
        <v>-12</v>
      </c>
      <c r="J1126" s="3" t="s">
        <v>20</v>
      </c>
      <c r="K1126" s="3" t="s">
        <v>457</v>
      </c>
      <c r="L1126" s="6">
        <v>-42.1</v>
      </c>
      <c r="M1126" s="3" t="s">
        <v>457</v>
      </c>
      <c r="N1126" s="3" t="s">
        <v>457</v>
      </c>
      <c r="O1126" s="3" t="s">
        <v>457</v>
      </c>
      <c r="P1126" s="3" t="s">
        <v>457</v>
      </c>
      <c r="Q1126" s="3" t="s">
        <v>2991</v>
      </c>
      <c r="R1126" s="3" t="s">
        <v>457</v>
      </c>
      <c r="S1126" s="3" t="s">
        <v>457</v>
      </c>
      <c r="T1126" s="3" t="s">
        <v>481</v>
      </c>
      <c r="U1126" t="str">
        <f t="shared" si="17"/>
        <v>10060884</v>
      </c>
    </row>
    <row r="1127" spans="1:21" hidden="1">
      <c r="A1127" s="3" t="s">
        <v>1342</v>
      </c>
      <c r="B1127" s="3" t="s">
        <v>1686</v>
      </c>
      <c r="C1127" s="3" t="s">
        <v>27</v>
      </c>
      <c r="D1127" s="3" t="s">
        <v>1929</v>
      </c>
      <c r="E1127" s="3" t="s">
        <v>457</v>
      </c>
      <c r="F1127" s="3" t="s">
        <v>2992</v>
      </c>
      <c r="G1127" s="3" t="s">
        <v>25</v>
      </c>
      <c r="H1127" s="4">
        <v>45720</v>
      </c>
      <c r="I1127" s="5">
        <v>1</v>
      </c>
      <c r="J1127" s="3" t="s">
        <v>20</v>
      </c>
      <c r="K1127" s="3" t="s">
        <v>457</v>
      </c>
      <c r="L1127" s="6">
        <v>0</v>
      </c>
      <c r="M1127" s="3" t="s">
        <v>457</v>
      </c>
      <c r="N1127" s="3" t="s">
        <v>457</v>
      </c>
      <c r="O1127" s="3" t="s">
        <v>457</v>
      </c>
      <c r="P1127" s="3" t="s">
        <v>457</v>
      </c>
      <c r="Q1127" s="3" t="s">
        <v>457</v>
      </c>
      <c r="R1127" s="3" t="s">
        <v>457</v>
      </c>
      <c r="S1127" s="3" t="s">
        <v>457</v>
      </c>
      <c r="T1127" s="3" t="s">
        <v>481</v>
      </c>
      <c r="U1127" t="str">
        <f t="shared" si="17"/>
        <v>10060884</v>
      </c>
    </row>
    <row r="1128" spans="1:21" hidden="1">
      <c r="A1128" s="3" t="s">
        <v>1342</v>
      </c>
      <c r="B1128" s="3" t="s">
        <v>1686</v>
      </c>
      <c r="C1128" s="3" t="s">
        <v>23</v>
      </c>
      <c r="D1128" s="3" t="s">
        <v>1929</v>
      </c>
      <c r="E1128" s="3" t="s">
        <v>457</v>
      </c>
      <c r="F1128" s="3" t="s">
        <v>2993</v>
      </c>
      <c r="G1128" s="3" t="s">
        <v>31</v>
      </c>
      <c r="H1128" s="4">
        <v>45720</v>
      </c>
      <c r="I1128" s="5">
        <v>-2</v>
      </c>
      <c r="J1128" s="3" t="s">
        <v>20</v>
      </c>
      <c r="K1128" s="3" t="s">
        <v>457</v>
      </c>
      <c r="L1128" s="6">
        <v>0</v>
      </c>
      <c r="M1128" s="3" t="s">
        <v>457</v>
      </c>
      <c r="N1128" s="3" t="s">
        <v>457</v>
      </c>
      <c r="O1128" s="3" t="s">
        <v>457</v>
      </c>
      <c r="P1128" s="3" t="s">
        <v>457</v>
      </c>
      <c r="Q1128" s="3" t="s">
        <v>457</v>
      </c>
      <c r="R1128" s="3" t="s">
        <v>457</v>
      </c>
      <c r="S1128" s="3" t="s">
        <v>457</v>
      </c>
      <c r="T1128" s="3" t="s">
        <v>481</v>
      </c>
      <c r="U1128" t="str">
        <f t="shared" si="17"/>
        <v>10060884</v>
      </c>
    </row>
    <row r="1129" spans="1:21" hidden="1">
      <c r="A1129" s="3" t="s">
        <v>1342</v>
      </c>
      <c r="B1129" s="3" t="s">
        <v>1686</v>
      </c>
      <c r="C1129" s="3" t="s">
        <v>23</v>
      </c>
      <c r="D1129" s="3" t="s">
        <v>1929</v>
      </c>
      <c r="E1129" s="3" t="s">
        <v>457</v>
      </c>
      <c r="F1129" s="3" t="s">
        <v>2992</v>
      </c>
      <c r="G1129" s="3" t="s">
        <v>31</v>
      </c>
      <c r="H1129" s="4">
        <v>45720</v>
      </c>
      <c r="I1129" s="5">
        <v>-1</v>
      </c>
      <c r="J1129" s="3" t="s">
        <v>20</v>
      </c>
      <c r="K1129" s="3" t="s">
        <v>457</v>
      </c>
      <c r="L1129" s="6">
        <v>0</v>
      </c>
      <c r="M1129" s="3" t="s">
        <v>457</v>
      </c>
      <c r="N1129" s="3" t="s">
        <v>457</v>
      </c>
      <c r="O1129" s="3" t="s">
        <v>457</v>
      </c>
      <c r="P1129" s="3" t="s">
        <v>457</v>
      </c>
      <c r="Q1129" s="3" t="s">
        <v>457</v>
      </c>
      <c r="R1129" s="3" t="s">
        <v>457</v>
      </c>
      <c r="S1129" s="3" t="s">
        <v>457</v>
      </c>
      <c r="T1129" s="3" t="s">
        <v>481</v>
      </c>
      <c r="U1129" t="str">
        <f t="shared" si="17"/>
        <v>10060884</v>
      </c>
    </row>
    <row r="1130" spans="1:21" hidden="1">
      <c r="A1130" s="3" t="s">
        <v>1342</v>
      </c>
      <c r="B1130" s="3" t="s">
        <v>1686</v>
      </c>
      <c r="C1130" s="3" t="s">
        <v>27</v>
      </c>
      <c r="D1130" s="3" t="s">
        <v>1929</v>
      </c>
      <c r="E1130" s="3" t="s">
        <v>457</v>
      </c>
      <c r="F1130" s="3" t="s">
        <v>2993</v>
      </c>
      <c r="G1130" s="3" t="s">
        <v>25</v>
      </c>
      <c r="H1130" s="4">
        <v>45720</v>
      </c>
      <c r="I1130" s="5">
        <v>2</v>
      </c>
      <c r="J1130" s="3" t="s">
        <v>20</v>
      </c>
      <c r="K1130" s="3" t="s">
        <v>457</v>
      </c>
      <c r="L1130" s="6">
        <v>0</v>
      </c>
      <c r="M1130" s="3" t="s">
        <v>457</v>
      </c>
      <c r="N1130" s="3" t="s">
        <v>457</v>
      </c>
      <c r="O1130" s="3" t="s">
        <v>457</v>
      </c>
      <c r="P1130" s="3" t="s">
        <v>457</v>
      </c>
      <c r="Q1130" s="3" t="s">
        <v>457</v>
      </c>
      <c r="R1130" s="3" t="s">
        <v>457</v>
      </c>
      <c r="S1130" s="3" t="s">
        <v>457</v>
      </c>
      <c r="T1130" s="3" t="s">
        <v>481</v>
      </c>
      <c r="U1130" t="str">
        <f t="shared" si="17"/>
        <v>10060884</v>
      </c>
    </row>
    <row r="1131" spans="1:21" hidden="1">
      <c r="A1131" s="3" t="s">
        <v>1342</v>
      </c>
      <c r="B1131" s="3" t="s">
        <v>1686</v>
      </c>
      <c r="C1131" s="3" t="s">
        <v>457</v>
      </c>
      <c r="D1131" s="3" t="s">
        <v>1899</v>
      </c>
      <c r="E1131" s="3" t="s">
        <v>457</v>
      </c>
      <c r="F1131" s="3" t="s">
        <v>2994</v>
      </c>
      <c r="G1131" s="3" t="s">
        <v>25</v>
      </c>
      <c r="H1131" s="4">
        <v>45720</v>
      </c>
      <c r="I1131" s="5">
        <v>12</v>
      </c>
      <c r="J1131" s="3" t="s">
        <v>20</v>
      </c>
      <c r="K1131" s="3" t="s">
        <v>457</v>
      </c>
      <c r="L1131" s="6">
        <v>42.1</v>
      </c>
      <c r="M1131" s="3" t="s">
        <v>457</v>
      </c>
      <c r="N1131" s="3" t="s">
        <v>457</v>
      </c>
      <c r="O1131" s="3" t="s">
        <v>457</v>
      </c>
      <c r="P1131" s="3" t="s">
        <v>457</v>
      </c>
      <c r="Q1131" s="3" t="s">
        <v>2991</v>
      </c>
      <c r="R1131" s="3" t="s">
        <v>457</v>
      </c>
      <c r="S1131" s="3" t="s">
        <v>457</v>
      </c>
      <c r="T1131" s="3" t="s">
        <v>481</v>
      </c>
      <c r="U1131" t="str">
        <f t="shared" si="17"/>
        <v>10060884</v>
      </c>
    </row>
    <row r="1132" spans="1:21" hidden="1">
      <c r="A1132" s="3" t="s">
        <v>1342</v>
      </c>
      <c r="B1132" s="3" t="s">
        <v>1686</v>
      </c>
      <c r="C1132" s="3" t="s">
        <v>457</v>
      </c>
      <c r="D1132" s="3" t="s">
        <v>1899</v>
      </c>
      <c r="E1132" s="3" t="s">
        <v>457</v>
      </c>
      <c r="F1132" s="3" t="s">
        <v>2995</v>
      </c>
      <c r="G1132" s="3" t="s">
        <v>25</v>
      </c>
      <c r="H1132" s="4">
        <v>45720</v>
      </c>
      <c r="I1132" s="5">
        <v>12</v>
      </c>
      <c r="J1132" s="3" t="s">
        <v>20</v>
      </c>
      <c r="K1132" s="3" t="s">
        <v>457</v>
      </c>
      <c r="L1132" s="6">
        <v>42.1</v>
      </c>
      <c r="M1132" s="3" t="s">
        <v>457</v>
      </c>
      <c r="N1132" s="3" t="s">
        <v>457</v>
      </c>
      <c r="O1132" s="3" t="s">
        <v>457</v>
      </c>
      <c r="P1132" s="3" t="s">
        <v>457</v>
      </c>
      <c r="Q1132" s="3" t="s">
        <v>2991</v>
      </c>
      <c r="R1132" s="3" t="s">
        <v>457</v>
      </c>
      <c r="S1132" s="3" t="s">
        <v>457</v>
      </c>
      <c r="T1132" s="3" t="s">
        <v>481</v>
      </c>
      <c r="U1132" t="str">
        <f t="shared" si="17"/>
        <v>10060884</v>
      </c>
    </row>
    <row r="1133" spans="1:21" hidden="1">
      <c r="A1133" s="3" t="s">
        <v>154</v>
      </c>
      <c r="B1133" s="3" t="s">
        <v>1686</v>
      </c>
      <c r="C1133" s="3" t="s">
        <v>23</v>
      </c>
      <c r="D1133" s="3" t="s">
        <v>1929</v>
      </c>
      <c r="E1133" s="3" t="s">
        <v>457</v>
      </c>
      <c r="F1133" s="3" t="s">
        <v>2996</v>
      </c>
      <c r="G1133" s="3" t="s">
        <v>31</v>
      </c>
      <c r="H1133" s="4">
        <v>45720</v>
      </c>
      <c r="I1133" s="5">
        <v>-1</v>
      </c>
      <c r="J1133" s="3" t="s">
        <v>20</v>
      </c>
      <c r="K1133" s="3" t="s">
        <v>457</v>
      </c>
      <c r="L1133" s="6">
        <v>0</v>
      </c>
      <c r="M1133" s="3" t="s">
        <v>457</v>
      </c>
      <c r="N1133" s="3" t="s">
        <v>457</v>
      </c>
      <c r="O1133" s="3" t="s">
        <v>457</v>
      </c>
      <c r="P1133" s="3" t="s">
        <v>457</v>
      </c>
      <c r="Q1133" s="3" t="s">
        <v>457</v>
      </c>
      <c r="R1133" s="3" t="s">
        <v>457</v>
      </c>
      <c r="S1133" s="3" t="s">
        <v>457</v>
      </c>
      <c r="T1133" s="3" t="s">
        <v>481</v>
      </c>
      <c r="U1133" t="str">
        <f t="shared" si="17"/>
        <v>10060885</v>
      </c>
    </row>
    <row r="1134" spans="1:21" hidden="1">
      <c r="A1134" s="3" t="s">
        <v>154</v>
      </c>
      <c r="B1134" s="3" t="s">
        <v>1686</v>
      </c>
      <c r="C1134" s="3" t="s">
        <v>23</v>
      </c>
      <c r="D1134" s="3" t="s">
        <v>1929</v>
      </c>
      <c r="E1134" s="3" t="s">
        <v>457</v>
      </c>
      <c r="F1134" s="3" t="s">
        <v>2997</v>
      </c>
      <c r="G1134" s="3" t="s">
        <v>31</v>
      </c>
      <c r="H1134" s="4">
        <v>45720</v>
      </c>
      <c r="I1134" s="5">
        <v>-1</v>
      </c>
      <c r="J1134" s="3" t="s">
        <v>20</v>
      </c>
      <c r="K1134" s="3" t="s">
        <v>457</v>
      </c>
      <c r="L1134" s="6">
        <v>0</v>
      </c>
      <c r="M1134" s="3" t="s">
        <v>457</v>
      </c>
      <c r="N1134" s="3" t="s">
        <v>457</v>
      </c>
      <c r="O1134" s="3" t="s">
        <v>457</v>
      </c>
      <c r="P1134" s="3" t="s">
        <v>457</v>
      </c>
      <c r="Q1134" s="3" t="s">
        <v>457</v>
      </c>
      <c r="R1134" s="3" t="s">
        <v>457</v>
      </c>
      <c r="S1134" s="3" t="s">
        <v>457</v>
      </c>
      <c r="T1134" s="3" t="s">
        <v>481</v>
      </c>
      <c r="U1134" t="str">
        <f t="shared" si="17"/>
        <v>10060885</v>
      </c>
    </row>
    <row r="1135" spans="1:21" hidden="1">
      <c r="A1135" s="3" t="s">
        <v>154</v>
      </c>
      <c r="B1135" s="3" t="s">
        <v>1686</v>
      </c>
      <c r="C1135" s="3" t="s">
        <v>27</v>
      </c>
      <c r="D1135" s="3" t="s">
        <v>1929</v>
      </c>
      <c r="E1135" s="3" t="s">
        <v>457</v>
      </c>
      <c r="F1135" s="3" t="s">
        <v>2997</v>
      </c>
      <c r="G1135" s="3" t="s">
        <v>25</v>
      </c>
      <c r="H1135" s="4">
        <v>45720</v>
      </c>
      <c r="I1135" s="5">
        <v>1</v>
      </c>
      <c r="J1135" s="3" t="s">
        <v>20</v>
      </c>
      <c r="K1135" s="3" t="s">
        <v>457</v>
      </c>
      <c r="L1135" s="6">
        <v>0</v>
      </c>
      <c r="M1135" s="3" t="s">
        <v>457</v>
      </c>
      <c r="N1135" s="3" t="s">
        <v>457</v>
      </c>
      <c r="O1135" s="3" t="s">
        <v>457</v>
      </c>
      <c r="P1135" s="3" t="s">
        <v>457</v>
      </c>
      <c r="Q1135" s="3" t="s">
        <v>457</v>
      </c>
      <c r="R1135" s="3" t="s">
        <v>457</v>
      </c>
      <c r="S1135" s="3" t="s">
        <v>457</v>
      </c>
      <c r="T1135" s="3" t="s">
        <v>481</v>
      </c>
      <c r="U1135" t="str">
        <f t="shared" si="17"/>
        <v>10060885</v>
      </c>
    </row>
    <row r="1136" spans="1:21" hidden="1">
      <c r="A1136" s="3" t="s">
        <v>154</v>
      </c>
      <c r="B1136" s="3" t="s">
        <v>1686</v>
      </c>
      <c r="C1136" s="3" t="s">
        <v>27</v>
      </c>
      <c r="D1136" s="3" t="s">
        <v>1929</v>
      </c>
      <c r="E1136" s="3" t="s">
        <v>457</v>
      </c>
      <c r="F1136" s="3" t="s">
        <v>2996</v>
      </c>
      <c r="G1136" s="3" t="s">
        <v>25</v>
      </c>
      <c r="H1136" s="4">
        <v>45720</v>
      </c>
      <c r="I1136" s="5">
        <v>1</v>
      </c>
      <c r="J1136" s="3" t="s">
        <v>20</v>
      </c>
      <c r="K1136" s="3" t="s">
        <v>457</v>
      </c>
      <c r="L1136" s="6">
        <v>0</v>
      </c>
      <c r="M1136" s="3" t="s">
        <v>457</v>
      </c>
      <c r="N1136" s="3" t="s">
        <v>457</v>
      </c>
      <c r="O1136" s="3" t="s">
        <v>457</v>
      </c>
      <c r="P1136" s="3" t="s">
        <v>457</v>
      </c>
      <c r="Q1136" s="3" t="s">
        <v>457</v>
      </c>
      <c r="R1136" s="3" t="s">
        <v>457</v>
      </c>
      <c r="S1136" s="3" t="s">
        <v>457</v>
      </c>
      <c r="T1136" s="3" t="s">
        <v>481</v>
      </c>
      <c r="U1136" t="str">
        <f t="shared" si="17"/>
        <v>10060885</v>
      </c>
    </row>
    <row r="1137" spans="1:21" hidden="1">
      <c r="A1137" s="3" t="s">
        <v>180</v>
      </c>
      <c r="B1137" s="3" t="s">
        <v>1686</v>
      </c>
      <c r="C1137" s="3" t="s">
        <v>457</v>
      </c>
      <c r="D1137" s="3" t="s">
        <v>2899</v>
      </c>
      <c r="E1137" s="3" t="s">
        <v>457</v>
      </c>
      <c r="F1137" s="3" t="s">
        <v>2998</v>
      </c>
      <c r="G1137" s="3" t="s">
        <v>25</v>
      </c>
      <c r="H1137" s="4">
        <v>45720</v>
      </c>
      <c r="I1137" s="5">
        <v>-2</v>
      </c>
      <c r="J1137" s="3" t="s">
        <v>20</v>
      </c>
      <c r="K1137" s="3" t="s">
        <v>457</v>
      </c>
      <c r="L1137" s="6">
        <v>-33.94</v>
      </c>
      <c r="M1137" s="3" t="s">
        <v>457</v>
      </c>
      <c r="N1137" s="3" t="s">
        <v>457</v>
      </c>
      <c r="O1137" s="3" t="s">
        <v>457</v>
      </c>
      <c r="P1137" s="3" t="s">
        <v>457</v>
      </c>
      <c r="Q1137" s="3" t="s">
        <v>2826</v>
      </c>
      <c r="R1137" s="3" t="s">
        <v>457</v>
      </c>
      <c r="S1137" s="3" t="s">
        <v>457</v>
      </c>
      <c r="T1137" s="3" t="s">
        <v>481</v>
      </c>
      <c r="U1137" t="str">
        <f t="shared" si="17"/>
        <v>10060902</v>
      </c>
    </row>
    <row r="1138" spans="1:21" hidden="1">
      <c r="A1138" s="3" t="s">
        <v>180</v>
      </c>
      <c r="B1138" s="3" t="s">
        <v>1686</v>
      </c>
      <c r="C1138" s="3" t="s">
        <v>457</v>
      </c>
      <c r="D1138" s="3" t="s">
        <v>1899</v>
      </c>
      <c r="E1138" s="3" t="s">
        <v>457</v>
      </c>
      <c r="F1138" s="3" t="s">
        <v>2999</v>
      </c>
      <c r="G1138" s="3" t="s">
        <v>25</v>
      </c>
      <c r="H1138" s="4">
        <v>45720</v>
      </c>
      <c r="I1138" s="5">
        <v>2</v>
      </c>
      <c r="J1138" s="3" t="s">
        <v>20</v>
      </c>
      <c r="K1138" s="3" t="s">
        <v>457</v>
      </c>
      <c r="L1138" s="6">
        <v>33.94</v>
      </c>
      <c r="M1138" s="3" t="s">
        <v>457</v>
      </c>
      <c r="N1138" s="3" t="s">
        <v>457</v>
      </c>
      <c r="O1138" s="3" t="s">
        <v>457</v>
      </c>
      <c r="P1138" s="3" t="s">
        <v>457</v>
      </c>
      <c r="Q1138" s="3" t="s">
        <v>2826</v>
      </c>
      <c r="R1138" s="3" t="s">
        <v>457</v>
      </c>
      <c r="S1138" s="3" t="s">
        <v>457</v>
      </c>
      <c r="T1138" s="3" t="s">
        <v>481</v>
      </c>
      <c r="U1138" t="str">
        <f t="shared" si="17"/>
        <v>10060902</v>
      </c>
    </row>
    <row r="1139" spans="1:21" hidden="1">
      <c r="A1139" s="3" t="s">
        <v>180</v>
      </c>
      <c r="B1139" s="3" t="s">
        <v>1686</v>
      </c>
      <c r="C1139" s="3" t="s">
        <v>457</v>
      </c>
      <c r="D1139" s="3" t="s">
        <v>1899</v>
      </c>
      <c r="E1139" s="3" t="s">
        <v>457</v>
      </c>
      <c r="F1139" s="3" t="s">
        <v>3000</v>
      </c>
      <c r="G1139" s="3" t="s">
        <v>25</v>
      </c>
      <c r="H1139" s="4">
        <v>45720</v>
      </c>
      <c r="I1139" s="5">
        <v>2</v>
      </c>
      <c r="J1139" s="3" t="s">
        <v>20</v>
      </c>
      <c r="K1139" s="3" t="s">
        <v>457</v>
      </c>
      <c r="L1139" s="6">
        <v>33.94</v>
      </c>
      <c r="M1139" s="3" t="s">
        <v>457</v>
      </c>
      <c r="N1139" s="3" t="s">
        <v>457</v>
      </c>
      <c r="O1139" s="3" t="s">
        <v>457</v>
      </c>
      <c r="P1139" s="3" t="s">
        <v>457</v>
      </c>
      <c r="Q1139" s="3" t="s">
        <v>2826</v>
      </c>
      <c r="R1139" s="3" t="s">
        <v>457</v>
      </c>
      <c r="S1139" s="3" t="s">
        <v>457</v>
      </c>
      <c r="T1139" s="3" t="s">
        <v>481</v>
      </c>
      <c r="U1139" t="str">
        <f t="shared" si="17"/>
        <v>10060902</v>
      </c>
    </row>
    <row r="1140" spans="1:21" hidden="1">
      <c r="A1140" s="3" t="s">
        <v>1313</v>
      </c>
      <c r="B1140" s="3" t="s">
        <v>1686</v>
      </c>
      <c r="C1140" s="3" t="s">
        <v>457</v>
      </c>
      <c r="D1140" s="3" t="s">
        <v>1899</v>
      </c>
      <c r="E1140" s="3" t="s">
        <v>457</v>
      </c>
      <c r="F1140" s="3" t="s">
        <v>3001</v>
      </c>
      <c r="G1140" s="3" t="s">
        <v>25</v>
      </c>
      <c r="H1140" s="4">
        <v>45720</v>
      </c>
      <c r="I1140" s="5">
        <v>4</v>
      </c>
      <c r="J1140" s="3" t="s">
        <v>20</v>
      </c>
      <c r="K1140" s="3" t="s">
        <v>457</v>
      </c>
      <c r="L1140" s="6">
        <v>477.12</v>
      </c>
      <c r="M1140" s="3" t="s">
        <v>457</v>
      </c>
      <c r="N1140" s="3" t="s">
        <v>457</v>
      </c>
      <c r="O1140" s="3" t="s">
        <v>457</v>
      </c>
      <c r="P1140" s="3" t="s">
        <v>457</v>
      </c>
      <c r="Q1140" s="3" t="s">
        <v>3002</v>
      </c>
      <c r="R1140" s="3" t="s">
        <v>457</v>
      </c>
      <c r="S1140" s="3" t="s">
        <v>457</v>
      </c>
      <c r="T1140" s="3" t="s">
        <v>481</v>
      </c>
      <c r="U1140" t="str">
        <f t="shared" si="17"/>
        <v>10245435</v>
      </c>
    </row>
    <row r="1141" spans="1:21" hidden="1">
      <c r="A1141" s="3" t="s">
        <v>1313</v>
      </c>
      <c r="B1141" s="3" t="s">
        <v>1686</v>
      </c>
      <c r="C1141" s="3" t="s">
        <v>457</v>
      </c>
      <c r="D1141" s="3" t="s">
        <v>1899</v>
      </c>
      <c r="E1141" s="3" t="s">
        <v>457</v>
      </c>
      <c r="F1141" s="3" t="s">
        <v>3003</v>
      </c>
      <c r="G1141" s="3" t="s">
        <v>25</v>
      </c>
      <c r="H1141" s="4">
        <v>45720</v>
      </c>
      <c r="I1141" s="5">
        <v>4</v>
      </c>
      <c r="J1141" s="3" t="s">
        <v>20</v>
      </c>
      <c r="K1141" s="3" t="s">
        <v>457</v>
      </c>
      <c r="L1141" s="6">
        <v>477.12</v>
      </c>
      <c r="M1141" s="3" t="s">
        <v>457</v>
      </c>
      <c r="N1141" s="3" t="s">
        <v>457</v>
      </c>
      <c r="O1141" s="3" t="s">
        <v>457</v>
      </c>
      <c r="P1141" s="3" t="s">
        <v>457</v>
      </c>
      <c r="Q1141" s="3" t="s">
        <v>3002</v>
      </c>
      <c r="R1141" s="3" t="s">
        <v>457</v>
      </c>
      <c r="S1141" s="3" t="s">
        <v>457</v>
      </c>
      <c r="T1141" s="3" t="s">
        <v>481</v>
      </c>
      <c r="U1141" t="str">
        <f t="shared" si="17"/>
        <v>10245435</v>
      </c>
    </row>
    <row r="1142" spans="1:21" hidden="1">
      <c r="A1142" s="3" t="s">
        <v>1313</v>
      </c>
      <c r="B1142" s="3" t="s">
        <v>1686</v>
      </c>
      <c r="C1142" s="3" t="s">
        <v>457</v>
      </c>
      <c r="D1142" s="3" t="s">
        <v>2899</v>
      </c>
      <c r="E1142" s="3" t="s">
        <v>457</v>
      </c>
      <c r="F1142" s="3" t="s">
        <v>3004</v>
      </c>
      <c r="G1142" s="3" t="s">
        <v>25</v>
      </c>
      <c r="H1142" s="4">
        <v>45720</v>
      </c>
      <c r="I1142" s="5">
        <v>-4</v>
      </c>
      <c r="J1142" s="3" t="s">
        <v>20</v>
      </c>
      <c r="K1142" s="3" t="s">
        <v>457</v>
      </c>
      <c r="L1142" s="6">
        <v>-477.12</v>
      </c>
      <c r="M1142" s="3" t="s">
        <v>457</v>
      </c>
      <c r="N1142" s="3" t="s">
        <v>457</v>
      </c>
      <c r="O1142" s="3" t="s">
        <v>457</v>
      </c>
      <c r="P1142" s="3" t="s">
        <v>457</v>
      </c>
      <c r="Q1142" s="3" t="s">
        <v>3002</v>
      </c>
      <c r="R1142" s="3" t="s">
        <v>457</v>
      </c>
      <c r="S1142" s="3" t="s">
        <v>457</v>
      </c>
      <c r="T1142" s="3" t="s">
        <v>481</v>
      </c>
      <c r="U1142" t="str">
        <f t="shared" si="17"/>
        <v>10245435</v>
      </c>
    </row>
    <row r="1143" spans="1:21" hidden="1">
      <c r="A1143" s="3" t="s">
        <v>1134</v>
      </c>
      <c r="B1143" s="3" t="s">
        <v>1686</v>
      </c>
      <c r="C1143" s="3" t="s">
        <v>27</v>
      </c>
      <c r="D1143" s="3" t="s">
        <v>456</v>
      </c>
      <c r="E1143" s="3" t="s">
        <v>457</v>
      </c>
      <c r="F1143" s="3" t="s">
        <v>3005</v>
      </c>
      <c r="G1143" s="3" t="s">
        <v>31</v>
      </c>
      <c r="H1143" s="4">
        <v>45723</v>
      </c>
      <c r="I1143" s="5">
        <v>-4</v>
      </c>
      <c r="J1143" s="3" t="s">
        <v>20</v>
      </c>
      <c r="K1143" s="3" t="s">
        <v>457</v>
      </c>
      <c r="L1143" s="6">
        <v>-9.2799999999999994</v>
      </c>
      <c r="M1143" s="3" t="s">
        <v>457</v>
      </c>
      <c r="N1143" s="3" t="s">
        <v>457</v>
      </c>
      <c r="O1143" s="3" t="s">
        <v>457</v>
      </c>
      <c r="P1143" s="3" t="s">
        <v>3006</v>
      </c>
      <c r="Q1143" s="3" t="s">
        <v>457</v>
      </c>
      <c r="R1143" s="3" t="s">
        <v>457</v>
      </c>
      <c r="S1143" s="3" t="s">
        <v>457</v>
      </c>
      <c r="T1143" s="3" t="s">
        <v>3007</v>
      </c>
      <c r="U1143" t="str">
        <f t="shared" si="17"/>
        <v>10058876200143286</v>
      </c>
    </row>
    <row r="1144" spans="1:21" hidden="1">
      <c r="A1144" s="3" t="s">
        <v>1138</v>
      </c>
      <c r="B1144" s="3" t="s">
        <v>1686</v>
      </c>
      <c r="C1144" s="3" t="s">
        <v>27</v>
      </c>
      <c r="D1144" s="3" t="s">
        <v>456</v>
      </c>
      <c r="E1144" s="3" t="s">
        <v>457</v>
      </c>
      <c r="F1144" s="3" t="s">
        <v>3008</v>
      </c>
      <c r="G1144" s="3" t="s">
        <v>31</v>
      </c>
      <c r="H1144" s="4">
        <v>45723</v>
      </c>
      <c r="I1144" s="5">
        <v>-4</v>
      </c>
      <c r="J1144" s="3" t="s">
        <v>20</v>
      </c>
      <c r="K1144" s="3" t="s">
        <v>457</v>
      </c>
      <c r="L1144" s="6">
        <v>-25.4</v>
      </c>
      <c r="M1144" s="3" t="s">
        <v>457</v>
      </c>
      <c r="N1144" s="3" t="s">
        <v>457</v>
      </c>
      <c r="O1144" s="3" t="s">
        <v>457</v>
      </c>
      <c r="P1144" s="3" t="s">
        <v>3009</v>
      </c>
      <c r="Q1144" s="3" t="s">
        <v>457</v>
      </c>
      <c r="R1144" s="3" t="s">
        <v>457</v>
      </c>
      <c r="S1144" s="3" t="s">
        <v>457</v>
      </c>
      <c r="T1144" s="3" t="s">
        <v>3010</v>
      </c>
      <c r="U1144" t="str">
        <f t="shared" si="17"/>
        <v>10058877200144929</v>
      </c>
    </row>
    <row r="1145" spans="1:21" hidden="1">
      <c r="A1145" s="3" t="s">
        <v>1138</v>
      </c>
      <c r="B1145" s="3" t="s">
        <v>1686</v>
      </c>
      <c r="C1145" s="3" t="s">
        <v>27</v>
      </c>
      <c r="D1145" s="3" t="s">
        <v>456</v>
      </c>
      <c r="E1145" s="3" t="s">
        <v>457</v>
      </c>
      <c r="F1145" s="3" t="s">
        <v>3011</v>
      </c>
      <c r="G1145" s="3" t="s">
        <v>31</v>
      </c>
      <c r="H1145" s="4">
        <v>45723</v>
      </c>
      <c r="I1145" s="5">
        <v>-4</v>
      </c>
      <c r="J1145" s="3" t="s">
        <v>20</v>
      </c>
      <c r="K1145" s="3" t="s">
        <v>457</v>
      </c>
      <c r="L1145" s="6">
        <v>-25.4</v>
      </c>
      <c r="M1145" s="3" t="s">
        <v>457</v>
      </c>
      <c r="N1145" s="3" t="s">
        <v>457</v>
      </c>
      <c r="O1145" s="3" t="s">
        <v>457</v>
      </c>
      <c r="P1145" s="3" t="s">
        <v>3012</v>
      </c>
      <c r="Q1145" s="3" t="s">
        <v>457</v>
      </c>
      <c r="R1145" s="3" t="s">
        <v>457</v>
      </c>
      <c r="S1145" s="3" t="s">
        <v>457</v>
      </c>
      <c r="T1145" s="3" t="s">
        <v>3013</v>
      </c>
      <c r="U1145" t="str">
        <f t="shared" si="17"/>
        <v>10058877200144930</v>
      </c>
    </row>
    <row r="1146" spans="1:21" hidden="1">
      <c r="A1146" s="3" t="s">
        <v>1457</v>
      </c>
      <c r="B1146" s="3" t="s">
        <v>1686</v>
      </c>
      <c r="C1146" s="3" t="s">
        <v>27</v>
      </c>
      <c r="D1146" s="3" t="s">
        <v>456</v>
      </c>
      <c r="E1146" s="3" t="s">
        <v>457</v>
      </c>
      <c r="F1146" s="3" t="s">
        <v>3014</v>
      </c>
      <c r="G1146" s="3" t="s">
        <v>31</v>
      </c>
      <c r="H1146" s="4">
        <v>45723</v>
      </c>
      <c r="I1146" s="5">
        <v>-1</v>
      </c>
      <c r="J1146" s="3" t="s">
        <v>20</v>
      </c>
      <c r="K1146" s="3" t="s">
        <v>457</v>
      </c>
      <c r="L1146" s="6">
        <v>-2.88</v>
      </c>
      <c r="M1146" s="3" t="s">
        <v>457</v>
      </c>
      <c r="N1146" s="3" t="s">
        <v>457</v>
      </c>
      <c r="O1146" s="3" t="s">
        <v>457</v>
      </c>
      <c r="P1146" s="3" t="s">
        <v>3006</v>
      </c>
      <c r="Q1146" s="3" t="s">
        <v>457</v>
      </c>
      <c r="R1146" s="3" t="s">
        <v>457</v>
      </c>
      <c r="S1146" s="3" t="s">
        <v>457</v>
      </c>
      <c r="T1146" s="3" t="s">
        <v>3007</v>
      </c>
      <c r="U1146" t="str">
        <f t="shared" si="17"/>
        <v>10060883200143286</v>
      </c>
    </row>
    <row r="1147" spans="1:21" hidden="1">
      <c r="A1147" s="3" t="s">
        <v>1342</v>
      </c>
      <c r="B1147" s="3" t="s">
        <v>1686</v>
      </c>
      <c r="C1147" s="3" t="s">
        <v>27</v>
      </c>
      <c r="D1147" s="3" t="s">
        <v>456</v>
      </c>
      <c r="E1147" s="3" t="s">
        <v>457</v>
      </c>
      <c r="F1147" s="3" t="s">
        <v>3015</v>
      </c>
      <c r="G1147" s="3" t="s">
        <v>31</v>
      </c>
      <c r="H1147" s="4">
        <v>45723</v>
      </c>
      <c r="I1147" s="5">
        <v>-1</v>
      </c>
      <c r="J1147" s="3" t="s">
        <v>20</v>
      </c>
      <c r="K1147" s="3" t="s">
        <v>457</v>
      </c>
      <c r="L1147" s="6">
        <v>-3.55</v>
      </c>
      <c r="M1147" s="3" t="s">
        <v>457</v>
      </c>
      <c r="N1147" s="3" t="s">
        <v>457</v>
      </c>
      <c r="O1147" s="3" t="s">
        <v>457</v>
      </c>
      <c r="P1147" s="3" t="s">
        <v>3009</v>
      </c>
      <c r="Q1147" s="3" t="s">
        <v>457</v>
      </c>
      <c r="R1147" s="3" t="s">
        <v>457</v>
      </c>
      <c r="S1147" s="3" t="s">
        <v>457</v>
      </c>
      <c r="T1147" s="3" t="s">
        <v>3010</v>
      </c>
      <c r="U1147" t="str">
        <f t="shared" si="17"/>
        <v>10060884200144929</v>
      </c>
    </row>
    <row r="1148" spans="1:21" hidden="1">
      <c r="A1148" s="3" t="s">
        <v>1342</v>
      </c>
      <c r="B1148" s="3" t="s">
        <v>1686</v>
      </c>
      <c r="C1148" s="3" t="s">
        <v>27</v>
      </c>
      <c r="D1148" s="3" t="s">
        <v>456</v>
      </c>
      <c r="E1148" s="3" t="s">
        <v>457</v>
      </c>
      <c r="F1148" s="3" t="s">
        <v>3016</v>
      </c>
      <c r="G1148" s="3" t="s">
        <v>31</v>
      </c>
      <c r="H1148" s="4">
        <v>45723</v>
      </c>
      <c r="I1148" s="5">
        <v>-1</v>
      </c>
      <c r="J1148" s="3" t="s">
        <v>20</v>
      </c>
      <c r="K1148" s="3" t="s">
        <v>457</v>
      </c>
      <c r="L1148" s="6">
        <v>-3.55</v>
      </c>
      <c r="M1148" s="3" t="s">
        <v>457</v>
      </c>
      <c r="N1148" s="3" t="s">
        <v>457</v>
      </c>
      <c r="O1148" s="3" t="s">
        <v>457</v>
      </c>
      <c r="P1148" s="3" t="s">
        <v>3009</v>
      </c>
      <c r="Q1148" s="3" t="s">
        <v>457</v>
      </c>
      <c r="R1148" s="3" t="s">
        <v>457</v>
      </c>
      <c r="S1148" s="3" t="s">
        <v>457</v>
      </c>
      <c r="T1148" s="3" t="s">
        <v>3010</v>
      </c>
      <c r="U1148" t="str">
        <f t="shared" si="17"/>
        <v>10060884200144929</v>
      </c>
    </row>
    <row r="1149" spans="1:21" hidden="1">
      <c r="A1149" s="3" t="s">
        <v>1342</v>
      </c>
      <c r="B1149" s="3" t="s">
        <v>1686</v>
      </c>
      <c r="C1149" s="3" t="s">
        <v>27</v>
      </c>
      <c r="D1149" s="3" t="s">
        <v>456</v>
      </c>
      <c r="E1149" s="3" t="s">
        <v>457</v>
      </c>
      <c r="F1149" s="3" t="s">
        <v>3017</v>
      </c>
      <c r="G1149" s="3" t="s">
        <v>31</v>
      </c>
      <c r="H1149" s="4">
        <v>45723</v>
      </c>
      <c r="I1149" s="5">
        <v>-1</v>
      </c>
      <c r="J1149" s="3" t="s">
        <v>20</v>
      </c>
      <c r="K1149" s="3" t="s">
        <v>457</v>
      </c>
      <c r="L1149" s="6">
        <v>-3.55</v>
      </c>
      <c r="M1149" s="3" t="s">
        <v>457</v>
      </c>
      <c r="N1149" s="3" t="s">
        <v>457</v>
      </c>
      <c r="O1149" s="3" t="s">
        <v>457</v>
      </c>
      <c r="P1149" s="3" t="s">
        <v>3012</v>
      </c>
      <c r="Q1149" s="3" t="s">
        <v>457</v>
      </c>
      <c r="R1149" s="3" t="s">
        <v>457</v>
      </c>
      <c r="S1149" s="3" t="s">
        <v>457</v>
      </c>
      <c r="T1149" s="3" t="s">
        <v>3013</v>
      </c>
      <c r="U1149" t="str">
        <f t="shared" si="17"/>
        <v>10060884200144930</v>
      </c>
    </row>
    <row r="1150" spans="1:21" hidden="1">
      <c r="A1150" s="3" t="s">
        <v>154</v>
      </c>
      <c r="B1150" s="3" t="s">
        <v>1686</v>
      </c>
      <c r="C1150" s="3" t="s">
        <v>27</v>
      </c>
      <c r="D1150" s="3" t="s">
        <v>456</v>
      </c>
      <c r="E1150" s="3" t="s">
        <v>457</v>
      </c>
      <c r="F1150" s="3" t="s">
        <v>3018</v>
      </c>
      <c r="G1150" s="3" t="s">
        <v>31</v>
      </c>
      <c r="H1150" s="4">
        <v>45723</v>
      </c>
      <c r="I1150" s="5">
        <v>-1</v>
      </c>
      <c r="J1150" s="3" t="s">
        <v>20</v>
      </c>
      <c r="K1150" s="3" t="s">
        <v>457</v>
      </c>
      <c r="L1150" s="6">
        <v>-4.7699999999999996</v>
      </c>
      <c r="M1150" s="3" t="s">
        <v>457</v>
      </c>
      <c r="N1150" s="3" t="s">
        <v>457</v>
      </c>
      <c r="O1150" s="3" t="s">
        <v>457</v>
      </c>
      <c r="P1150" s="3" t="s">
        <v>3009</v>
      </c>
      <c r="Q1150" s="3" t="s">
        <v>457</v>
      </c>
      <c r="R1150" s="3" t="s">
        <v>457</v>
      </c>
      <c r="S1150" s="3" t="s">
        <v>457</v>
      </c>
      <c r="T1150" s="3" t="s">
        <v>3010</v>
      </c>
      <c r="U1150" t="str">
        <f t="shared" si="17"/>
        <v>10060885200144929</v>
      </c>
    </row>
    <row r="1151" spans="1:21" hidden="1">
      <c r="A1151" s="3" t="s">
        <v>154</v>
      </c>
      <c r="B1151" s="3" t="s">
        <v>1686</v>
      </c>
      <c r="C1151" s="3" t="s">
        <v>27</v>
      </c>
      <c r="D1151" s="3" t="s">
        <v>456</v>
      </c>
      <c r="E1151" s="3" t="s">
        <v>457</v>
      </c>
      <c r="F1151" s="3" t="s">
        <v>3019</v>
      </c>
      <c r="G1151" s="3" t="s">
        <v>31</v>
      </c>
      <c r="H1151" s="4">
        <v>45723</v>
      </c>
      <c r="I1151" s="5">
        <v>-1</v>
      </c>
      <c r="J1151" s="3" t="s">
        <v>20</v>
      </c>
      <c r="K1151" s="3" t="s">
        <v>457</v>
      </c>
      <c r="L1151" s="6">
        <v>-4.7699999999999996</v>
      </c>
      <c r="M1151" s="3" t="s">
        <v>457</v>
      </c>
      <c r="N1151" s="3" t="s">
        <v>457</v>
      </c>
      <c r="O1151" s="3" t="s">
        <v>457</v>
      </c>
      <c r="P1151" s="3" t="s">
        <v>3006</v>
      </c>
      <c r="Q1151" s="3" t="s">
        <v>457</v>
      </c>
      <c r="R1151" s="3" t="s">
        <v>457</v>
      </c>
      <c r="S1151" s="3" t="s">
        <v>457</v>
      </c>
      <c r="T1151" s="3" t="s">
        <v>3007</v>
      </c>
      <c r="U1151" t="str">
        <f t="shared" si="17"/>
        <v>10060885200143286</v>
      </c>
    </row>
    <row r="1152" spans="1:21" hidden="1">
      <c r="A1152" s="3" t="s">
        <v>154</v>
      </c>
      <c r="B1152" s="3" t="s">
        <v>1686</v>
      </c>
      <c r="C1152" s="3" t="s">
        <v>27</v>
      </c>
      <c r="D1152" s="3" t="s">
        <v>456</v>
      </c>
      <c r="E1152" s="3" t="s">
        <v>457</v>
      </c>
      <c r="F1152" s="3" t="s">
        <v>3020</v>
      </c>
      <c r="G1152" s="3" t="s">
        <v>31</v>
      </c>
      <c r="H1152" s="4">
        <v>45723</v>
      </c>
      <c r="I1152" s="5">
        <v>-1</v>
      </c>
      <c r="J1152" s="3" t="s">
        <v>20</v>
      </c>
      <c r="K1152" s="3" t="s">
        <v>457</v>
      </c>
      <c r="L1152" s="6">
        <v>-4.7699999999999996</v>
      </c>
      <c r="M1152" s="3" t="s">
        <v>457</v>
      </c>
      <c r="N1152" s="3" t="s">
        <v>457</v>
      </c>
      <c r="O1152" s="3" t="s">
        <v>457</v>
      </c>
      <c r="P1152" s="3" t="s">
        <v>3012</v>
      </c>
      <c r="Q1152" s="3" t="s">
        <v>457</v>
      </c>
      <c r="R1152" s="3" t="s">
        <v>457</v>
      </c>
      <c r="S1152" s="3" t="s">
        <v>457</v>
      </c>
      <c r="T1152" s="3" t="s">
        <v>3013</v>
      </c>
      <c r="U1152" t="str">
        <f t="shared" si="17"/>
        <v>10060885200144930</v>
      </c>
    </row>
    <row r="1153" spans="1:21" hidden="1">
      <c r="A1153" s="3" t="s">
        <v>1134</v>
      </c>
      <c r="B1153" s="3" t="s">
        <v>1686</v>
      </c>
      <c r="C1153" s="3" t="s">
        <v>23</v>
      </c>
      <c r="D1153" s="3" t="s">
        <v>1891</v>
      </c>
      <c r="E1153" s="3" t="s">
        <v>457</v>
      </c>
      <c r="F1153" s="3" t="s">
        <v>3021</v>
      </c>
      <c r="G1153" s="3" t="s">
        <v>31</v>
      </c>
      <c r="H1153" s="4">
        <v>45726</v>
      </c>
      <c r="I1153" s="5">
        <v>4</v>
      </c>
      <c r="J1153" s="3" t="s">
        <v>20</v>
      </c>
      <c r="K1153" s="3" t="s">
        <v>457</v>
      </c>
      <c r="L1153" s="6">
        <v>0</v>
      </c>
      <c r="M1153" s="3" t="s">
        <v>457</v>
      </c>
      <c r="N1153" s="3" t="s">
        <v>457</v>
      </c>
      <c r="O1153" s="3" t="s">
        <v>457</v>
      </c>
      <c r="P1153" s="3" t="s">
        <v>457</v>
      </c>
      <c r="Q1153" s="3" t="s">
        <v>2972</v>
      </c>
      <c r="R1153" s="3" t="s">
        <v>457</v>
      </c>
      <c r="S1153" s="3" t="s">
        <v>457</v>
      </c>
      <c r="T1153" s="3" t="s">
        <v>481</v>
      </c>
      <c r="U1153" t="str">
        <f t="shared" si="17"/>
        <v>10058876</v>
      </c>
    </row>
    <row r="1154" spans="1:21" hidden="1">
      <c r="A1154" s="3" t="s">
        <v>180</v>
      </c>
      <c r="B1154" s="3" t="s">
        <v>1686</v>
      </c>
      <c r="C1154" s="3" t="s">
        <v>23</v>
      </c>
      <c r="D1154" s="3" t="s">
        <v>1891</v>
      </c>
      <c r="E1154" s="3" t="s">
        <v>457</v>
      </c>
      <c r="F1154" s="3" t="s">
        <v>3022</v>
      </c>
      <c r="G1154" s="3" t="s">
        <v>31</v>
      </c>
      <c r="H1154" s="4">
        <v>45726</v>
      </c>
      <c r="I1154" s="5">
        <v>2</v>
      </c>
      <c r="J1154" s="3" t="s">
        <v>20</v>
      </c>
      <c r="K1154" s="3" t="s">
        <v>457</v>
      </c>
      <c r="L1154" s="6">
        <v>0</v>
      </c>
      <c r="M1154" s="3" t="s">
        <v>457</v>
      </c>
      <c r="N1154" s="3" t="s">
        <v>457</v>
      </c>
      <c r="O1154" s="3" t="s">
        <v>457</v>
      </c>
      <c r="P1154" s="3" t="s">
        <v>457</v>
      </c>
      <c r="Q1154" s="3" t="s">
        <v>2826</v>
      </c>
      <c r="R1154" s="3" t="s">
        <v>457</v>
      </c>
      <c r="S1154" s="3" t="s">
        <v>457</v>
      </c>
      <c r="T1154" s="3" t="s">
        <v>481</v>
      </c>
      <c r="U1154" t="str">
        <f t="shared" si="17"/>
        <v>10060902</v>
      </c>
    </row>
    <row r="1155" spans="1:21" hidden="1">
      <c r="A1155" s="3" t="s">
        <v>1386</v>
      </c>
      <c r="B1155" s="3" t="s">
        <v>1686</v>
      </c>
      <c r="C1155" s="3" t="s">
        <v>30</v>
      </c>
      <c r="D1155" s="3" t="s">
        <v>1929</v>
      </c>
      <c r="E1155" s="3" t="s">
        <v>457</v>
      </c>
      <c r="F1155" s="3" t="s">
        <v>3023</v>
      </c>
      <c r="G1155" s="3" t="s">
        <v>25</v>
      </c>
      <c r="H1155" s="4">
        <v>45726</v>
      </c>
      <c r="I1155" s="5">
        <v>1</v>
      </c>
      <c r="J1155" s="3" t="s">
        <v>20</v>
      </c>
      <c r="K1155" s="3" t="s">
        <v>457</v>
      </c>
      <c r="L1155" s="6">
        <v>0</v>
      </c>
      <c r="M1155" s="3" t="s">
        <v>457</v>
      </c>
      <c r="N1155" s="3" t="s">
        <v>457</v>
      </c>
      <c r="O1155" s="3" t="s">
        <v>457</v>
      </c>
      <c r="P1155" s="3" t="s">
        <v>457</v>
      </c>
      <c r="Q1155" s="3" t="s">
        <v>457</v>
      </c>
      <c r="R1155" s="3" t="s">
        <v>457</v>
      </c>
      <c r="S1155" s="3" t="s">
        <v>457</v>
      </c>
      <c r="T1155" s="3" t="s">
        <v>481</v>
      </c>
      <c r="U1155" t="str">
        <f t="shared" ref="U1155:U1218" si="18">_xlfn.CONCAT(A1155,P1155)</f>
        <v>10204060</v>
      </c>
    </row>
    <row r="1156" spans="1:21" hidden="1">
      <c r="A1156" s="3" t="s">
        <v>1386</v>
      </c>
      <c r="B1156" s="3" t="s">
        <v>1686</v>
      </c>
      <c r="C1156" s="3" t="s">
        <v>27</v>
      </c>
      <c r="D1156" s="3" t="s">
        <v>1929</v>
      </c>
      <c r="E1156" s="3" t="s">
        <v>457</v>
      </c>
      <c r="F1156" s="3" t="s">
        <v>3024</v>
      </c>
      <c r="G1156" s="3" t="s">
        <v>25</v>
      </c>
      <c r="H1156" s="4">
        <v>45726</v>
      </c>
      <c r="I1156" s="5">
        <v>1</v>
      </c>
      <c r="J1156" s="3" t="s">
        <v>20</v>
      </c>
      <c r="K1156" s="3" t="s">
        <v>457</v>
      </c>
      <c r="L1156" s="6">
        <v>0</v>
      </c>
      <c r="M1156" s="3" t="s">
        <v>457</v>
      </c>
      <c r="N1156" s="3" t="s">
        <v>457</v>
      </c>
      <c r="O1156" s="3" t="s">
        <v>457</v>
      </c>
      <c r="P1156" s="3" t="s">
        <v>457</v>
      </c>
      <c r="Q1156" s="3" t="s">
        <v>457</v>
      </c>
      <c r="R1156" s="3" t="s">
        <v>457</v>
      </c>
      <c r="S1156" s="3" t="s">
        <v>457</v>
      </c>
      <c r="T1156" s="3" t="s">
        <v>481</v>
      </c>
      <c r="U1156" t="str">
        <f t="shared" si="18"/>
        <v>10204060</v>
      </c>
    </row>
    <row r="1157" spans="1:21" hidden="1">
      <c r="A1157" s="3" t="s">
        <v>1386</v>
      </c>
      <c r="B1157" s="3" t="s">
        <v>1686</v>
      </c>
      <c r="C1157" s="3" t="s">
        <v>23</v>
      </c>
      <c r="D1157" s="3" t="s">
        <v>1929</v>
      </c>
      <c r="E1157" s="3" t="s">
        <v>457</v>
      </c>
      <c r="F1157" s="3" t="s">
        <v>3023</v>
      </c>
      <c r="G1157" s="3" t="s">
        <v>31</v>
      </c>
      <c r="H1157" s="4">
        <v>45726</v>
      </c>
      <c r="I1157" s="5">
        <v>-1</v>
      </c>
      <c r="J1157" s="3" t="s">
        <v>20</v>
      </c>
      <c r="K1157" s="3" t="s">
        <v>457</v>
      </c>
      <c r="L1157" s="6">
        <v>0</v>
      </c>
      <c r="M1157" s="3" t="s">
        <v>457</v>
      </c>
      <c r="N1157" s="3" t="s">
        <v>457</v>
      </c>
      <c r="O1157" s="3" t="s">
        <v>457</v>
      </c>
      <c r="P1157" s="3" t="s">
        <v>457</v>
      </c>
      <c r="Q1157" s="3" t="s">
        <v>457</v>
      </c>
      <c r="R1157" s="3" t="s">
        <v>457</v>
      </c>
      <c r="S1157" s="3" t="s">
        <v>457</v>
      </c>
      <c r="T1157" s="3" t="s">
        <v>481</v>
      </c>
      <c r="U1157" t="str">
        <f t="shared" si="18"/>
        <v>10204060</v>
      </c>
    </row>
    <row r="1158" spans="1:21" hidden="1">
      <c r="A1158" s="3" t="s">
        <v>1386</v>
      </c>
      <c r="B1158" s="3" t="s">
        <v>1686</v>
      </c>
      <c r="C1158" s="3" t="s">
        <v>27</v>
      </c>
      <c r="D1158" s="3" t="s">
        <v>456</v>
      </c>
      <c r="E1158" s="3" t="s">
        <v>457</v>
      </c>
      <c r="F1158" s="3" t="s">
        <v>3025</v>
      </c>
      <c r="G1158" s="3" t="s">
        <v>31</v>
      </c>
      <c r="H1158" s="4">
        <v>45726</v>
      </c>
      <c r="I1158" s="5">
        <v>-1</v>
      </c>
      <c r="J1158" s="3" t="s">
        <v>20</v>
      </c>
      <c r="K1158" s="3" t="s">
        <v>457</v>
      </c>
      <c r="L1158" s="6">
        <v>-2.2799999999999998</v>
      </c>
      <c r="M1158" s="3" t="s">
        <v>457</v>
      </c>
      <c r="N1158" s="3" t="s">
        <v>457</v>
      </c>
      <c r="O1158" s="3" t="s">
        <v>457</v>
      </c>
      <c r="P1158" s="3" t="s">
        <v>3026</v>
      </c>
      <c r="Q1158" s="3" t="s">
        <v>457</v>
      </c>
      <c r="R1158" s="3" t="s">
        <v>457</v>
      </c>
      <c r="S1158" s="3" t="s">
        <v>457</v>
      </c>
      <c r="T1158" s="3" t="s">
        <v>3027</v>
      </c>
      <c r="U1158" t="str">
        <f t="shared" si="18"/>
        <v>10204060100084744</v>
      </c>
    </row>
    <row r="1159" spans="1:21" hidden="1">
      <c r="A1159" s="3" t="s">
        <v>1386</v>
      </c>
      <c r="B1159" s="3" t="s">
        <v>1686</v>
      </c>
      <c r="C1159" s="3" t="s">
        <v>30</v>
      </c>
      <c r="D1159" s="3" t="s">
        <v>1929</v>
      </c>
      <c r="E1159" s="3" t="s">
        <v>457</v>
      </c>
      <c r="F1159" s="3" t="s">
        <v>3024</v>
      </c>
      <c r="G1159" s="3" t="s">
        <v>31</v>
      </c>
      <c r="H1159" s="4">
        <v>45726</v>
      </c>
      <c r="I1159" s="5">
        <v>-1</v>
      </c>
      <c r="J1159" s="3" t="s">
        <v>20</v>
      </c>
      <c r="K1159" s="3" t="s">
        <v>457</v>
      </c>
      <c r="L1159" s="6">
        <v>0</v>
      </c>
      <c r="M1159" s="3" t="s">
        <v>457</v>
      </c>
      <c r="N1159" s="3" t="s">
        <v>457</v>
      </c>
      <c r="O1159" s="3" t="s">
        <v>457</v>
      </c>
      <c r="P1159" s="3" t="s">
        <v>457</v>
      </c>
      <c r="Q1159" s="3" t="s">
        <v>457</v>
      </c>
      <c r="R1159" s="3" t="s">
        <v>457</v>
      </c>
      <c r="S1159" s="3" t="s">
        <v>457</v>
      </c>
      <c r="T1159" s="3" t="s">
        <v>481</v>
      </c>
      <c r="U1159" t="str">
        <f t="shared" si="18"/>
        <v>10204060</v>
      </c>
    </row>
    <row r="1160" spans="1:21" hidden="1">
      <c r="A1160" s="3" t="s">
        <v>1547</v>
      </c>
      <c r="B1160" s="3" t="s">
        <v>1686</v>
      </c>
      <c r="C1160" s="3" t="s">
        <v>27</v>
      </c>
      <c r="D1160" s="3" t="s">
        <v>456</v>
      </c>
      <c r="E1160" s="3" t="s">
        <v>457</v>
      </c>
      <c r="F1160" s="3" t="s">
        <v>3028</v>
      </c>
      <c r="G1160" s="3" t="s">
        <v>31</v>
      </c>
      <c r="H1160" s="4">
        <v>45726</v>
      </c>
      <c r="I1160" s="5">
        <v>-12</v>
      </c>
      <c r="J1160" s="3" t="s">
        <v>20</v>
      </c>
      <c r="K1160" s="3" t="s">
        <v>457</v>
      </c>
      <c r="L1160" s="6">
        <v>-14.28</v>
      </c>
      <c r="M1160" s="3" t="s">
        <v>457</v>
      </c>
      <c r="N1160" s="3" t="s">
        <v>457</v>
      </c>
      <c r="O1160" s="3" t="s">
        <v>457</v>
      </c>
      <c r="P1160" s="3" t="s">
        <v>3026</v>
      </c>
      <c r="Q1160" s="3" t="s">
        <v>457</v>
      </c>
      <c r="R1160" s="3" t="s">
        <v>457</v>
      </c>
      <c r="S1160" s="3" t="s">
        <v>457</v>
      </c>
      <c r="T1160" s="3" t="s">
        <v>3027</v>
      </c>
      <c r="U1160" t="str">
        <f t="shared" si="18"/>
        <v>10204509100084744</v>
      </c>
    </row>
    <row r="1161" spans="1:21" hidden="1">
      <c r="A1161" s="3" t="s">
        <v>1547</v>
      </c>
      <c r="B1161" s="3" t="s">
        <v>1686</v>
      </c>
      <c r="C1161" s="3" t="s">
        <v>30</v>
      </c>
      <c r="D1161" s="3" t="s">
        <v>1929</v>
      </c>
      <c r="E1161" s="3" t="s">
        <v>457</v>
      </c>
      <c r="F1161" s="3" t="s">
        <v>3029</v>
      </c>
      <c r="G1161" s="3" t="s">
        <v>31</v>
      </c>
      <c r="H1161" s="4">
        <v>45726</v>
      </c>
      <c r="I1161" s="5">
        <v>-12</v>
      </c>
      <c r="J1161" s="3" t="s">
        <v>20</v>
      </c>
      <c r="K1161" s="3" t="s">
        <v>457</v>
      </c>
      <c r="L1161" s="6">
        <v>0</v>
      </c>
      <c r="M1161" s="3" t="s">
        <v>457</v>
      </c>
      <c r="N1161" s="3" t="s">
        <v>457</v>
      </c>
      <c r="O1161" s="3" t="s">
        <v>457</v>
      </c>
      <c r="P1161" s="3" t="s">
        <v>457</v>
      </c>
      <c r="Q1161" s="3" t="s">
        <v>457</v>
      </c>
      <c r="R1161" s="3" t="s">
        <v>457</v>
      </c>
      <c r="S1161" s="3" t="s">
        <v>457</v>
      </c>
      <c r="T1161" s="3" t="s">
        <v>481</v>
      </c>
      <c r="U1161" t="str">
        <f t="shared" si="18"/>
        <v>10204509</v>
      </c>
    </row>
    <row r="1162" spans="1:21" hidden="1">
      <c r="A1162" s="3" t="s">
        <v>1547</v>
      </c>
      <c r="B1162" s="3" t="s">
        <v>1686</v>
      </c>
      <c r="C1162" s="3" t="s">
        <v>27</v>
      </c>
      <c r="D1162" s="3" t="s">
        <v>1929</v>
      </c>
      <c r="E1162" s="3" t="s">
        <v>457</v>
      </c>
      <c r="F1162" s="3" t="s">
        <v>3029</v>
      </c>
      <c r="G1162" s="3" t="s">
        <v>25</v>
      </c>
      <c r="H1162" s="4">
        <v>45726</v>
      </c>
      <c r="I1162" s="5">
        <v>12</v>
      </c>
      <c r="J1162" s="3" t="s">
        <v>20</v>
      </c>
      <c r="K1162" s="3" t="s">
        <v>457</v>
      </c>
      <c r="L1162" s="6">
        <v>0</v>
      </c>
      <c r="M1162" s="3" t="s">
        <v>457</v>
      </c>
      <c r="N1162" s="3" t="s">
        <v>457</v>
      </c>
      <c r="O1162" s="3" t="s">
        <v>457</v>
      </c>
      <c r="P1162" s="3" t="s">
        <v>457</v>
      </c>
      <c r="Q1162" s="3" t="s">
        <v>457</v>
      </c>
      <c r="R1162" s="3" t="s">
        <v>457</v>
      </c>
      <c r="S1162" s="3" t="s">
        <v>457</v>
      </c>
      <c r="T1162" s="3" t="s">
        <v>481</v>
      </c>
      <c r="U1162" t="str">
        <f t="shared" si="18"/>
        <v>10204509</v>
      </c>
    </row>
    <row r="1163" spans="1:21" hidden="1">
      <c r="A1163" s="3" t="s">
        <v>1313</v>
      </c>
      <c r="B1163" s="3" t="s">
        <v>1686</v>
      </c>
      <c r="C1163" s="3" t="s">
        <v>23</v>
      </c>
      <c r="D1163" s="3" t="s">
        <v>1891</v>
      </c>
      <c r="E1163" s="3" t="s">
        <v>457</v>
      </c>
      <c r="F1163" s="3" t="s">
        <v>3030</v>
      </c>
      <c r="G1163" s="3" t="s">
        <v>31</v>
      </c>
      <c r="H1163" s="4">
        <v>45726</v>
      </c>
      <c r="I1163" s="5">
        <v>4</v>
      </c>
      <c r="J1163" s="3" t="s">
        <v>20</v>
      </c>
      <c r="K1163" s="3" t="s">
        <v>457</v>
      </c>
      <c r="L1163" s="6">
        <v>0</v>
      </c>
      <c r="M1163" s="3" t="s">
        <v>457</v>
      </c>
      <c r="N1163" s="3" t="s">
        <v>457</v>
      </c>
      <c r="O1163" s="3" t="s">
        <v>457</v>
      </c>
      <c r="P1163" s="3" t="s">
        <v>457</v>
      </c>
      <c r="Q1163" s="3" t="s">
        <v>3002</v>
      </c>
      <c r="R1163" s="3" t="s">
        <v>457</v>
      </c>
      <c r="S1163" s="3" t="s">
        <v>457</v>
      </c>
      <c r="T1163" s="3" t="s">
        <v>481</v>
      </c>
      <c r="U1163" t="str">
        <f t="shared" si="18"/>
        <v>10245435</v>
      </c>
    </row>
    <row r="1164" spans="1:21" hidden="1">
      <c r="A1164" s="3" t="s">
        <v>1036</v>
      </c>
      <c r="B1164" s="3" t="s">
        <v>1686</v>
      </c>
      <c r="C1164" s="3" t="s">
        <v>457</v>
      </c>
      <c r="D1164" s="3" t="s">
        <v>1899</v>
      </c>
      <c r="E1164" s="3" t="s">
        <v>457</v>
      </c>
      <c r="F1164" s="3" t="s">
        <v>3031</v>
      </c>
      <c r="G1164" s="3" t="s">
        <v>25</v>
      </c>
      <c r="H1164" s="4">
        <v>45727</v>
      </c>
      <c r="I1164" s="5">
        <v>12</v>
      </c>
      <c r="J1164" s="3" t="s">
        <v>20</v>
      </c>
      <c r="K1164" s="3" t="s">
        <v>457</v>
      </c>
      <c r="L1164" s="6">
        <v>67.52</v>
      </c>
      <c r="M1164" s="3" t="s">
        <v>457</v>
      </c>
      <c r="N1164" s="3" t="s">
        <v>457</v>
      </c>
      <c r="O1164" s="3" t="s">
        <v>457</v>
      </c>
      <c r="P1164" s="3" t="s">
        <v>457</v>
      </c>
      <c r="Q1164" s="3" t="s">
        <v>2690</v>
      </c>
      <c r="R1164" s="3" t="s">
        <v>457</v>
      </c>
      <c r="S1164" s="3" t="s">
        <v>457</v>
      </c>
      <c r="T1164" s="3" t="s">
        <v>481</v>
      </c>
      <c r="U1164" t="str">
        <f t="shared" si="18"/>
        <v>10058170</v>
      </c>
    </row>
    <row r="1165" spans="1:21" hidden="1">
      <c r="A1165" s="3" t="s">
        <v>1455</v>
      </c>
      <c r="B1165" s="3" t="s">
        <v>1686</v>
      </c>
      <c r="C1165" s="3" t="s">
        <v>23</v>
      </c>
      <c r="D1165" s="3" t="s">
        <v>1896</v>
      </c>
      <c r="E1165" s="3" t="s">
        <v>457</v>
      </c>
      <c r="F1165" s="3" t="s">
        <v>3032</v>
      </c>
      <c r="G1165" s="3" t="s">
        <v>460</v>
      </c>
      <c r="H1165" s="4">
        <v>45727</v>
      </c>
      <c r="I1165" s="5">
        <v>-3</v>
      </c>
      <c r="J1165" s="3" t="s">
        <v>20</v>
      </c>
      <c r="K1165" s="3" t="s">
        <v>457</v>
      </c>
      <c r="L1165" s="6">
        <v>-3.69</v>
      </c>
      <c r="M1165" s="3" t="s">
        <v>457</v>
      </c>
      <c r="N1165" s="3" t="s">
        <v>457</v>
      </c>
      <c r="O1165" s="3" t="s">
        <v>457</v>
      </c>
      <c r="P1165" s="3" t="s">
        <v>457</v>
      </c>
      <c r="Q1165" s="3" t="s">
        <v>457</v>
      </c>
      <c r="R1165" s="3" t="s">
        <v>457</v>
      </c>
      <c r="S1165" s="3" t="s">
        <v>457</v>
      </c>
      <c r="T1165" s="3" t="s">
        <v>481</v>
      </c>
      <c r="U1165" t="str">
        <f t="shared" si="18"/>
        <v>10058872</v>
      </c>
    </row>
    <row r="1166" spans="1:21" hidden="1">
      <c r="A1166" s="3" t="s">
        <v>1342</v>
      </c>
      <c r="B1166" s="3" t="s">
        <v>1686</v>
      </c>
      <c r="C1166" s="3" t="s">
        <v>23</v>
      </c>
      <c r="D1166" s="3" t="s">
        <v>1891</v>
      </c>
      <c r="E1166" s="3" t="s">
        <v>457</v>
      </c>
      <c r="F1166" s="3" t="s">
        <v>3033</v>
      </c>
      <c r="G1166" s="3" t="s">
        <v>31</v>
      </c>
      <c r="H1166" s="4">
        <v>45727</v>
      </c>
      <c r="I1166" s="5">
        <v>12</v>
      </c>
      <c r="J1166" s="3" t="s">
        <v>20</v>
      </c>
      <c r="K1166" s="3" t="s">
        <v>457</v>
      </c>
      <c r="L1166" s="6">
        <v>0</v>
      </c>
      <c r="M1166" s="3" t="s">
        <v>457</v>
      </c>
      <c r="N1166" s="3" t="s">
        <v>457</v>
      </c>
      <c r="O1166" s="3" t="s">
        <v>457</v>
      </c>
      <c r="P1166" s="3" t="s">
        <v>457</v>
      </c>
      <c r="Q1166" s="3" t="s">
        <v>2991</v>
      </c>
      <c r="R1166" s="3" t="s">
        <v>457</v>
      </c>
      <c r="S1166" s="3" t="s">
        <v>457</v>
      </c>
      <c r="T1166" s="3" t="s">
        <v>481</v>
      </c>
      <c r="U1166" t="str">
        <f t="shared" si="18"/>
        <v>10060884</v>
      </c>
    </row>
    <row r="1167" spans="1:21" hidden="1">
      <c r="A1167" s="3" t="s">
        <v>1258</v>
      </c>
      <c r="B1167" s="3" t="s">
        <v>1686</v>
      </c>
      <c r="C1167" s="3" t="s">
        <v>457</v>
      </c>
      <c r="D1167" s="3" t="s">
        <v>1899</v>
      </c>
      <c r="E1167" s="3" t="s">
        <v>457</v>
      </c>
      <c r="F1167" s="3" t="s">
        <v>3031</v>
      </c>
      <c r="G1167" s="3" t="s">
        <v>458</v>
      </c>
      <c r="H1167" s="4">
        <v>45727</v>
      </c>
      <c r="I1167" s="5">
        <v>24</v>
      </c>
      <c r="J1167" s="3" t="s">
        <v>20</v>
      </c>
      <c r="K1167" s="3" t="s">
        <v>457</v>
      </c>
      <c r="L1167" s="6">
        <v>158.88</v>
      </c>
      <c r="M1167" s="3" t="s">
        <v>457</v>
      </c>
      <c r="N1167" s="3" t="s">
        <v>457</v>
      </c>
      <c r="O1167" s="3" t="s">
        <v>457</v>
      </c>
      <c r="P1167" s="3" t="s">
        <v>457</v>
      </c>
      <c r="Q1167" s="3" t="s">
        <v>2690</v>
      </c>
      <c r="R1167" s="3" t="s">
        <v>457</v>
      </c>
      <c r="S1167" s="3" t="s">
        <v>457</v>
      </c>
      <c r="T1167" s="3" t="s">
        <v>481</v>
      </c>
      <c r="U1167" t="str">
        <f t="shared" si="18"/>
        <v>10208071</v>
      </c>
    </row>
    <row r="1168" spans="1:21" hidden="1">
      <c r="A1168" s="3" t="s">
        <v>923</v>
      </c>
      <c r="B1168" s="3" t="s">
        <v>1686</v>
      </c>
      <c r="C1168" s="3" t="s">
        <v>30</v>
      </c>
      <c r="D1168" s="3" t="s">
        <v>1891</v>
      </c>
      <c r="E1168" s="3" t="s">
        <v>457</v>
      </c>
      <c r="F1168" s="3" t="s">
        <v>3034</v>
      </c>
      <c r="G1168" s="3" t="s">
        <v>31</v>
      </c>
      <c r="H1168" s="4">
        <v>45728</v>
      </c>
      <c r="I1168" s="5">
        <v>16</v>
      </c>
      <c r="J1168" s="3" t="s">
        <v>20</v>
      </c>
      <c r="K1168" s="3" t="s">
        <v>457</v>
      </c>
      <c r="L1168" s="6">
        <v>0</v>
      </c>
      <c r="M1168" s="3" t="s">
        <v>457</v>
      </c>
      <c r="N1168" s="3" t="s">
        <v>457</v>
      </c>
      <c r="O1168" s="3" t="s">
        <v>457</v>
      </c>
      <c r="P1168" s="3" t="s">
        <v>457</v>
      </c>
      <c r="Q1168" s="3" t="s">
        <v>2911</v>
      </c>
      <c r="R1168" s="3" t="s">
        <v>457</v>
      </c>
      <c r="S1168" s="3" t="s">
        <v>457</v>
      </c>
      <c r="T1168" s="3" t="s">
        <v>481</v>
      </c>
      <c r="U1168" t="str">
        <f t="shared" si="18"/>
        <v>10058535</v>
      </c>
    </row>
    <row r="1169" spans="1:21" hidden="1">
      <c r="A1169" s="3" t="s">
        <v>1134</v>
      </c>
      <c r="B1169" s="3" t="s">
        <v>1686</v>
      </c>
      <c r="C1169" s="3" t="s">
        <v>23</v>
      </c>
      <c r="D1169" s="3" t="s">
        <v>1917</v>
      </c>
      <c r="E1169" s="3" t="s">
        <v>457</v>
      </c>
      <c r="F1169" s="3" t="s">
        <v>3035</v>
      </c>
      <c r="G1169" s="3" t="s">
        <v>25</v>
      </c>
      <c r="H1169" s="4">
        <v>45728</v>
      </c>
      <c r="I1169" s="5">
        <v>25</v>
      </c>
      <c r="J1169" s="3" t="s">
        <v>20</v>
      </c>
      <c r="K1169" s="3" t="s">
        <v>457</v>
      </c>
      <c r="L1169" s="6">
        <v>58</v>
      </c>
      <c r="M1169" s="3" t="s">
        <v>457</v>
      </c>
      <c r="N1169" s="3" t="s">
        <v>457</v>
      </c>
      <c r="O1169" s="3" t="s">
        <v>457</v>
      </c>
      <c r="P1169" s="3" t="s">
        <v>457</v>
      </c>
      <c r="Q1169" s="3" t="s">
        <v>457</v>
      </c>
      <c r="R1169" s="3" t="s">
        <v>457</v>
      </c>
      <c r="S1169" s="3" t="s">
        <v>457</v>
      </c>
      <c r="T1169" s="3" t="s">
        <v>481</v>
      </c>
      <c r="U1169" t="str">
        <f t="shared" si="18"/>
        <v>10058876</v>
      </c>
    </row>
    <row r="1170" spans="1:21" hidden="1">
      <c r="A1170" s="3" t="s">
        <v>1134</v>
      </c>
      <c r="B1170" s="3" t="s">
        <v>1686</v>
      </c>
      <c r="C1170" s="3" t="s">
        <v>23</v>
      </c>
      <c r="D1170" s="3" t="s">
        <v>1891</v>
      </c>
      <c r="E1170" s="3" t="s">
        <v>457</v>
      </c>
      <c r="F1170" s="3" t="s">
        <v>3036</v>
      </c>
      <c r="G1170" s="3" t="s">
        <v>31</v>
      </c>
      <c r="H1170" s="4">
        <v>45728</v>
      </c>
      <c r="I1170" s="5">
        <v>4</v>
      </c>
      <c r="J1170" s="3" t="s">
        <v>20</v>
      </c>
      <c r="K1170" s="3" t="s">
        <v>457</v>
      </c>
      <c r="L1170" s="6">
        <v>0</v>
      </c>
      <c r="M1170" s="3" t="s">
        <v>457</v>
      </c>
      <c r="N1170" s="3" t="s">
        <v>457</v>
      </c>
      <c r="O1170" s="3" t="s">
        <v>457</v>
      </c>
      <c r="P1170" s="3" t="s">
        <v>457</v>
      </c>
      <c r="Q1170" s="3" t="s">
        <v>2972</v>
      </c>
      <c r="R1170" s="3" t="s">
        <v>457</v>
      </c>
      <c r="S1170" s="3" t="s">
        <v>457</v>
      </c>
      <c r="T1170" s="3" t="s">
        <v>481</v>
      </c>
      <c r="U1170" t="str">
        <f t="shared" si="18"/>
        <v>10058876</v>
      </c>
    </row>
    <row r="1171" spans="1:21" hidden="1">
      <c r="A1171" s="3" t="s">
        <v>1305</v>
      </c>
      <c r="B1171" s="3" t="s">
        <v>1686</v>
      </c>
      <c r="C1171" s="3" t="s">
        <v>23</v>
      </c>
      <c r="D1171" s="3" t="s">
        <v>1891</v>
      </c>
      <c r="E1171" s="3" t="s">
        <v>457</v>
      </c>
      <c r="F1171" s="3" t="s">
        <v>3037</v>
      </c>
      <c r="G1171" s="3" t="s">
        <v>31</v>
      </c>
      <c r="H1171" s="4">
        <v>45728</v>
      </c>
      <c r="I1171" s="5">
        <v>2</v>
      </c>
      <c r="J1171" s="3" t="s">
        <v>20</v>
      </c>
      <c r="K1171" s="3" t="s">
        <v>457</v>
      </c>
      <c r="L1171" s="6">
        <v>0</v>
      </c>
      <c r="M1171" s="3" t="s">
        <v>457</v>
      </c>
      <c r="N1171" s="3" t="s">
        <v>457</v>
      </c>
      <c r="O1171" s="3" t="s">
        <v>457</v>
      </c>
      <c r="P1171" s="3" t="s">
        <v>457</v>
      </c>
      <c r="Q1171" s="3" t="s">
        <v>2938</v>
      </c>
      <c r="R1171" s="3" t="s">
        <v>457</v>
      </c>
      <c r="S1171" s="3" t="s">
        <v>457</v>
      </c>
      <c r="T1171" s="3" t="s">
        <v>481</v>
      </c>
      <c r="U1171" t="str">
        <f t="shared" si="18"/>
        <v>10060890</v>
      </c>
    </row>
    <row r="1172" spans="1:21" hidden="1">
      <c r="A1172" s="3" t="s">
        <v>1140</v>
      </c>
      <c r="B1172" s="3" t="s">
        <v>1686</v>
      </c>
      <c r="C1172" s="3" t="s">
        <v>30</v>
      </c>
      <c r="D1172" s="3" t="s">
        <v>1891</v>
      </c>
      <c r="E1172" s="3" t="s">
        <v>457</v>
      </c>
      <c r="F1172" s="3" t="s">
        <v>3034</v>
      </c>
      <c r="G1172" s="3" t="s">
        <v>25</v>
      </c>
      <c r="H1172" s="4">
        <v>45728</v>
      </c>
      <c r="I1172" s="5">
        <v>2</v>
      </c>
      <c r="J1172" s="3" t="s">
        <v>20</v>
      </c>
      <c r="K1172" s="3" t="s">
        <v>457</v>
      </c>
      <c r="L1172" s="6">
        <v>0</v>
      </c>
      <c r="M1172" s="3" t="s">
        <v>457</v>
      </c>
      <c r="N1172" s="3" t="s">
        <v>457</v>
      </c>
      <c r="O1172" s="3" t="s">
        <v>457</v>
      </c>
      <c r="P1172" s="3" t="s">
        <v>457</v>
      </c>
      <c r="Q1172" s="3" t="s">
        <v>2911</v>
      </c>
      <c r="R1172" s="3" t="s">
        <v>457</v>
      </c>
      <c r="S1172" s="3" t="s">
        <v>457</v>
      </c>
      <c r="T1172" s="3" t="s">
        <v>481</v>
      </c>
      <c r="U1172" t="str">
        <f t="shared" si="18"/>
        <v>10204117</v>
      </c>
    </row>
    <row r="1173" spans="1:21" hidden="1">
      <c r="A1173" s="3" t="s">
        <v>988</v>
      </c>
      <c r="B1173" s="3" t="s">
        <v>1686</v>
      </c>
      <c r="C1173" s="3" t="s">
        <v>457</v>
      </c>
      <c r="D1173" s="3" t="s">
        <v>1899</v>
      </c>
      <c r="E1173" s="3" t="s">
        <v>457</v>
      </c>
      <c r="F1173" s="3" t="s">
        <v>3038</v>
      </c>
      <c r="G1173" s="3" t="s">
        <v>25</v>
      </c>
      <c r="H1173" s="4">
        <v>45728</v>
      </c>
      <c r="I1173" s="5">
        <v>2</v>
      </c>
      <c r="J1173" s="3" t="s">
        <v>20</v>
      </c>
      <c r="K1173" s="3" t="s">
        <v>457</v>
      </c>
      <c r="L1173" s="6">
        <v>19.3</v>
      </c>
      <c r="M1173" s="3" t="s">
        <v>457</v>
      </c>
      <c r="N1173" s="3" t="s">
        <v>457</v>
      </c>
      <c r="O1173" s="3" t="s">
        <v>457</v>
      </c>
      <c r="P1173" s="3" t="s">
        <v>457</v>
      </c>
      <c r="Q1173" s="3" t="s">
        <v>3039</v>
      </c>
      <c r="R1173" s="3" t="s">
        <v>457</v>
      </c>
      <c r="S1173" s="3" t="s">
        <v>457</v>
      </c>
      <c r="T1173" s="3" t="s">
        <v>481</v>
      </c>
      <c r="U1173" t="str">
        <f t="shared" si="18"/>
        <v>10206296</v>
      </c>
    </row>
    <row r="1174" spans="1:21" hidden="1">
      <c r="A1174" s="3" t="s">
        <v>355</v>
      </c>
      <c r="B1174" s="3" t="s">
        <v>1686</v>
      </c>
      <c r="C1174" s="3" t="s">
        <v>23</v>
      </c>
      <c r="D1174" s="3" t="s">
        <v>1891</v>
      </c>
      <c r="E1174" s="3" t="s">
        <v>457</v>
      </c>
      <c r="F1174" s="3" t="s">
        <v>3040</v>
      </c>
      <c r="G1174" s="3" t="s">
        <v>31</v>
      </c>
      <c r="H1174" s="4">
        <v>45728</v>
      </c>
      <c r="I1174" s="5">
        <v>2</v>
      </c>
      <c r="J1174" s="3" t="s">
        <v>20</v>
      </c>
      <c r="K1174" s="3" t="s">
        <v>457</v>
      </c>
      <c r="L1174" s="6">
        <v>0</v>
      </c>
      <c r="M1174" s="3" t="s">
        <v>457</v>
      </c>
      <c r="N1174" s="3" t="s">
        <v>457</v>
      </c>
      <c r="O1174" s="3" t="s">
        <v>457</v>
      </c>
      <c r="P1174" s="3" t="s">
        <v>457</v>
      </c>
      <c r="Q1174" s="3" t="s">
        <v>2011</v>
      </c>
      <c r="R1174" s="3" t="s">
        <v>457</v>
      </c>
      <c r="S1174" s="3" t="s">
        <v>457</v>
      </c>
      <c r="T1174" s="3" t="s">
        <v>481</v>
      </c>
      <c r="U1174" t="str">
        <f t="shared" si="18"/>
        <v>10305744</v>
      </c>
    </row>
    <row r="1175" spans="1:21" hidden="1">
      <c r="A1175" s="3" t="s">
        <v>1520</v>
      </c>
      <c r="B1175" s="3" t="s">
        <v>1686</v>
      </c>
      <c r="C1175" s="3" t="s">
        <v>30</v>
      </c>
      <c r="D1175" s="3" t="s">
        <v>1891</v>
      </c>
      <c r="E1175" s="3" t="s">
        <v>457</v>
      </c>
      <c r="F1175" s="3" t="s">
        <v>3034</v>
      </c>
      <c r="G1175" s="3" t="s">
        <v>459</v>
      </c>
      <c r="H1175" s="4">
        <v>45728</v>
      </c>
      <c r="I1175" s="5">
        <v>12</v>
      </c>
      <c r="J1175" s="3" t="s">
        <v>20</v>
      </c>
      <c r="K1175" s="3" t="s">
        <v>457</v>
      </c>
      <c r="L1175" s="6">
        <v>0</v>
      </c>
      <c r="M1175" s="3" t="s">
        <v>457</v>
      </c>
      <c r="N1175" s="3" t="s">
        <v>457</v>
      </c>
      <c r="O1175" s="3" t="s">
        <v>457</v>
      </c>
      <c r="P1175" s="3" t="s">
        <v>457</v>
      </c>
      <c r="Q1175" s="3" t="s">
        <v>2911</v>
      </c>
      <c r="R1175" s="3" t="s">
        <v>457</v>
      </c>
      <c r="S1175" s="3" t="s">
        <v>457</v>
      </c>
      <c r="T1175" s="3" t="s">
        <v>481</v>
      </c>
      <c r="U1175" t="str">
        <f t="shared" si="18"/>
        <v>10471060</v>
      </c>
    </row>
    <row r="1176" spans="1:21" hidden="1">
      <c r="A1176" s="3" t="s">
        <v>1342</v>
      </c>
      <c r="B1176" s="3" t="s">
        <v>1686</v>
      </c>
      <c r="C1176" s="3" t="s">
        <v>23</v>
      </c>
      <c r="D1176" s="3" t="s">
        <v>1896</v>
      </c>
      <c r="E1176" s="3" t="s">
        <v>457</v>
      </c>
      <c r="F1176" s="3" t="s">
        <v>3041</v>
      </c>
      <c r="G1176" s="3" t="s">
        <v>463</v>
      </c>
      <c r="H1176" s="4">
        <v>45729</v>
      </c>
      <c r="I1176" s="5">
        <v>-2</v>
      </c>
      <c r="J1176" s="3" t="s">
        <v>20</v>
      </c>
      <c r="K1176" s="3" t="s">
        <v>457</v>
      </c>
      <c r="L1176" s="6">
        <v>-7.1</v>
      </c>
      <c r="M1176" s="3" t="s">
        <v>457</v>
      </c>
      <c r="N1176" s="3" t="s">
        <v>457</v>
      </c>
      <c r="O1176" s="3" t="s">
        <v>457</v>
      </c>
      <c r="P1176" s="3" t="s">
        <v>457</v>
      </c>
      <c r="Q1176" s="3" t="s">
        <v>457</v>
      </c>
      <c r="R1176" s="3" t="s">
        <v>457</v>
      </c>
      <c r="S1176" s="3" t="s">
        <v>457</v>
      </c>
      <c r="T1176" s="3" t="s">
        <v>481</v>
      </c>
      <c r="U1176" t="str">
        <f t="shared" si="18"/>
        <v>10060884</v>
      </c>
    </row>
    <row r="1177" spans="1:21" hidden="1">
      <c r="A1177" s="3" t="s">
        <v>1247</v>
      </c>
      <c r="B1177" s="3" t="s">
        <v>1686</v>
      </c>
      <c r="C1177" s="3" t="s">
        <v>457</v>
      </c>
      <c r="D1177" s="3" t="s">
        <v>1899</v>
      </c>
      <c r="E1177" s="3" t="s">
        <v>457</v>
      </c>
      <c r="F1177" s="3" t="s">
        <v>3042</v>
      </c>
      <c r="G1177" s="3" t="s">
        <v>25</v>
      </c>
      <c r="H1177" s="4">
        <v>45735</v>
      </c>
      <c r="I1177" s="5">
        <v>10</v>
      </c>
      <c r="J1177" s="3" t="s">
        <v>20</v>
      </c>
      <c r="K1177" s="3" t="s">
        <v>457</v>
      </c>
      <c r="L1177" s="6">
        <v>720.6</v>
      </c>
      <c r="M1177" s="3" t="s">
        <v>457</v>
      </c>
      <c r="N1177" s="3" t="s">
        <v>457</v>
      </c>
      <c r="O1177" s="3" t="s">
        <v>457</v>
      </c>
      <c r="P1177" s="3" t="s">
        <v>457</v>
      </c>
      <c r="Q1177" s="3" t="s">
        <v>2690</v>
      </c>
      <c r="R1177" s="3" t="s">
        <v>457</v>
      </c>
      <c r="S1177" s="3" t="s">
        <v>457</v>
      </c>
      <c r="T1177" s="3" t="s">
        <v>481</v>
      </c>
      <c r="U1177" t="str">
        <f t="shared" si="18"/>
        <v>10058077</v>
      </c>
    </row>
    <row r="1178" spans="1:21" hidden="1">
      <c r="A1178" s="3" t="s">
        <v>1247</v>
      </c>
      <c r="B1178" s="3" t="s">
        <v>1686</v>
      </c>
      <c r="C1178" s="3" t="s">
        <v>457</v>
      </c>
      <c r="D1178" s="3" t="s">
        <v>1899</v>
      </c>
      <c r="E1178" s="3" t="s">
        <v>457</v>
      </c>
      <c r="F1178" s="3" t="s">
        <v>3043</v>
      </c>
      <c r="G1178" s="3" t="s">
        <v>25</v>
      </c>
      <c r="H1178" s="4">
        <v>45735</v>
      </c>
      <c r="I1178" s="5">
        <v>10</v>
      </c>
      <c r="J1178" s="3" t="s">
        <v>20</v>
      </c>
      <c r="K1178" s="3" t="s">
        <v>457</v>
      </c>
      <c r="L1178" s="6">
        <v>720.6</v>
      </c>
      <c r="M1178" s="3" t="s">
        <v>457</v>
      </c>
      <c r="N1178" s="3" t="s">
        <v>457</v>
      </c>
      <c r="O1178" s="3" t="s">
        <v>457</v>
      </c>
      <c r="P1178" s="3" t="s">
        <v>457</v>
      </c>
      <c r="Q1178" s="3" t="s">
        <v>2911</v>
      </c>
      <c r="R1178" s="3" t="s">
        <v>457</v>
      </c>
      <c r="S1178" s="3" t="s">
        <v>457</v>
      </c>
      <c r="T1178" s="3" t="s">
        <v>481</v>
      </c>
      <c r="U1178" t="str">
        <f t="shared" si="18"/>
        <v>10058077</v>
      </c>
    </row>
    <row r="1179" spans="1:21" hidden="1">
      <c r="A1179" s="3" t="s">
        <v>1134</v>
      </c>
      <c r="B1179" s="3" t="s">
        <v>1686</v>
      </c>
      <c r="C1179" s="3" t="s">
        <v>457</v>
      </c>
      <c r="D1179" s="3" t="s">
        <v>1899</v>
      </c>
      <c r="E1179" s="3" t="s">
        <v>457</v>
      </c>
      <c r="F1179" s="3" t="s">
        <v>3044</v>
      </c>
      <c r="G1179" s="3" t="s">
        <v>25</v>
      </c>
      <c r="H1179" s="4">
        <v>45735</v>
      </c>
      <c r="I1179" s="5">
        <v>4</v>
      </c>
      <c r="J1179" s="3" t="s">
        <v>20</v>
      </c>
      <c r="K1179" s="3" t="s">
        <v>457</v>
      </c>
      <c r="L1179" s="6">
        <v>9.2799999999999994</v>
      </c>
      <c r="M1179" s="3" t="s">
        <v>457</v>
      </c>
      <c r="N1179" s="3" t="s">
        <v>457</v>
      </c>
      <c r="O1179" s="3" t="s">
        <v>457</v>
      </c>
      <c r="P1179" s="3" t="s">
        <v>457</v>
      </c>
      <c r="Q1179" s="3" t="s">
        <v>3045</v>
      </c>
      <c r="R1179" s="3" t="s">
        <v>457</v>
      </c>
      <c r="S1179" s="3" t="s">
        <v>457</v>
      </c>
      <c r="T1179" s="3" t="s">
        <v>481</v>
      </c>
      <c r="U1179" t="str">
        <f t="shared" si="18"/>
        <v>10058876</v>
      </c>
    </row>
    <row r="1180" spans="1:21" hidden="1">
      <c r="A1180" s="3" t="s">
        <v>1326</v>
      </c>
      <c r="B1180" s="3" t="s">
        <v>1686</v>
      </c>
      <c r="C1180" s="3" t="s">
        <v>457</v>
      </c>
      <c r="D1180" s="3" t="s">
        <v>1899</v>
      </c>
      <c r="E1180" s="3" t="s">
        <v>457</v>
      </c>
      <c r="F1180" s="3" t="s">
        <v>3046</v>
      </c>
      <c r="G1180" s="3" t="s">
        <v>25</v>
      </c>
      <c r="H1180" s="4">
        <v>45735</v>
      </c>
      <c r="I1180" s="5">
        <v>6</v>
      </c>
      <c r="J1180" s="3" t="s">
        <v>20</v>
      </c>
      <c r="K1180" s="3" t="s">
        <v>457</v>
      </c>
      <c r="L1180" s="6">
        <v>122.82</v>
      </c>
      <c r="M1180" s="3" t="s">
        <v>457</v>
      </c>
      <c r="N1180" s="3" t="s">
        <v>457</v>
      </c>
      <c r="O1180" s="3" t="s">
        <v>457</v>
      </c>
      <c r="P1180" s="3" t="s">
        <v>457</v>
      </c>
      <c r="Q1180" s="3" t="s">
        <v>3047</v>
      </c>
      <c r="R1180" s="3" t="s">
        <v>457</v>
      </c>
      <c r="S1180" s="3" t="s">
        <v>457</v>
      </c>
      <c r="T1180" s="3" t="s">
        <v>481</v>
      </c>
      <c r="U1180" t="str">
        <f t="shared" si="18"/>
        <v>10060903</v>
      </c>
    </row>
    <row r="1181" spans="1:21" hidden="1">
      <c r="A1181" s="3" t="s">
        <v>158</v>
      </c>
      <c r="B1181" s="3" t="s">
        <v>1686</v>
      </c>
      <c r="C1181" s="3" t="s">
        <v>23</v>
      </c>
      <c r="D1181" s="3" t="s">
        <v>1896</v>
      </c>
      <c r="E1181" s="3" t="s">
        <v>457</v>
      </c>
      <c r="F1181" s="3" t="s">
        <v>3048</v>
      </c>
      <c r="G1181" s="3" t="s">
        <v>474</v>
      </c>
      <c r="H1181" s="4">
        <v>45736</v>
      </c>
      <c r="I1181" s="5">
        <v>-1</v>
      </c>
      <c r="J1181" s="3" t="s">
        <v>20</v>
      </c>
      <c r="K1181" s="3" t="s">
        <v>457</v>
      </c>
      <c r="L1181" s="6">
        <v>-7.03</v>
      </c>
      <c r="M1181" s="3" t="s">
        <v>457</v>
      </c>
      <c r="N1181" s="3" t="s">
        <v>457</v>
      </c>
      <c r="O1181" s="3" t="s">
        <v>457</v>
      </c>
      <c r="P1181" s="3" t="s">
        <v>457</v>
      </c>
      <c r="Q1181" s="3" t="s">
        <v>457</v>
      </c>
      <c r="R1181" s="3" t="s">
        <v>457</v>
      </c>
      <c r="S1181" s="3" t="s">
        <v>457</v>
      </c>
      <c r="T1181" s="3" t="s">
        <v>481</v>
      </c>
      <c r="U1181" t="str">
        <f t="shared" si="18"/>
        <v>10060886</v>
      </c>
    </row>
    <row r="1182" spans="1:21" hidden="1">
      <c r="A1182" s="3" t="s">
        <v>1467</v>
      </c>
      <c r="B1182" s="3" t="s">
        <v>1686</v>
      </c>
      <c r="C1182" s="3" t="s">
        <v>30</v>
      </c>
      <c r="D1182" s="3" t="s">
        <v>1929</v>
      </c>
      <c r="E1182" s="3" t="s">
        <v>457</v>
      </c>
      <c r="F1182" s="3" t="s">
        <v>3049</v>
      </c>
      <c r="G1182" s="3" t="s">
        <v>484</v>
      </c>
      <c r="H1182" s="4">
        <v>45736</v>
      </c>
      <c r="I1182" s="5">
        <v>-20</v>
      </c>
      <c r="J1182" s="3" t="s">
        <v>20</v>
      </c>
      <c r="K1182" s="3" t="s">
        <v>457</v>
      </c>
      <c r="L1182" s="6">
        <v>0</v>
      </c>
      <c r="M1182" s="3" t="s">
        <v>457</v>
      </c>
      <c r="N1182" s="3" t="s">
        <v>457</v>
      </c>
      <c r="O1182" s="3" t="s">
        <v>457</v>
      </c>
      <c r="P1182" s="3" t="s">
        <v>457</v>
      </c>
      <c r="Q1182" s="3" t="s">
        <v>457</v>
      </c>
      <c r="R1182" s="3" t="s">
        <v>457</v>
      </c>
      <c r="S1182" s="3" t="s">
        <v>457</v>
      </c>
      <c r="T1182" s="3" t="s">
        <v>481</v>
      </c>
      <c r="U1182" t="str">
        <f t="shared" si="18"/>
        <v>10408493</v>
      </c>
    </row>
    <row r="1183" spans="1:21" hidden="1">
      <c r="A1183" s="3" t="s">
        <v>1467</v>
      </c>
      <c r="B1183" s="3" t="s">
        <v>1686</v>
      </c>
      <c r="C1183" s="3" t="s">
        <v>27</v>
      </c>
      <c r="D1183" s="3" t="s">
        <v>1929</v>
      </c>
      <c r="E1183" s="3" t="s">
        <v>457</v>
      </c>
      <c r="F1183" s="3" t="s">
        <v>3049</v>
      </c>
      <c r="G1183" s="3" t="s">
        <v>480</v>
      </c>
      <c r="H1183" s="4">
        <v>45736</v>
      </c>
      <c r="I1183" s="5">
        <v>20</v>
      </c>
      <c r="J1183" s="3" t="s">
        <v>20</v>
      </c>
      <c r="K1183" s="3" t="s">
        <v>457</v>
      </c>
      <c r="L1183" s="6">
        <v>0</v>
      </c>
      <c r="M1183" s="3" t="s">
        <v>457</v>
      </c>
      <c r="N1183" s="3" t="s">
        <v>457</v>
      </c>
      <c r="O1183" s="3" t="s">
        <v>457</v>
      </c>
      <c r="P1183" s="3" t="s">
        <v>457</v>
      </c>
      <c r="Q1183" s="3" t="s">
        <v>457</v>
      </c>
      <c r="R1183" s="3" t="s">
        <v>457</v>
      </c>
      <c r="S1183" s="3" t="s">
        <v>457</v>
      </c>
      <c r="T1183" s="3" t="s">
        <v>481</v>
      </c>
      <c r="U1183" t="str">
        <f t="shared" si="18"/>
        <v>10408493</v>
      </c>
    </row>
    <row r="1184" spans="1:21" hidden="1">
      <c r="A1184" s="3" t="s">
        <v>1495</v>
      </c>
      <c r="B1184" s="3" t="s">
        <v>1686</v>
      </c>
      <c r="C1184" s="3" t="s">
        <v>30</v>
      </c>
      <c r="D1184" s="3" t="s">
        <v>1929</v>
      </c>
      <c r="E1184" s="3" t="s">
        <v>457</v>
      </c>
      <c r="F1184" s="3" t="s">
        <v>3049</v>
      </c>
      <c r="G1184" s="3" t="s">
        <v>459</v>
      </c>
      <c r="H1184" s="4">
        <v>45736</v>
      </c>
      <c r="I1184" s="5">
        <v>-13</v>
      </c>
      <c r="J1184" s="3" t="s">
        <v>20</v>
      </c>
      <c r="K1184" s="3" t="s">
        <v>457</v>
      </c>
      <c r="L1184" s="6">
        <v>0</v>
      </c>
      <c r="M1184" s="3" t="s">
        <v>457</v>
      </c>
      <c r="N1184" s="3" t="s">
        <v>457</v>
      </c>
      <c r="O1184" s="3" t="s">
        <v>457</v>
      </c>
      <c r="P1184" s="3" t="s">
        <v>457</v>
      </c>
      <c r="Q1184" s="3" t="s">
        <v>457</v>
      </c>
      <c r="R1184" s="3" t="s">
        <v>457</v>
      </c>
      <c r="S1184" s="3" t="s">
        <v>457</v>
      </c>
      <c r="T1184" s="3" t="s">
        <v>481</v>
      </c>
      <c r="U1184" t="str">
        <f t="shared" si="18"/>
        <v>10422650</v>
      </c>
    </row>
    <row r="1185" spans="1:21" hidden="1">
      <c r="A1185" s="3" t="s">
        <v>1495</v>
      </c>
      <c r="B1185" s="3" t="s">
        <v>1686</v>
      </c>
      <c r="C1185" s="3" t="s">
        <v>27</v>
      </c>
      <c r="D1185" s="3" t="s">
        <v>1929</v>
      </c>
      <c r="E1185" s="3" t="s">
        <v>457</v>
      </c>
      <c r="F1185" s="3" t="s">
        <v>3049</v>
      </c>
      <c r="G1185" s="3" t="s">
        <v>458</v>
      </c>
      <c r="H1185" s="4">
        <v>45736</v>
      </c>
      <c r="I1185" s="5">
        <v>13</v>
      </c>
      <c r="J1185" s="3" t="s">
        <v>20</v>
      </c>
      <c r="K1185" s="3" t="s">
        <v>457</v>
      </c>
      <c r="L1185" s="6">
        <v>0</v>
      </c>
      <c r="M1185" s="3" t="s">
        <v>457</v>
      </c>
      <c r="N1185" s="3" t="s">
        <v>457</v>
      </c>
      <c r="O1185" s="3" t="s">
        <v>457</v>
      </c>
      <c r="P1185" s="3" t="s">
        <v>457</v>
      </c>
      <c r="Q1185" s="3" t="s">
        <v>457</v>
      </c>
      <c r="R1185" s="3" t="s">
        <v>457</v>
      </c>
      <c r="S1185" s="3" t="s">
        <v>457</v>
      </c>
      <c r="T1185" s="3" t="s">
        <v>481</v>
      </c>
      <c r="U1185" t="str">
        <f t="shared" si="18"/>
        <v>10422650</v>
      </c>
    </row>
    <row r="1186" spans="1:21" hidden="1">
      <c r="A1186" s="3" t="s">
        <v>1495</v>
      </c>
      <c r="B1186" s="3" t="s">
        <v>1686</v>
      </c>
      <c r="C1186" s="3" t="s">
        <v>30</v>
      </c>
      <c r="D1186" s="3" t="s">
        <v>1929</v>
      </c>
      <c r="E1186" s="3" t="s">
        <v>457</v>
      </c>
      <c r="F1186" s="3" t="s">
        <v>3049</v>
      </c>
      <c r="G1186" s="3" t="s">
        <v>1861</v>
      </c>
      <c r="H1186" s="4">
        <v>45736</v>
      </c>
      <c r="I1186" s="5">
        <v>-10</v>
      </c>
      <c r="J1186" s="3" t="s">
        <v>20</v>
      </c>
      <c r="K1186" s="3" t="s">
        <v>457</v>
      </c>
      <c r="L1186" s="6">
        <v>0</v>
      </c>
      <c r="M1186" s="3" t="s">
        <v>457</v>
      </c>
      <c r="N1186" s="3" t="s">
        <v>457</v>
      </c>
      <c r="O1186" s="3" t="s">
        <v>457</v>
      </c>
      <c r="P1186" s="3" t="s">
        <v>457</v>
      </c>
      <c r="Q1186" s="3" t="s">
        <v>457</v>
      </c>
      <c r="R1186" s="3" t="s">
        <v>457</v>
      </c>
      <c r="S1186" s="3" t="s">
        <v>457</v>
      </c>
      <c r="T1186" s="3" t="s">
        <v>481</v>
      </c>
      <c r="U1186" t="str">
        <f t="shared" si="18"/>
        <v>10422650</v>
      </c>
    </row>
    <row r="1187" spans="1:21" hidden="1">
      <c r="A1187" s="3" t="s">
        <v>1495</v>
      </c>
      <c r="B1187" s="3" t="s">
        <v>1686</v>
      </c>
      <c r="C1187" s="3" t="s">
        <v>27</v>
      </c>
      <c r="D1187" s="3" t="s">
        <v>1929</v>
      </c>
      <c r="E1187" s="3" t="s">
        <v>457</v>
      </c>
      <c r="F1187" s="3" t="s">
        <v>3049</v>
      </c>
      <c r="G1187" s="3" t="s">
        <v>465</v>
      </c>
      <c r="H1187" s="4">
        <v>45736</v>
      </c>
      <c r="I1187" s="5">
        <v>10</v>
      </c>
      <c r="J1187" s="3" t="s">
        <v>20</v>
      </c>
      <c r="K1187" s="3" t="s">
        <v>457</v>
      </c>
      <c r="L1187" s="6">
        <v>0</v>
      </c>
      <c r="M1187" s="3" t="s">
        <v>457</v>
      </c>
      <c r="N1187" s="3" t="s">
        <v>457</v>
      </c>
      <c r="O1187" s="3" t="s">
        <v>457</v>
      </c>
      <c r="P1187" s="3" t="s">
        <v>457</v>
      </c>
      <c r="Q1187" s="3" t="s">
        <v>457</v>
      </c>
      <c r="R1187" s="3" t="s">
        <v>457</v>
      </c>
      <c r="S1187" s="3" t="s">
        <v>457</v>
      </c>
      <c r="T1187" s="3" t="s">
        <v>481</v>
      </c>
      <c r="U1187" t="str">
        <f t="shared" si="18"/>
        <v>10422650</v>
      </c>
    </row>
    <row r="1188" spans="1:21" hidden="1">
      <c r="A1188" s="3" t="s">
        <v>1134</v>
      </c>
      <c r="B1188" s="3" t="s">
        <v>1686</v>
      </c>
      <c r="C1188" s="3" t="s">
        <v>23</v>
      </c>
      <c r="D1188" s="3" t="s">
        <v>1929</v>
      </c>
      <c r="E1188" s="3" t="s">
        <v>457</v>
      </c>
      <c r="F1188" s="3" t="s">
        <v>3050</v>
      </c>
      <c r="G1188" s="3" t="s">
        <v>31</v>
      </c>
      <c r="H1188" s="4">
        <v>45738</v>
      </c>
      <c r="I1188" s="5">
        <v>-4</v>
      </c>
      <c r="J1188" s="3" t="s">
        <v>20</v>
      </c>
      <c r="K1188" s="3" t="s">
        <v>457</v>
      </c>
      <c r="L1188" s="6">
        <v>0</v>
      </c>
      <c r="M1188" s="3" t="s">
        <v>457</v>
      </c>
      <c r="N1188" s="3" t="s">
        <v>457</v>
      </c>
      <c r="O1188" s="3" t="s">
        <v>457</v>
      </c>
      <c r="P1188" s="3" t="s">
        <v>457</v>
      </c>
      <c r="Q1188" s="3" t="s">
        <v>457</v>
      </c>
      <c r="R1188" s="3" t="s">
        <v>457</v>
      </c>
      <c r="S1188" s="3" t="s">
        <v>457</v>
      </c>
      <c r="T1188" s="3" t="s">
        <v>481</v>
      </c>
      <c r="U1188" t="str">
        <f t="shared" si="18"/>
        <v>10058876</v>
      </c>
    </row>
    <row r="1189" spans="1:21" hidden="1">
      <c r="A1189" s="3" t="s">
        <v>1134</v>
      </c>
      <c r="B1189" s="3" t="s">
        <v>1686</v>
      </c>
      <c r="C1189" s="3" t="s">
        <v>27</v>
      </c>
      <c r="D1189" s="3" t="s">
        <v>1929</v>
      </c>
      <c r="E1189" s="3" t="s">
        <v>457</v>
      </c>
      <c r="F1189" s="3" t="s">
        <v>3050</v>
      </c>
      <c r="G1189" s="3" t="s">
        <v>25</v>
      </c>
      <c r="H1189" s="4">
        <v>45738</v>
      </c>
      <c r="I1189" s="5">
        <v>4</v>
      </c>
      <c r="J1189" s="3" t="s">
        <v>20</v>
      </c>
      <c r="K1189" s="3" t="s">
        <v>457</v>
      </c>
      <c r="L1189" s="6">
        <v>0</v>
      </c>
      <c r="M1189" s="3" t="s">
        <v>457</v>
      </c>
      <c r="N1189" s="3" t="s">
        <v>457</v>
      </c>
      <c r="O1189" s="3" t="s">
        <v>457</v>
      </c>
      <c r="P1189" s="3" t="s">
        <v>457</v>
      </c>
      <c r="Q1189" s="3" t="s">
        <v>457</v>
      </c>
      <c r="R1189" s="3" t="s">
        <v>457</v>
      </c>
      <c r="S1189" s="3" t="s">
        <v>457</v>
      </c>
      <c r="T1189" s="3" t="s">
        <v>481</v>
      </c>
      <c r="U1189" t="str">
        <f t="shared" si="18"/>
        <v>10058876</v>
      </c>
    </row>
    <row r="1190" spans="1:21" hidden="1">
      <c r="A1190" s="3" t="s">
        <v>1457</v>
      </c>
      <c r="B1190" s="3" t="s">
        <v>1686</v>
      </c>
      <c r="C1190" s="3" t="s">
        <v>23</v>
      </c>
      <c r="D1190" s="3" t="s">
        <v>1929</v>
      </c>
      <c r="E1190" s="3" t="s">
        <v>457</v>
      </c>
      <c r="F1190" s="3" t="s">
        <v>3051</v>
      </c>
      <c r="G1190" s="3" t="s">
        <v>31</v>
      </c>
      <c r="H1190" s="4">
        <v>45738</v>
      </c>
      <c r="I1190" s="5">
        <v>-1</v>
      </c>
      <c r="J1190" s="3" t="s">
        <v>20</v>
      </c>
      <c r="K1190" s="3" t="s">
        <v>457</v>
      </c>
      <c r="L1190" s="6">
        <v>0</v>
      </c>
      <c r="M1190" s="3" t="s">
        <v>457</v>
      </c>
      <c r="N1190" s="3" t="s">
        <v>457</v>
      </c>
      <c r="O1190" s="3" t="s">
        <v>457</v>
      </c>
      <c r="P1190" s="3" t="s">
        <v>457</v>
      </c>
      <c r="Q1190" s="3" t="s">
        <v>457</v>
      </c>
      <c r="R1190" s="3" t="s">
        <v>457</v>
      </c>
      <c r="S1190" s="3" t="s">
        <v>457</v>
      </c>
      <c r="T1190" s="3" t="s">
        <v>481</v>
      </c>
      <c r="U1190" t="str">
        <f t="shared" si="18"/>
        <v>10060883</v>
      </c>
    </row>
    <row r="1191" spans="1:21" hidden="1">
      <c r="A1191" s="3" t="s">
        <v>1457</v>
      </c>
      <c r="B1191" s="3" t="s">
        <v>1686</v>
      </c>
      <c r="C1191" s="3" t="s">
        <v>27</v>
      </c>
      <c r="D1191" s="3" t="s">
        <v>1929</v>
      </c>
      <c r="E1191" s="3" t="s">
        <v>457</v>
      </c>
      <c r="F1191" s="3" t="s">
        <v>3051</v>
      </c>
      <c r="G1191" s="3" t="s">
        <v>25</v>
      </c>
      <c r="H1191" s="4">
        <v>45738</v>
      </c>
      <c r="I1191" s="5">
        <v>1</v>
      </c>
      <c r="J1191" s="3" t="s">
        <v>20</v>
      </c>
      <c r="K1191" s="3" t="s">
        <v>457</v>
      </c>
      <c r="L1191" s="6">
        <v>0</v>
      </c>
      <c r="M1191" s="3" t="s">
        <v>457</v>
      </c>
      <c r="N1191" s="3" t="s">
        <v>457</v>
      </c>
      <c r="O1191" s="3" t="s">
        <v>457</v>
      </c>
      <c r="P1191" s="3" t="s">
        <v>457</v>
      </c>
      <c r="Q1191" s="3" t="s">
        <v>457</v>
      </c>
      <c r="R1191" s="3" t="s">
        <v>457</v>
      </c>
      <c r="S1191" s="3" t="s">
        <v>457</v>
      </c>
      <c r="T1191" s="3" t="s">
        <v>481</v>
      </c>
      <c r="U1191" t="str">
        <f t="shared" si="18"/>
        <v>10060883</v>
      </c>
    </row>
    <row r="1192" spans="1:21" hidden="1">
      <c r="A1192" s="3" t="s">
        <v>154</v>
      </c>
      <c r="B1192" s="3" t="s">
        <v>1686</v>
      </c>
      <c r="C1192" s="3" t="s">
        <v>27</v>
      </c>
      <c r="D1192" s="3" t="s">
        <v>1929</v>
      </c>
      <c r="E1192" s="3" t="s">
        <v>457</v>
      </c>
      <c r="F1192" s="3" t="s">
        <v>3052</v>
      </c>
      <c r="G1192" s="3" t="s">
        <v>25</v>
      </c>
      <c r="H1192" s="4">
        <v>45738</v>
      </c>
      <c r="I1192" s="5">
        <v>1</v>
      </c>
      <c r="J1192" s="3" t="s">
        <v>20</v>
      </c>
      <c r="K1192" s="3" t="s">
        <v>457</v>
      </c>
      <c r="L1192" s="6">
        <v>0</v>
      </c>
      <c r="M1192" s="3" t="s">
        <v>457</v>
      </c>
      <c r="N1192" s="3" t="s">
        <v>457</v>
      </c>
      <c r="O1192" s="3" t="s">
        <v>457</v>
      </c>
      <c r="P1192" s="3" t="s">
        <v>457</v>
      </c>
      <c r="Q1192" s="3" t="s">
        <v>457</v>
      </c>
      <c r="R1192" s="3" t="s">
        <v>457</v>
      </c>
      <c r="S1192" s="3" t="s">
        <v>457</v>
      </c>
      <c r="T1192" s="3" t="s">
        <v>481</v>
      </c>
      <c r="U1192" t="str">
        <f t="shared" si="18"/>
        <v>10060885</v>
      </c>
    </row>
    <row r="1193" spans="1:21" hidden="1">
      <c r="A1193" s="3" t="s">
        <v>154</v>
      </c>
      <c r="B1193" s="3" t="s">
        <v>1686</v>
      </c>
      <c r="C1193" s="3" t="s">
        <v>23</v>
      </c>
      <c r="D1193" s="3" t="s">
        <v>1929</v>
      </c>
      <c r="E1193" s="3" t="s">
        <v>457</v>
      </c>
      <c r="F1193" s="3" t="s">
        <v>3052</v>
      </c>
      <c r="G1193" s="3" t="s">
        <v>31</v>
      </c>
      <c r="H1193" s="4">
        <v>45738</v>
      </c>
      <c r="I1193" s="5">
        <v>-1</v>
      </c>
      <c r="J1193" s="3" t="s">
        <v>20</v>
      </c>
      <c r="K1193" s="3" t="s">
        <v>457</v>
      </c>
      <c r="L1193" s="6">
        <v>0</v>
      </c>
      <c r="M1193" s="3" t="s">
        <v>457</v>
      </c>
      <c r="N1193" s="3" t="s">
        <v>457</v>
      </c>
      <c r="O1193" s="3" t="s">
        <v>457</v>
      </c>
      <c r="P1193" s="3" t="s">
        <v>457</v>
      </c>
      <c r="Q1193" s="3" t="s">
        <v>457</v>
      </c>
      <c r="R1193" s="3" t="s">
        <v>457</v>
      </c>
      <c r="S1193" s="3" t="s">
        <v>457</v>
      </c>
      <c r="T1193" s="3" t="s">
        <v>481</v>
      </c>
      <c r="U1193" t="str">
        <f t="shared" si="18"/>
        <v>10060885</v>
      </c>
    </row>
    <row r="1194" spans="1:21" hidden="1">
      <c r="A1194" s="3" t="s">
        <v>988</v>
      </c>
      <c r="B1194" s="3" t="s">
        <v>1686</v>
      </c>
      <c r="C1194" s="3" t="s">
        <v>30</v>
      </c>
      <c r="D1194" s="3" t="s">
        <v>1891</v>
      </c>
      <c r="E1194" s="3" t="s">
        <v>457</v>
      </c>
      <c r="F1194" s="3" t="s">
        <v>3053</v>
      </c>
      <c r="G1194" s="3" t="s">
        <v>31</v>
      </c>
      <c r="H1194" s="4">
        <v>45738</v>
      </c>
      <c r="I1194" s="5">
        <v>2</v>
      </c>
      <c r="J1194" s="3" t="s">
        <v>20</v>
      </c>
      <c r="K1194" s="3" t="s">
        <v>457</v>
      </c>
      <c r="L1194" s="6">
        <v>0</v>
      </c>
      <c r="M1194" s="3" t="s">
        <v>457</v>
      </c>
      <c r="N1194" s="3" t="s">
        <v>457</v>
      </c>
      <c r="O1194" s="3" t="s">
        <v>457</v>
      </c>
      <c r="P1194" s="3" t="s">
        <v>457</v>
      </c>
      <c r="Q1194" s="3" t="s">
        <v>3039</v>
      </c>
      <c r="R1194" s="3" t="s">
        <v>457</v>
      </c>
      <c r="S1194" s="3" t="s">
        <v>457</v>
      </c>
      <c r="T1194" s="3" t="s">
        <v>481</v>
      </c>
      <c r="U1194" t="str">
        <f t="shared" si="18"/>
        <v>10206296</v>
      </c>
    </row>
    <row r="1195" spans="1:21" hidden="1">
      <c r="A1195" s="3" t="s">
        <v>1467</v>
      </c>
      <c r="B1195" s="3" t="s">
        <v>1686</v>
      </c>
      <c r="C1195" s="3" t="s">
        <v>27</v>
      </c>
      <c r="D1195" s="3" t="s">
        <v>456</v>
      </c>
      <c r="E1195" s="3" t="s">
        <v>457</v>
      </c>
      <c r="F1195" s="3" t="s">
        <v>3054</v>
      </c>
      <c r="G1195" s="3" t="s">
        <v>31</v>
      </c>
      <c r="H1195" s="4">
        <v>45739</v>
      </c>
      <c r="I1195" s="5">
        <v>-20</v>
      </c>
      <c r="J1195" s="3" t="s">
        <v>20</v>
      </c>
      <c r="K1195" s="3" t="s">
        <v>457</v>
      </c>
      <c r="L1195" s="6">
        <v>-1216.67</v>
      </c>
      <c r="M1195" s="3" t="s">
        <v>457</v>
      </c>
      <c r="N1195" s="3" t="s">
        <v>457</v>
      </c>
      <c r="O1195" s="3" t="s">
        <v>457</v>
      </c>
      <c r="P1195" s="3" t="s">
        <v>3055</v>
      </c>
      <c r="Q1195" s="3" t="s">
        <v>457</v>
      </c>
      <c r="R1195" s="3" t="s">
        <v>457</v>
      </c>
      <c r="S1195" s="3" t="s">
        <v>457</v>
      </c>
      <c r="T1195" s="3" t="s">
        <v>3056</v>
      </c>
      <c r="U1195" t="str">
        <f t="shared" si="18"/>
        <v>10408493100036009</v>
      </c>
    </row>
    <row r="1196" spans="1:21" hidden="1">
      <c r="A1196" s="3" t="s">
        <v>1495</v>
      </c>
      <c r="B1196" s="3" t="s">
        <v>1686</v>
      </c>
      <c r="C1196" s="3" t="s">
        <v>27</v>
      </c>
      <c r="D1196" s="3" t="s">
        <v>456</v>
      </c>
      <c r="E1196" s="3" t="s">
        <v>457</v>
      </c>
      <c r="F1196" s="3" t="s">
        <v>3057</v>
      </c>
      <c r="G1196" s="3" t="s">
        <v>31</v>
      </c>
      <c r="H1196" s="4">
        <v>45739</v>
      </c>
      <c r="I1196" s="5">
        <v>-23</v>
      </c>
      <c r="J1196" s="3" t="s">
        <v>20</v>
      </c>
      <c r="K1196" s="3" t="s">
        <v>457</v>
      </c>
      <c r="L1196" s="6">
        <v>-2672.39</v>
      </c>
      <c r="M1196" s="3" t="s">
        <v>457</v>
      </c>
      <c r="N1196" s="3" t="s">
        <v>457</v>
      </c>
      <c r="O1196" s="3" t="s">
        <v>457</v>
      </c>
      <c r="P1196" s="3" t="s">
        <v>3055</v>
      </c>
      <c r="Q1196" s="3" t="s">
        <v>457</v>
      </c>
      <c r="R1196" s="3" t="s">
        <v>457</v>
      </c>
      <c r="S1196" s="3" t="s">
        <v>457</v>
      </c>
      <c r="T1196" s="3" t="s">
        <v>3056</v>
      </c>
      <c r="U1196" t="str">
        <f t="shared" si="18"/>
        <v>10422650100036009</v>
      </c>
    </row>
    <row r="1197" spans="1:21" hidden="1">
      <c r="A1197" s="3" t="s">
        <v>1247</v>
      </c>
      <c r="B1197" s="3" t="s">
        <v>1686</v>
      </c>
      <c r="C1197" s="3" t="s">
        <v>457</v>
      </c>
      <c r="D1197" s="3" t="s">
        <v>1899</v>
      </c>
      <c r="E1197" s="3" t="s">
        <v>457</v>
      </c>
      <c r="F1197" s="3" t="s">
        <v>3058</v>
      </c>
      <c r="G1197" s="3" t="s">
        <v>25</v>
      </c>
      <c r="H1197" s="4">
        <v>45741</v>
      </c>
      <c r="I1197" s="5">
        <v>6</v>
      </c>
      <c r="J1197" s="3" t="s">
        <v>20</v>
      </c>
      <c r="K1197" s="3" t="s">
        <v>457</v>
      </c>
      <c r="L1197" s="6">
        <v>432.36</v>
      </c>
      <c r="M1197" s="3" t="s">
        <v>457</v>
      </c>
      <c r="N1197" s="3" t="s">
        <v>457</v>
      </c>
      <c r="O1197" s="3" t="s">
        <v>457</v>
      </c>
      <c r="P1197" s="3" t="s">
        <v>457</v>
      </c>
      <c r="Q1197" s="3" t="s">
        <v>2911</v>
      </c>
      <c r="R1197" s="3" t="s">
        <v>457</v>
      </c>
      <c r="S1197" s="3" t="s">
        <v>457</v>
      </c>
      <c r="T1197" s="3" t="s">
        <v>481</v>
      </c>
      <c r="U1197" t="str">
        <f t="shared" si="18"/>
        <v>10058077</v>
      </c>
    </row>
    <row r="1198" spans="1:21" hidden="1">
      <c r="A1198" s="3" t="s">
        <v>1247</v>
      </c>
      <c r="B1198" s="3" t="s">
        <v>1686</v>
      </c>
      <c r="C1198" s="3" t="s">
        <v>457</v>
      </c>
      <c r="D1198" s="3" t="s">
        <v>1899</v>
      </c>
      <c r="E1198" s="3" t="s">
        <v>457</v>
      </c>
      <c r="F1198" s="3" t="s">
        <v>3059</v>
      </c>
      <c r="G1198" s="3" t="s">
        <v>25</v>
      </c>
      <c r="H1198" s="4">
        <v>45741</v>
      </c>
      <c r="I1198" s="5">
        <v>6</v>
      </c>
      <c r="J1198" s="3" t="s">
        <v>20</v>
      </c>
      <c r="K1198" s="3" t="s">
        <v>457</v>
      </c>
      <c r="L1198" s="6">
        <v>432.36</v>
      </c>
      <c r="M1198" s="3" t="s">
        <v>457</v>
      </c>
      <c r="N1198" s="3" t="s">
        <v>457</v>
      </c>
      <c r="O1198" s="3" t="s">
        <v>457</v>
      </c>
      <c r="P1198" s="3" t="s">
        <v>457</v>
      </c>
      <c r="Q1198" s="3" t="s">
        <v>2690</v>
      </c>
      <c r="R1198" s="3" t="s">
        <v>457</v>
      </c>
      <c r="S1198" s="3" t="s">
        <v>457</v>
      </c>
      <c r="T1198" s="3" t="s">
        <v>481</v>
      </c>
      <c r="U1198" t="str">
        <f t="shared" si="18"/>
        <v>10058077</v>
      </c>
    </row>
    <row r="1199" spans="1:21" hidden="1">
      <c r="A1199" s="3" t="s">
        <v>1305</v>
      </c>
      <c r="B1199" s="3" t="s">
        <v>1686</v>
      </c>
      <c r="C1199" s="3" t="s">
        <v>23</v>
      </c>
      <c r="D1199" s="3" t="s">
        <v>1896</v>
      </c>
      <c r="E1199" s="3" t="s">
        <v>457</v>
      </c>
      <c r="F1199" s="3" t="s">
        <v>3060</v>
      </c>
      <c r="G1199" s="3" t="s">
        <v>471</v>
      </c>
      <c r="H1199" s="4">
        <v>45741</v>
      </c>
      <c r="I1199" s="5">
        <v>-2</v>
      </c>
      <c r="J1199" s="3" t="s">
        <v>20</v>
      </c>
      <c r="K1199" s="3" t="s">
        <v>457</v>
      </c>
      <c r="L1199" s="6">
        <v>-36.86</v>
      </c>
      <c r="M1199" s="3" t="s">
        <v>457</v>
      </c>
      <c r="N1199" s="3" t="s">
        <v>457</v>
      </c>
      <c r="O1199" s="3" t="s">
        <v>457</v>
      </c>
      <c r="P1199" s="3" t="s">
        <v>457</v>
      </c>
      <c r="Q1199" s="3" t="s">
        <v>457</v>
      </c>
      <c r="R1199" s="3" t="s">
        <v>457</v>
      </c>
      <c r="S1199" s="3" t="s">
        <v>457</v>
      </c>
      <c r="T1199" s="3" t="s">
        <v>481</v>
      </c>
      <c r="U1199" t="str">
        <f t="shared" si="18"/>
        <v>10060890</v>
      </c>
    </row>
    <row r="1200" spans="1:21" hidden="1">
      <c r="A1200" s="3" t="s">
        <v>355</v>
      </c>
      <c r="B1200" s="3" t="s">
        <v>1686</v>
      </c>
      <c r="C1200" s="3" t="s">
        <v>23</v>
      </c>
      <c r="D1200" s="3" t="s">
        <v>1896</v>
      </c>
      <c r="E1200" s="3" t="s">
        <v>457</v>
      </c>
      <c r="F1200" s="3" t="s">
        <v>3060</v>
      </c>
      <c r="G1200" s="3" t="s">
        <v>483</v>
      </c>
      <c r="H1200" s="4">
        <v>45741</v>
      </c>
      <c r="I1200" s="5">
        <v>-4</v>
      </c>
      <c r="J1200" s="3" t="s">
        <v>20</v>
      </c>
      <c r="K1200" s="3" t="s">
        <v>457</v>
      </c>
      <c r="L1200" s="6">
        <v>-37.08</v>
      </c>
      <c r="M1200" s="3" t="s">
        <v>457</v>
      </c>
      <c r="N1200" s="3" t="s">
        <v>457</v>
      </c>
      <c r="O1200" s="3" t="s">
        <v>457</v>
      </c>
      <c r="P1200" s="3" t="s">
        <v>457</v>
      </c>
      <c r="Q1200" s="3" t="s">
        <v>457</v>
      </c>
      <c r="R1200" s="3" t="s">
        <v>457</v>
      </c>
      <c r="S1200" s="3" t="s">
        <v>457</v>
      </c>
      <c r="T1200" s="3" t="s">
        <v>481</v>
      </c>
      <c r="U1200" t="str">
        <f t="shared" si="18"/>
        <v>10305744</v>
      </c>
    </row>
    <row r="1201" spans="1:21" hidden="1">
      <c r="A1201" s="3" t="s">
        <v>1247</v>
      </c>
      <c r="B1201" s="3" t="s">
        <v>1686</v>
      </c>
      <c r="C1201" s="3" t="s">
        <v>30</v>
      </c>
      <c r="D1201" s="3" t="s">
        <v>1891</v>
      </c>
      <c r="E1201" s="3" t="s">
        <v>457</v>
      </c>
      <c r="F1201" s="3" t="s">
        <v>3061</v>
      </c>
      <c r="G1201" s="3" t="s">
        <v>31</v>
      </c>
      <c r="H1201" s="4">
        <v>45742</v>
      </c>
      <c r="I1201" s="5">
        <v>10</v>
      </c>
      <c r="J1201" s="3" t="s">
        <v>20</v>
      </c>
      <c r="K1201" s="3" t="s">
        <v>457</v>
      </c>
      <c r="L1201" s="6">
        <v>0</v>
      </c>
      <c r="M1201" s="3" t="s">
        <v>457</v>
      </c>
      <c r="N1201" s="3" t="s">
        <v>457</v>
      </c>
      <c r="O1201" s="3" t="s">
        <v>457</v>
      </c>
      <c r="P1201" s="3" t="s">
        <v>457</v>
      </c>
      <c r="Q1201" s="3" t="s">
        <v>2690</v>
      </c>
      <c r="R1201" s="3" t="s">
        <v>457</v>
      </c>
      <c r="S1201" s="3" t="s">
        <v>457</v>
      </c>
      <c r="T1201" s="3" t="s">
        <v>481</v>
      </c>
      <c r="U1201" t="str">
        <f t="shared" si="18"/>
        <v>10058077</v>
      </c>
    </row>
    <row r="1202" spans="1:21" hidden="1">
      <c r="A1202" s="3" t="s">
        <v>1247</v>
      </c>
      <c r="B1202" s="3" t="s">
        <v>1686</v>
      </c>
      <c r="C1202" s="3" t="s">
        <v>30</v>
      </c>
      <c r="D1202" s="3" t="s">
        <v>1891</v>
      </c>
      <c r="E1202" s="3" t="s">
        <v>457</v>
      </c>
      <c r="F1202" s="3" t="s">
        <v>3062</v>
      </c>
      <c r="G1202" s="3" t="s">
        <v>31</v>
      </c>
      <c r="H1202" s="4">
        <v>45742</v>
      </c>
      <c r="I1202" s="5">
        <v>10</v>
      </c>
      <c r="J1202" s="3" t="s">
        <v>20</v>
      </c>
      <c r="K1202" s="3" t="s">
        <v>457</v>
      </c>
      <c r="L1202" s="6">
        <v>0</v>
      </c>
      <c r="M1202" s="3" t="s">
        <v>457</v>
      </c>
      <c r="N1202" s="3" t="s">
        <v>457</v>
      </c>
      <c r="O1202" s="3" t="s">
        <v>457</v>
      </c>
      <c r="P1202" s="3" t="s">
        <v>457</v>
      </c>
      <c r="Q1202" s="3" t="s">
        <v>2911</v>
      </c>
      <c r="R1202" s="3" t="s">
        <v>457</v>
      </c>
      <c r="S1202" s="3" t="s">
        <v>457</v>
      </c>
      <c r="T1202" s="3" t="s">
        <v>481</v>
      </c>
      <c r="U1202" t="str">
        <f t="shared" si="18"/>
        <v>10058077</v>
      </c>
    </row>
    <row r="1203" spans="1:21" hidden="1">
      <c r="A1203" s="3" t="s">
        <v>1036</v>
      </c>
      <c r="B1203" s="3" t="s">
        <v>1686</v>
      </c>
      <c r="C1203" s="3" t="s">
        <v>30</v>
      </c>
      <c r="D1203" s="3" t="s">
        <v>1891</v>
      </c>
      <c r="E1203" s="3" t="s">
        <v>457</v>
      </c>
      <c r="F1203" s="3" t="s">
        <v>3063</v>
      </c>
      <c r="G1203" s="3" t="s">
        <v>31</v>
      </c>
      <c r="H1203" s="4">
        <v>45742</v>
      </c>
      <c r="I1203" s="5">
        <v>12</v>
      </c>
      <c r="J1203" s="3" t="s">
        <v>20</v>
      </c>
      <c r="K1203" s="3" t="s">
        <v>457</v>
      </c>
      <c r="L1203" s="6">
        <v>0</v>
      </c>
      <c r="M1203" s="3" t="s">
        <v>457</v>
      </c>
      <c r="N1203" s="3" t="s">
        <v>457</v>
      </c>
      <c r="O1203" s="3" t="s">
        <v>457</v>
      </c>
      <c r="P1203" s="3" t="s">
        <v>457</v>
      </c>
      <c r="Q1203" s="3" t="s">
        <v>2690</v>
      </c>
      <c r="R1203" s="3" t="s">
        <v>457</v>
      </c>
      <c r="S1203" s="3" t="s">
        <v>457</v>
      </c>
      <c r="T1203" s="3" t="s">
        <v>481</v>
      </c>
      <c r="U1203" t="str">
        <f t="shared" si="18"/>
        <v>10058170</v>
      </c>
    </row>
    <row r="1204" spans="1:21" hidden="1">
      <c r="A1204" s="3" t="s">
        <v>1134</v>
      </c>
      <c r="B1204" s="3" t="s">
        <v>1686</v>
      </c>
      <c r="C1204" s="3" t="s">
        <v>23</v>
      </c>
      <c r="D1204" s="3" t="s">
        <v>1891</v>
      </c>
      <c r="E1204" s="3" t="s">
        <v>457</v>
      </c>
      <c r="F1204" s="3" t="s">
        <v>3064</v>
      </c>
      <c r="G1204" s="3" t="s">
        <v>31</v>
      </c>
      <c r="H1204" s="4">
        <v>45742</v>
      </c>
      <c r="I1204" s="5">
        <v>4</v>
      </c>
      <c r="J1204" s="3" t="s">
        <v>20</v>
      </c>
      <c r="K1204" s="3" t="s">
        <v>457</v>
      </c>
      <c r="L1204" s="6">
        <v>0</v>
      </c>
      <c r="M1204" s="3" t="s">
        <v>457</v>
      </c>
      <c r="N1204" s="3" t="s">
        <v>457</v>
      </c>
      <c r="O1204" s="3" t="s">
        <v>457</v>
      </c>
      <c r="P1204" s="3" t="s">
        <v>457</v>
      </c>
      <c r="Q1204" s="3" t="s">
        <v>3045</v>
      </c>
      <c r="R1204" s="3" t="s">
        <v>457</v>
      </c>
      <c r="S1204" s="3" t="s">
        <v>457</v>
      </c>
      <c r="T1204" s="3" t="s">
        <v>481</v>
      </c>
      <c r="U1204" t="str">
        <f t="shared" si="18"/>
        <v>10058876</v>
      </c>
    </row>
    <row r="1205" spans="1:21" hidden="1">
      <c r="A1205" s="3" t="s">
        <v>1473</v>
      </c>
      <c r="B1205" s="3" t="s">
        <v>1686</v>
      </c>
      <c r="C1205" s="3" t="s">
        <v>30</v>
      </c>
      <c r="D1205" s="3" t="s">
        <v>1929</v>
      </c>
      <c r="E1205" s="3" t="s">
        <v>457</v>
      </c>
      <c r="F1205" s="3" t="s">
        <v>3065</v>
      </c>
      <c r="G1205" s="3" t="s">
        <v>459</v>
      </c>
      <c r="H1205" s="4">
        <v>45742</v>
      </c>
      <c r="I1205" s="5">
        <v>-8</v>
      </c>
      <c r="J1205" s="3" t="s">
        <v>20</v>
      </c>
      <c r="K1205" s="3" t="s">
        <v>457</v>
      </c>
      <c r="L1205" s="6">
        <v>0</v>
      </c>
      <c r="M1205" s="3" t="s">
        <v>457</v>
      </c>
      <c r="N1205" s="3" t="s">
        <v>457</v>
      </c>
      <c r="O1205" s="3" t="s">
        <v>457</v>
      </c>
      <c r="P1205" s="3" t="s">
        <v>457</v>
      </c>
      <c r="Q1205" s="3" t="s">
        <v>457</v>
      </c>
      <c r="R1205" s="3" t="s">
        <v>457</v>
      </c>
      <c r="S1205" s="3" t="s">
        <v>457</v>
      </c>
      <c r="T1205" s="3" t="s">
        <v>481</v>
      </c>
      <c r="U1205" t="str">
        <f t="shared" si="18"/>
        <v>10058889</v>
      </c>
    </row>
    <row r="1206" spans="1:21" hidden="1">
      <c r="A1206" s="3" t="s">
        <v>1473</v>
      </c>
      <c r="B1206" s="3" t="s">
        <v>1686</v>
      </c>
      <c r="C1206" s="3" t="s">
        <v>27</v>
      </c>
      <c r="D1206" s="3" t="s">
        <v>1929</v>
      </c>
      <c r="E1206" s="3" t="s">
        <v>457</v>
      </c>
      <c r="F1206" s="3" t="s">
        <v>3065</v>
      </c>
      <c r="G1206" s="3" t="s">
        <v>458</v>
      </c>
      <c r="H1206" s="4">
        <v>45742</v>
      </c>
      <c r="I1206" s="5">
        <v>8</v>
      </c>
      <c r="J1206" s="3" t="s">
        <v>20</v>
      </c>
      <c r="K1206" s="3" t="s">
        <v>457</v>
      </c>
      <c r="L1206" s="6">
        <v>0</v>
      </c>
      <c r="M1206" s="3" t="s">
        <v>457</v>
      </c>
      <c r="N1206" s="3" t="s">
        <v>457</v>
      </c>
      <c r="O1206" s="3" t="s">
        <v>457</v>
      </c>
      <c r="P1206" s="3" t="s">
        <v>457</v>
      </c>
      <c r="Q1206" s="3" t="s">
        <v>457</v>
      </c>
      <c r="R1206" s="3" t="s">
        <v>457</v>
      </c>
      <c r="S1206" s="3" t="s">
        <v>457</v>
      </c>
      <c r="T1206" s="3" t="s">
        <v>481</v>
      </c>
      <c r="U1206" t="str">
        <f t="shared" si="18"/>
        <v>10058889</v>
      </c>
    </row>
    <row r="1207" spans="1:21" hidden="1">
      <c r="A1207" s="3" t="s">
        <v>1326</v>
      </c>
      <c r="B1207" s="3" t="s">
        <v>1686</v>
      </c>
      <c r="C1207" s="3" t="s">
        <v>23</v>
      </c>
      <c r="D1207" s="3" t="s">
        <v>1891</v>
      </c>
      <c r="E1207" s="3" t="s">
        <v>457</v>
      </c>
      <c r="F1207" s="3" t="s">
        <v>3066</v>
      </c>
      <c r="G1207" s="3" t="s">
        <v>31</v>
      </c>
      <c r="H1207" s="4">
        <v>45742</v>
      </c>
      <c r="I1207" s="5">
        <v>6</v>
      </c>
      <c r="J1207" s="3" t="s">
        <v>20</v>
      </c>
      <c r="K1207" s="3" t="s">
        <v>457</v>
      </c>
      <c r="L1207" s="6">
        <v>0</v>
      </c>
      <c r="M1207" s="3" t="s">
        <v>457</v>
      </c>
      <c r="N1207" s="3" t="s">
        <v>457</v>
      </c>
      <c r="O1207" s="3" t="s">
        <v>457</v>
      </c>
      <c r="P1207" s="3" t="s">
        <v>457</v>
      </c>
      <c r="Q1207" s="3" t="s">
        <v>3047</v>
      </c>
      <c r="R1207" s="3" t="s">
        <v>457</v>
      </c>
      <c r="S1207" s="3" t="s">
        <v>457</v>
      </c>
      <c r="T1207" s="3" t="s">
        <v>481</v>
      </c>
      <c r="U1207" t="str">
        <f t="shared" si="18"/>
        <v>10060903</v>
      </c>
    </row>
    <row r="1208" spans="1:21" hidden="1">
      <c r="A1208" s="3" t="s">
        <v>1258</v>
      </c>
      <c r="B1208" s="3" t="s">
        <v>1686</v>
      </c>
      <c r="C1208" s="3" t="s">
        <v>30</v>
      </c>
      <c r="D1208" s="3" t="s">
        <v>1891</v>
      </c>
      <c r="E1208" s="3" t="s">
        <v>457</v>
      </c>
      <c r="F1208" s="3" t="s">
        <v>3063</v>
      </c>
      <c r="G1208" s="3" t="s">
        <v>25</v>
      </c>
      <c r="H1208" s="4">
        <v>45742</v>
      </c>
      <c r="I1208" s="5">
        <v>24</v>
      </c>
      <c r="J1208" s="3" t="s">
        <v>20</v>
      </c>
      <c r="K1208" s="3" t="s">
        <v>457</v>
      </c>
      <c r="L1208" s="6">
        <v>0</v>
      </c>
      <c r="M1208" s="3" t="s">
        <v>457</v>
      </c>
      <c r="N1208" s="3" t="s">
        <v>457</v>
      </c>
      <c r="O1208" s="3" t="s">
        <v>457</v>
      </c>
      <c r="P1208" s="3" t="s">
        <v>457</v>
      </c>
      <c r="Q1208" s="3" t="s">
        <v>2690</v>
      </c>
      <c r="R1208" s="3" t="s">
        <v>457</v>
      </c>
      <c r="S1208" s="3" t="s">
        <v>457</v>
      </c>
      <c r="T1208" s="3" t="s">
        <v>481</v>
      </c>
      <c r="U1208" t="str">
        <f t="shared" si="18"/>
        <v>10208071</v>
      </c>
    </row>
    <row r="1209" spans="1:21" hidden="1">
      <c r="A1209" s="3" t="s">
        <v>1473</v>
      </c>
      <c r="B1209" s="3" t="s">
        <v>1686</v>
      </c>
      <c r="C1209" s="3" t="s">
        <v>27</v>
      </c>
      <c r="D1209" s="3" t="s">
        <v>456</v>
      </c>
      <c r="E1209" s="3" t="s">
        <v>457</v>
      </c>
      <c r="F1209" s="3" t="s">
        <v>3067</v>
      </c>
      <c r="G1209" s="3" t="s">
        <v>31</v>
      </c>
      <c r="H1209" s="4">
        <v>45743</v>
      </c>
      <c r="I1209" s="5">
        <v>-8</v>
      </c>
      <c r="J1209" s="3" t="s">
        <v>20</v>
      </c>
      <c r="K1209" s="3" t="s">
        <v>457</v>
      </c>
      <c r="L1209" s="6">
        <v>-79.599999999999994</v>
      </c>
      <c r="M1209" s="3" t="s">
        <v>457</v>
      </c>
      <c r="N1209" s="3" t="s">
        <v>457</v>
      </c>
      <c r="O1209" s="3" t="s">
        <v>457</v>
      </c>
      <c r="P1209" s="3" t="s">
        <v>3068</v>
      </c>
      <c r="Q1209" s="3" t="s">
        <v>457</v>
      </c>
      <c r="R1209" s="3" t="s">
        <v>457</v>
      </c>
      <c r="S1209" s="3" t="s">
        <v>457</v>
      </c>
      <c r="T1209" s="3" t="s">
        <v>3069</v>
      </c>
      <c r="U1209" t="str">
        <f t="shared" si="18"/>
        <v>10058889100085586</v>
      </c>
    </row>
    <row r="1210" spans="1:21" hidden="1">
      <c r="A1210" s="3" t="s">
        <v>160</v>
      </c>
      <c r="B1210" s="3" t="s">
        <v>1686</v>
      </c>
      <c r="C1210" s="3" t="s">
        <v>23</v>
      </c>
      <c r="D1210" s="3" t="s">
        <v>1896</v>
      </c>
      <c r="E1210" s="3" t="s">
        <v>457</v>
      </c>
      <c r="F1210" s="3" t="s">
        <v>3070</v>
      </c>
      <c r="G1210" s="3" t="s">
        <v>458</v>
      </c>
      <c r="H1210" s="4">
        <v>45743</v>
      </c>
      <c r="I1210" s="5">
        <v>-10</v>
      </c>
      <c r="J1210" s="3" t="s">
        <v>20</v>
      </c>
      <c r="K1210" s="3" t="s">
        <v>457</v>
      </c>
      <c r="L1210" s="6">
        <v>-103.22</v>
      </c>
      <c r="M1210" s="3" t="s">
        <v>457</v>
      </c>
      <c r="N1210" s="3" t="s">
        <v>457</v>
      </c>
      <c r="O1210" s="3" t="s">
        <v>457</v>
      </c>
      <c r="P1210" s="3" t="s">
        <v>457</v>
      </c>
      <c r="Q1210" s="3" t="s">
        <v>457</v>
      </c>
      <c r="R1210" s="3" t="s">
        <v>457</v>
      </c>
      <c r="S1210" s="3" t="s">
        <v>457</v>
      </c>
      <c r="T1210" s="3" t="s">
        <v>481</v>
      </c>
      <c r="U1210" t="str">
        <f t="shared" si="18"/>
        <v>10060887</v>
      </c>
    </row>
    <row r="1211" spans="1:21" hidden="1">
      <c r="A1211" s="3" t="s">
        <v>1002</v>
      </c>
      <c r="B1211" s="3" t="s">
        <v>1686</v>
      </c>
      <c r="C1211" s="3" t="s">
        <v>457</v>
      </c>
      <c r="D1211" s="3" t="s">
        <v>1899</v>
      </c>
      <c r="E1211" s="3" t="s">
        <v>457</v>
      </c>
      <c r="F1211" s="3" t="s">
        <v>3071</v>
      </c>
      <c r="G1211" s="3" t="s">
        <v>25</v>
      </c>
      <c r="H1211" s="4">
        <v>45743</v>
      </c>
      <c r="I1211" s="5">
        <v>1</v>
      </c>
      <c r="J1211" s="3" t="s">
        <v>20</v>
      </c>
      <c r="K1211" s="3" t="s">
        <v>457</v>
      </c>
      <c r="L1211" s="6">
        <v>22474.63</v>
      </c>
      <c r="M1211" s="3" t="s">
        <v>457</v>
      </c>
      <c r="N1211" s="3" t="s">
        <v>457</v>
      </c>
      <c r="O1211" s="3" t="s">
        <v>457</v>
      </c>
      <c r="P1211" s="3" t="s">
        <v>457</v>
      </c>
      <c r="Q1211" s="3" t="s">
        <v>3072</v>
      </c>
      <c r="R1211" s="3" t="s">
        <v>457</v>
      </c>
      <c r="S1211" s="3" t="s">
        <v>457</v>
      </c>
      <c r="T1211" s="3" t="s">
        <v>481</v>
      </c>
      <c r="U1211" t="str">
        <f t="shared" si="18"/>
        <v>10581016</v>
      </c>
    </row>
    <row r="1212" spans="1:21" hidden="1">
      <c r="A1212" s="3" t="s">
        <v>1183</v>
      </c>
      <c r="B1212" s="3" t="s">
        <v>1686</v>
      </c>
      <c r="C1212" s="3" t="s">
        <v>457</v>
      </c>
      <c r="D1212" s="3" t="s">
        <v>1899</v>
      </c>
      <c r="E1212" s="3" t="s">
        <v>457</v>
      </c>
      <c r="F1212" s="3" t="s">
        <v>3073</v>
      </c>
      <c r="G1212" s="3" t="s">
        <v>25</v>
      </c>
      <c r="H1212" s="4">
        <v>45743</v>
      </c>
      <c r="I1212" s="5">
        <v>14</v>
      </c>
      <c r="J1212" s="3" t="s">
        <v>20</v>
      </c>
      <c r="K1212" s="3" t="s">
        <v>457</v>
      </c>
      <c r="L1212" s="6">
        <v>3522.41</v>
      </c>
      <c r="M1212" s="3" t="s">
        <v>457</v>
      </c>
      <c r="N1212" s="3" t="s">
        <v>457</v>
      </c>
      <c r="O1212" s="3" t="s">
        <v>457</v>
      </c>
      <c r="P1212" s="3" t="s">
        <v>457</v>
      </c>
      <c r="Q1212" s="3" t="s">
        <v>3074</v>
      </c>
      <c r="R1212" s="3" t="s">
        <v>457</v>
      </c>
      <c r="S1212" s="3" t="s">
        <v>457</v>
      </c>
      <c r="T1212" s="3" t="s">
        <v>481</v>
      </c>
      <c r="U1212" t="str">
        <f t="shared" si="18"/>
        <v>10584358</v>
      </c>
    </row>
    <row r="1213" spans="1:21" hidden="1">
      <c r="A1213" s="3" t="s">
        <v>1134</v>
      </c>
      <c r="B1213" s="3" t="s">
        <v>1686</v>
      </c>
      <c r="C1213" s="3" t="s">
        <v>23</v>
      </c>
      <c r="D1213" s="3" t="s">
        <v>1929</v>
      </c>
      <c r="E1213" s="3" t="s">
        <v>457</v>
      </c>
      <c r="F1213" s="3" t="s">
        <v>3075</v>
      </c>
      <c r="G1213" s="3" t="s">
        <v>31</v>
      </c>
      <c r="H1213" s="4">
        <v>45747</v>
      </c>
      <c r="I1213" s="5">
        <v>-4</v>
      </c>
      <c r="J1213" s="3" t="s">
        <v>20</v>
      </c>
      <c r="K1213" s="3" t="s">
        <v>457</v>
      </c>
      <c r="L1213" s="6">
        <v>0</v>
      </c>
      <c r="M1213" s="3" t="s">
        <v>457</v>
      </c>
      <c r="N1213" s="3" t="s">
        <v>457</v>
      </c>
      <c r="O1213" s="3" t="s">
        <v>457</v>
      </c>
      <c r="P1213" s="3" t="s">
        <v>457</v>
      </c>
      <c r="Q1213" s="3" t="s">
        <v>457</v>
      </c>
      <c r="R1213" s="3" t="s">
        <v>457</v>
      </c>
      <c r="S1213" s="3" t="s">
        <v>457</v>
      </c>
      <c r="T1213" s="3" t="s">
        <v>481</v>
      </c>
      <c r="U1213" t="str">
        <f t="shared" si="18"/>
        <v>10058876</v>
      </c>
    </row>
    <row r="1214" spans="1:21" hidden="1">
      <c r="A1214" s="3" t="s">
        <v>1134</v>
      </c>
      <c r="B1214" s="3" t="s">
        <v>1686</v>
      </c>
      <c r="C1214" s="3" t="s">
        <v>27</v>
      </c>
      <c r="D1214" s="3" t="s">
        <v>1929</v>
      </c>
      <c r="E1214" s="3" t="s">
        <v>457</v>
      </c>
      <c r="F1214" s="3" t="s">
        <v>3075</v>
      </c>
      <c r="G1214" s="3" t="s">
        <v>25</v>
      </c>
      <c r="H1214" s="4">
        <v>45747</v>
      </c>
      <c r="I1214" s="5">
        <v>4</v>
      </c>
      <c r="J1214" s="3" t="s">
        <v>20</v>
      </c>
      <c r="K1214" s="3" t="s">
        <v>457</v>
      </c>
      <c r="L1214" s="6">
        <v>0</v>
      </c>
      <c r="M1214" s="3" t="s">
        <v>457</v>
      </c>
      <c r="N1214" s="3" t="s">
        <v>457</v>
      </c>
      <c r="O1214" s="3" t="s">
        <v>457</v>
      </c>
      <c r="P1214" s="3" t="s">
        <v>457</v>
      </c>
      <c r="Q1214" s="3" t="s">
        <v>457</v>
      </c>
      <c r="R1214" s="3" t="s">
        <v>457</v>
      </c>
      <c r="S1214" s="3" t="s">
        <v>457</v>
      </c>
      <c r="T1214" s="3" t="s">
        <v>481</v>
      </c>
      <c r="U1214" t="str">
        <f t="shared" si="18"/>
        <v>10058876</v>
      </c>
    </row>
    <row r="1215" spans="1:21" hidden="1">
      <c r="A1215" s="3" t="s">
        <v>1457</v>
      </c>
      <c r="B1215" s="3" t="s">
        <v>1686</v>
      </c>
      <c r="C1215" s="3" t="s">
        <v>27</v>
      </c>
      <c r="D1215" s="3" t="s">
        <v>1929</v>
      </c>
      <c r="E1215" s="3" t="s">
        <v>457</v>
      </c>
      <c r="F1215" s="3" t="s">
        <v>3076</v>
      </c>
      <c r="G1215" s="3" t="s">
        <v>25</v>
      </c>
      <c r="H1215" s="4">
        <v>45747</v>
      </c>
      <c r="I1215" s="5">
        <v>1</v>
      </c>
      <c r="J1215" s="3" t="s">
        <v>20</v>
      </c>
      <c r="K1215" s="3" t="s">
        <v>457</v>
      </c>
      <c r="L1215" s="6">
        <v>0</v>
      </c>
      <c r="M1215" s="3" t="s">
        <v>457</v>
      </c>
      <c r="N1215" s="3" t="s">
        <v>457</v>
      </c>
      <c r="O1215" s="3" t="s">
        <v>457</v>
      </c>
      <c r="P1215" s="3" t="s">
        <v>457</v>
      </c>
      <c r="Q1215" s="3" t="s">
        <v>457</v>
      </c>
      <c r="R1215" s="3" t="s">
        <v>457</v>
      </c>
      <c r="S1215" s="3" t="s">
        <v>457</v>
      </c>
      <c r="T1215" s="3" t="s">
        <v>481</v>
      </c>
      <c r="U1215" t="str">
        <f t="shared" si="18"/>
        <v>10060883</v>
      </c>
    </row>
    <row r="1216" spans="1:21" hidden="1">
      <c r="A1216" s="3" t="s">
        <v>1457</v>
      </c>
      <c r="B1216" s="3" t="s">
        <v>1686</v>
      </c>
      <c r="C1216" s="3" t="s">
        <v>23</v>
      </c>
      <c r="D1216" s="3" t="s">
        <v>1896</v>
      </c>
      <c r="E1216" s="3" t="s">
        <v>457</v>
      </c>
      <c r="F1216" s="3" t="s">
        <v>3077</v>
      </c>
      <c r="G1216" s="3" t="s">
        <v>31</v>
      </c>
      <c r="H1216" s="4">
        <v>45747</v>
      </c>
      <c r="I1216" s="5">
        <v>-1</v>
      </c>
      <c r="J1216" s="3" t="s">
        <v>20</v>
      </c>
      <c r="K1216" s="3" t="s">
        <v>457</v>
      </c>
      <c r="L1216" s="6">
        <v>-2.88</v>
      </c>
      <c r="M1216" s="3" t="s">
        <v>457</v>
      </c>
      <c r="N1216" s="3" t="s">
        <v>457</v>
      </c>
      <c r="O1216" s="3" t="s">
        <v>457</v>
      </c>
      <c r="P1216" s="3" t="s">
        <v>457</v>
      </c>
      <c r="Q1216" s="3" t="s">
        <v>457</v>
      </c>
      <c r="R1216" s="3" t="s">
        <v>457</v>
      </c>
      <c r="S1216" s="3" t="s">
        <v>457</v>
      </c>
      <c r="T1216" s="3" t="s">
        <v>481</v>
      </c>
      <c r="U1216" t="str">
        <f t="shared" si="18"/>
        <v>10060883</v>
      </c>
    </row>
    <row r="1217" spans="1:21" hidden="1">
      <c r="A1217" s="3" t="s">
        <v>1457</v>
      </c>
      <c r="B1217" s="3" t="s">
        <v>1686</v>
      </c>
      <c r="C1217" s="3" t="s">
        <v>23</v>
      </c>
      <c r="D1217" s="3" t="s">
        <v>1929</v>
      </c>
      <c r="E1217" s="3" t="s">
        <v>457</v>
      </c>
      <c r="F1217" s="3" t="s">
        <v>3076</v>
      </c>
      <c r="G1217" s="3" t="s">
        <v>31</v>
      </c>
      <c r="H1217" s="4">
        <v>45747</v>
      </c>
      <c r="I1217" s="5">
        <v>-1</v>
      </c>
      <c r="J1217" s="3" t="s">
        <v>20</v>
      </c>
      <c r="K1217" s="3" t="s">
        <v>457</v>
      </c>
      <c r="L1217" s="6">
        <v>0</v>
      </c>
      <c r="M1217" s="3" t="s">
        <v>457</v>
      </c>
      <c r="N1217" s="3" t="s">
        <v>457</v>
      </c>
      <c r="O1217" s="3" t="s">
        <v>457</v>
      </c>
      <c r="P1217" s="3" t="s">
        <v>457</v>
      </c>
      <c r="Q1217" s="3" t="s">
        <v>457</v>
      </c>
      <c r="R1217" s="3" t="s">
        <v>457</v>
      </c>
      <c r="S1217" s="3" t="s">
        <v>457</v>
      </c>
      <c r="T1217" s="3" t="s">
        <v>481</v>
      </c>
      <c r="U1217" t="str">
        <f t="shared" si="18"/>
        <v>10060883</v>
      </c>
    </row>
    <row r="1218" spans="1:21" hidden="1">
      <c r="A1218" s="3" t="s">
        <v>154</v>
      </c>
      <c r="B1218" s="3" t="s">
        <v>1686</v>
      </c>
      <c r="C1218" s="3" t="s">
        <v>27</v>
      </c>
      <c r="D1218" s="3" t="s">
        <v>1929</v>
      </c>
      <c r="E1218" s="3" t="s">
        <v>457</v>
      </c>
      <c r="F1218" s="3" t="s">
        <v>3078</v>
      </c>
      <c r="G1218" s="3" t="s">
        <v>25</v>
      </c>
      <c r="H1218" s="4">
        <v>45747</v>
      </c>
      <c r="I1218" s="5">
        <v>1</v>
      </c>
      <c r="J1218" s="3" t="s">
        <v>20</v>
      </c>
      <c r="K1218" s="3" t="s">
        <v>457</v>
      </c>
      <c r="L1218" s="6">
        <v>0</v>
      </c>
      <c r="M1218" s="3" t="s">
        <v>457</v>
      </c>
      <c r="N1218" s="3" t="s">
        <v>457</v>
      </c>
      <c r="O1218" s="3" t="s">
        <v>457</v>
      </c>
      <c r="P1218" s="3" t="s">
        <v>457</v>
      </c>
      <c r="Q1218" s="3" t="s">
        <v>457</v>
      </c>
      <c r="R1218" s="3" t="s">
        <v>457</v>
      </c>
      <c r="S1218" s="3" t="s">
        <v>457</v>
      </c>
      <c r="T1218" s="3" t="s">
        <v>481</v>
      </c>
      <c r="U1218" t="str">
        <f t="shared" si="18"/>
        <v>10060885</v>
      </c>
    </row>
    <row r="1219" spans="1:21" hidden="1">
      <c r="A1219" s="3" t="s">
        <v>154</v>
      </c>
      <c r="B1219" s="3" t="s">
        <v>1686</v>
      </c>
      <c r="C1219" s="3" t="s">
        <v>23</v>
      </c>
      <c r="D1219" s="3" t="s">
        <v>1896</v>
      </c>
      <c r="E1219" s="3" t="s">
        <v>457</v>
      </c>
      <c r="F1219" s="3" t="s">
        <v>3077</v>
      </c>
      <c r="G1219" s="3" t="s">
        <v>25</v>
      </c>
      <c r="H1219" s="4">
        <v>45747</v>
      </c>
      <c r="I1219" s="5">
        <v>-1</v>
      </c>
      <c r="J1219" s="3" t="s">
        <v>20</v>
      </c>
      <c r="K1219" s="3" t="s">
        <v>457</v>
      </c>
      <c r="L1219" s="6">
        <v>-4.7699999999999996</v>
      </c>
      <c r="M1219" s="3" t="s">
        <v>457</v>
      </c>
      <c r="N1219" s="3" t="s">
        <v>457</v>
      </c>
      <c r="O1219" s="3" t="s">
        <v>457</v>
      </c>
      <c r="P1219" s="3" t="s">
        <v>457</v>
      </c>
      <c r="Q1219" s="3" t="s">
        <v>457</v>
      </c>
      <c r="R1219" s="3" t="s">
        <v>457</v>
      </c>
      <c r="S1219" s="3" t="s">
        <v>457</v>
      </c>
      <c r="T1219" s="3" t="s">
        <v>481</v>
      </c>
      <c r="U1219" t="str">
        <f t="shared" ref="U1219:U1282" si="19">_xlfn.CONCAT(A1219,P1219)</f>
        <v>10060885</v>
      </c>
    </row>
    <row r="1220" spans="1:21" hidden="1">
      <c r="A1220" s="3" t="s">
        <v>154</v>
      </c>
      <c r="B1220" s="3" t="s">
        <v>1686</v>
      </c>
      <c r="C1220" s="3" t="s">
        <v>23</v>
      </c>
      <c r="D1220" s="3" t="s">
        <v>1929</v>
      </c>
      <c r="E1220" s="3" t="s">
        <v>457</v>
      </c>
      <c r="F1220" s="3" t="s">
        <v>3078</v>
      </c>
      <c r="G1220" s="3" t="s">
        <v>31</v>
      </c>
      <c r="H1220" s="4">
        <v>45747</v>
      </c>
      <c r="I1220" s="5">
        <v>-1</v>
      </c>
      <c r="J1220" s="3" t="s">
        <v>20</v>
      </c>
      <c r="K1220" s="3" t="s">
        <v>457</v>
      </c>
      <c r="L1220" s="6">
        <v>0</v>
      </c>
      <c r="M1220" s="3" t="s">
        <v>457</v>
      </c>
      <c r="N1220" s="3" t="s">
        <v>457</v>
      </c>
      <c r="O1220" s="3" t="s">
        <v>457</v>
      </c>
      <c r="P1220" s="3" t="s">
        <v>457</v>
      </c>
      <c r="Q1220" s="3" t="s">
        <v>457</v>
      </c>
      <c r="R1220" s="3" t="s">
        <v>457</v>
      </c>
      <c r="S1220" s="3" t="s">
        <v>457</v>
      </c>
      <c r="T1220" s="3" t="s">
        <v>481</v>
      </c>
      <c r="U1220" t="str">
        <f t="shared" si="19"/>
        <v>10060885</v>
      </c>
    </row>
    <row r="1221" spans="1:21" hidden="1">
      <c r="A1221" s="3" t="s">
        <v>160</v>
      </c>
      <c r="B1221" s="3" t="s">
        <v>1686</v>
      </c>
      <c r="C1221" s="3" t="s">
        <v>457</v>
      </c>
      <c r="D1221" s="3" t="s">
        <v>1899</v>
      </c>
      <c r="E1221" s="3" t="s">
        <v>457</v>
      </c>
      <c r="F1221" s="3" t="s">
        <v>3079</v>
      </c>
      <c r="G1221" s="3" t="s">
        <v>25</v>
      </c>
      <c r="H1221" s="4">
        <v>45748</v>
      </c>
      <c r="I1221" s="5">
        <v>12</v>
      </c>
      <c r="J1221" s="3" t="s">
        <v>20</v>
      </c>
      <c r="K1221" s="3" t="s">
        <v>457</v>
      </c>
      <c r="L1221" s="6">
        <v>124.08</v>
      </c>
      <c r="M1221" s="3" t="s">
        <v>457</v>
      </c>
      <c r="N1221" s="3" t="s">
        <v>457</v>
      </c>
      <c r="O1221" s="3" t="s">
        <v>457</v>
      </c>
      <c r="P1221" s="3" t="s">
        <v>457</v>
      </c>
      <c r="Q1221" s="3" t="s">
        <v>3080</v>
      </c>
      <c r="R1221" s="3" t="s">
        <v>457</v>
      </c>
      <c r="S1221" s="3" t="s">
        <v>457</v>
      </c>
      <c r="T1221" s="3" t="s">
        <v>481</v>
      </c>
      <c r="U1221" t="str">
        <f t="shared" si="19"/>
        <v>10060887</v>
      </c>
    </row>
    <row r="1222" spans="1:21" hidden="1">
      <c r="A1222" s="3" t="s">
        <v>355</v>
      </c>
      <c r="B1222" s="3" t="s">
        <v>1686</v>
      </c>
      <c r="C1222" s="3" t="s">
        <v>457</v>
      </c>
      <c r="D1222" s="3" t="s">
        <v>1899</v>
      </c>
      <c r="E1222" s="3" t="s">
        <v>457</v>
      </c>
      <c r="F1222" s="3" t="s">
        <v>3081</v>
      </c>
      <c r="G1222" s="3" t="s">
        <v>25</v>
      </c>
      <c r="H1222" s="4">
        <v>45748</v>
      </c>
      <c r="I1222" s="5">
        <v>6</v>
      </c>
      <c r="J1222" s="3" t="s">
        <v>20</v>
      </c>
      <c r="K1222" s="3" t="s">
        <v>457</v>
      </c>
      <c r="L1222" s="6">
        <v>55.62</v>
      </c>
      <c r="M1222" s="3" t="s">
        <v>457</v>
      </c>
      <c r="N1222" s="3" t="s">
        <v>457</v>
      </c>
      <c r="O1222" s="3" t="s">
        <v>457</v>
      </c>
      <c r="P1222" s="3" t="s">
        <v>457</v>
      </c>
      <c r="Q1222" s="3" t="s">
        <v>2011</v>
      </c>
      <c r="R1222" s="3" t="s">
        <v>457</v>
      </c>
      <c r="S1222" s="3" t="s">
        <v>457</v>
      </c>
      <c r="T1222" s="3" t="s">
        <v>481</v>
      </c>
      <c r="U1222" t="str">
        <f t="shared" si="19"/>
        <v>10305744</v>
      </c>
    </row>
    <row r="1223" spans="1:21" hidden="1">
      <c r="A1223" s="3" t="s">
        <v>1180</v>
      </c>
      <c r="B1223" s="3" t="s">
        <v>1686</v>
      </c>
      <c r="C1223" s="3" t="s">
        <v>457</v>
      </c>
      <c r="D1223" s="3" t="s">
        <v>1899</v>
      </c>
      <c r="E1223" s="3" t="s">
        <v>457</v>
      </c>
      <c r="F1223" s="3" t="s">
        <v>3082</v>
      </c>
      <c r="G1223" s="3" t="s">
        <v>25</v>
      </c>
      <c r="H1223" s="4">
        <v>45748</v>
      </c>
      <c r="I1223" s="5">
        <v>14</v>
      </c>
      <c r="J1223" s="3" t="s">
        <v>20</v>
      </c>
      <c r="K1223" s="3" t="s">
        <v>457</v>
      </c>
      <c r="L1223" s="6">
        <v>3522.41</v>
      </c>
      <c r="M1223" s="3" t="s">
        <v>457</v>
      </c>
      <c r="N1223" s="3" t="s">
        <v>457</v>
      </c>
      <c r="O1223" s="3" t="s">
        <v>457</v>
      </c>
      <c r="P1223" s="3" t="s">
        <v>457</v>
      </c>
      <c r="Q1223" s="3" t="s">
        <v>3074</v>
      </c>
      <c r="R1223" s="3" t="s">
        <v>457</v>
      </c>
      <c r="S1223" s="3" t="s">
        <v>457</v>
      </c>
      <c r="T1223" s="3" t="s">
        <v>481</v>
      </c>
      <c r="U1223" t="str">
        <f t="shared" si="19"/>
        <v>10584357</v>
      </c>
    </row>
    <row r="1224" spans="1:21" hidden="1">
      <c r="A1224" s="3" t="s">
        <v>197</v>
      </c>
      <c r="B1224" s="3" t="s">
        <v>1686</v>
      </c>
      <c r="C1224" s="3" t="s">
        <v>23</v>
      </c>
      <c r="D1224" s="3" t="s">
        <v>1896</v>
      </c>
      <c r="E1224" s="3" t="s">
        <v>457</v>
      </c>
      <c r="F1224" s="3" t="s">
        <v>3083</v>
      </c>
      <c r="G1224" s="3" t="s">
        <v>482</v>
      </c>
      <c r="H1224" s="4">
        <v>45749</v>
      </c>
      <c r="I1224" s="5">
        <v>-3</v>
      </c>
      <c r="J1224" s="3" t="s">
        <v>20</v>
      </c>
      <c r="K1224" s="3" t="s">
        <v>457</v>
      </c>
      <c r="L1224" s="6">
        <v>-16.559999999999999</v>
      </c>
      <c r="M1224" s="3" t="s">
        <v>457</v>
      </c>
      <c r="N1224" s="3" t="s">
        <v>457</v>
      </c>
      <c r="O1224" s="3" t="s">
        <v>457</v>
      </c>
      <c r="P1224" s="3" t="s">
        <v>457</v>
      </c>
      <c r="Q1224" s="3" t="s">
        <v>457</v>
      </c>
      <c r="R1224" s="3" t="s">
        <v>457</v>
      </c>
      <c r="S1224" s="3" t="s">
        <v>457</v>
      </c>
      <c r="T1224" s="3" t="s">
        <v>481</v>
      </c>
      <c r="U1224" t="str">
        <f t="shared" si="19"/>
        <v>10060919</v>
      </c>
    </row>
    <row r="1225" spans="1:21" hidden="1">
      <c r="A1225" s="3" t="s">
        <v>925</v>
      </c>
      <c r="B1225" s="3" t="s">
        <v>1686</v>
      </c>
      <c r="C1225" s="3" t="s">
        <v>30</v>
      </c>
      <c r="D1225" s="3" t="s">
        <v>1891</v>
      </c>
      <c r="E1225" s="3" t="s">
        <v>457</v>
      </c>
      <c r="F1225" s="3" t="s">
        <v>3084</v>
      </c>
      <c r="G1225" s="3" t="s">
        <v>31</v>
      </c>
      <c r="H1225" s="4">
        <v>45749</v>
      </c>
      <c r="I1225" s="5">
        <v>12</v>
      </c>
      <c r="J1225" s="3" t="s">
        <v>20</v>
      </c>
      <c r="K1225" s="3" t="s">
        <v>457</v>
      </c>
      <c r="L1225" s="6">
        <v>0</v>
      </c>
      <c r="M1225" s="3" t="s">
        <v>457</v>
      </c>
      <c r="N1225" s="3" t="s">
        <v>457</v>
      </c>
      <c r="O1225" s="3" t="s">
        <v>457</v>
      </c>
      <c r="P1225" s="3" t="s">
        <v>457</v>
      </c>
      <c r="Q1225" s="3" t="s">
        <v>2911</v>
      </c>
      <c r="R1225" s="3" t="s">
        <v>457</v>
      </c>
      <c r="S1225" s="3" t="s">
        <v>457</v>
      </c>
      <c r="T1225" s="3" t="s">
        <v>481</v>
      </c>
      <c r="U1225" t="str">
        <f t="shared" si="19"/>
        <v>10503901</v>
      </c>
    </row>
    <row r="1226" spans="1:21" hidden="1">
      <c r="A1226" s="3" t="s">
        <v>1334</v>
      </c>
      <c r="B1226" s="3" t="s">
        <v>1686</v>
      </c>
      <c r="C1226" s="3" t="s">
        <v>23</v>
      </c>
      <c r="D1226" s="3" t="s">
        <v>1896</v>
      </c>
      <c r="E1226" s="3" t="s">
        <v>457</v>
      </c>
      <c r="F1226" s="3" t="s">
        <v>3085</v>
      </c>
      <c r="G1226" s="3" t="s">
        <v>460</v>
      </c>
      <c r="H1226" s="4">
        <v>45751</v>
      </c>
      <c r="I1226" s="5">
        <v>-3</v>
      </c>
      <c r="J1226" s="3" t="s">
        <v>20</v>
      </c>
      <c r="K1226" s="3" t="s">
        <v>457</v>
      </c>
      <c r="L1226" s="6">
        <v>-5.79</v>
      </c>
      <c r="M1226" s="3" t="s">
        <v>457</v>
      </c>
      <c r="N1226" s="3" t="s">
        <v>457</v>
      </c>
      <c r="O1226" s="3" t="s">
        <v>457</v>
      </c>
      <c r="P1226" s="3" t="s">
        <v>457</v>
      </c>
      <c r="Q1226" s="3" t="s">
        <v>457</v>
      </c>
      <c r="R1226" s="3" t="s">
        <v>457</v>
      </c>
      <c r="S1226" s="3" t="s">
        <v>457</v>
      </c>
      <c r="T1226" s="3" t="s">
        <v>481</v>
      </c>
      <c r="U1226" t="str">
        <f t="shared" si="19"/>
        <v>10060882</v>
      </c>
    </row>
    <row r="1227" spans="1:21" hidden="1">
      <c r="A1227" s="3" t="s">
        <v>1339</v>
      </c>
      <c r="B1227" s="3" t="s">
        <v>1686</v>
      </c>
      <c r="C1227" s="3" t="s">
        <v>23</v>
      </c>
      <c r="D1227" s="3" t="s">
        <v>1896</v>
      </c>
      <c r="E1227" s="3" t="s">
        <v>457</v>
      </c>
      <c r="F1227" s="3" t="s">
        <v>3086</v>
      </c>
      <c r="G1227" s="3" t="s">
        <v>458</v>
      </c>
      <c r="H1227" s="4">
        <v>45751</v>
      </c>
      <c r="I1227" s="5">
        <v>-6</v>
      </c>
      <c r="J1227" s="3" t="s">
        <v>20</v>
      </c>
      <c r="K1227" s="3" t="s">
        <v>457</v>
      </c>
      <c r="L1227" s="6">
        <v>-28.38</v>
      </c>
      <c r="M1227" s="3" t="s">
        <v>457</v>
      </c>
      <c r="N1227" s="3" t="s">
        <v>457</v>
      </c>
      <c r="O1227" s="3" t="s">
        <v>457</v>
      </c>
      <c r="P1227" s="3" t="s">
        <v>457</v>
      </c>
      <c r="Q1227" s="3" t="s">
        <v>457</v>
      </c>
      <c r="R1227" s="3" t="s">
        <v>457</v>
      </c>
      <c r="S1227" s="3" t="s">
        <v>457</v>
      </c>
      <c r="T1227" s="3" t="s">
        <v>481</v>
      </c>
      <c r="U1227" t="str">
        <f t="shared" si="19"/>
        <v>10060918</v>
      </c>
    </row>
    <row r="1228" spans="1:21" hidden="1">
      <c r="A1228" s="3" t="s">
        <v>920</v>
      </c>
      <c r="B1228" s="3" t="s">
        <v>1686</v>
      </c>
      <c r="C1228" s="3" t="s">
        <v>27</v>
      </c>
      <c r="D1228" s="3" t="s">
        <v>456</v>
      </c>
      <c r="E1228" s="3" t="s">
        <v>457</v>
      </c>
      <c r="F1228" s="3" t="s">
        <v>3087</v>
      </c>
      <c r="G1228" s="3" t="s">
        <v>31</v>
      </c>
      <c r="H1228" s="4">
        <v>45753</v>
      </c>
      <c r="I1228" s="5">
        <v>-6</v>
      </c>
      <c r="J1228" s="3" t="s">
        <v>20</v>
      </c>
      <c r="K1228" s="3" t="s">
        <v>457</v>
      </c>
      <c r="L1228" s="6">
        <v>-6.94</v>
      </c>
      <c r="M1228" s="3" t="s">
        <v>457</v>
      </c>
      <c r="N1228" s="3" t="s">
        <v>457</v>
      </c>
      <c r="O1228" s="3" t="s">
        <v>457</v>
      </c>
      <c r="P1228" s="3" t="s">
        <v>3088</v>
      </c>
      <c r="Q1228" s="3" t="s">
        <v>457</v>
      </c>
      <c r="R1228" s="3" t="s">
        <v>457</v>
      </c>
      <c r="S1228" s="3" t="s">
        <v>457</v>
      </c>
      <c r="T1228" s="3" t="s">
        <v>3089</v>
      </c>
      <c r="U1228" t="str">
        <f t="shared" si="19"/>
        <v>10058873100088270</v>
      </c>
    </row>
    <row r="1229" spans="1:21" hidden="1">
      <c r="A1229" s="3" t="s">
        <v>920</v>
      </c>
      <c r="B1229" s="3" t="s">
        <v>1686</v>
      </c>
      <c r="C1229" s="3" t="s">
        <v>27</v>
      </c>
      <c r="D1229" s="3" t="s">
        <v>1929</v>
      </c>
      <c r="E1229" s="3" t="s">
        <v>457</v>
      </c>
      <c r="F1229" s="3" t="s">
        <v>3090</v>
      </c>
      <c r="G1229" s="3" t="s">
        <v>25</v>
      </c>
      <c r="H1229" s="4">
        <v>45753</v>
      </c>
      <c r="I1229" s="5">
        <v>6</v>
      </c>
      <c r="J1229" s="3" t="s">
        <v>20</v>
      </c>
      <c r="K1229" s="3" t="s">
        <v>457</v>
      </c>
      <c r="L1229" s="6">
        <v>0</v>
      </c>
      <c r="M1229" s="3" t="s">
        <v>457</v>
      </c>
      <c r="N1229" s="3" t="s">
        <v>457</v>
      </c>
      <c r="O1229" s="3" t="s">
        <v>457</v>
      </c>
      <c r="P1229" s="3" t="s">
        <v>457</v>
      </c>
      <c r="Q1229" s="3" t="s">
        <v>457</v>
      </c>
      <c r="R1229" s="3" t="s">
        <v>457</v>
      </c>
      <c r="S1229" s="3" t="s">
        <v>457</v>
      </c>
      <c r="T1229" s="3" t="s">
        <v>481</v>
      </c>
      <c r="U1229" t="str">
        <f t="shared" si="19"/>
        <v>10058873</v>
      </c>
    </row>
    <row r="1230" spans="1:21" hidden="1">
      <c r="A1230" s="3" t="s">
        <v>920</v>
      </c>
      <c r="B1230" s="3" t="s">
        <v>1686</v>
      </c>
      <c r="C1230" s="3" t="s">
        <v>30</v>
      </c>
      <c r="D1230" s="3" t="s">
        <v>1929</v>
      </c>
      <c r="E1230" s="3" t="s">
        <v>457</v>
      </c>
      <c r="F1230" s="3" t="s">
        <v>3090</v>
      </c>
      <c r="G1230" s="3" t="s">
        <v>31</v>
      </c>
      <c r="H1230" s="4">
        <v>45753</v>
      </c>
      <c r="I1230" s="5">
        <v>-6</v>
      </c>
      <c r="J1230" s="3" t="s">
        <v>20</v>
      </c>
      <c r="K1230" s="3" t="s">
        <v>457</v>
      </c>
      <c r="L1230" s="6">
        <v>0</v>
      </c>
      <c r="M1230" s="3" t="s">
        <v>457</v>
      </c>
      <c r="N1230" s="3" t="s">
        <v>457</v>
      </c>
      <c r="O1230" s="3" t="s">
        <v>457</v>
      </c>
      <c r="P1230" s="3" t="s">
        <v>457</v>
      </c>
      <c r="Q1230" s="3" t="s">
        <v>457</v>
      </c>
      <c r="R1230" s="3" t="s">
        <v>457</v>
      </c>
      <c r="S1230" s="3" t="s">
        <v>457</v>
      </c>
      <c r="T1230" s="3" t="s">
        <v>481</v>
      </c>
      <c r="U1230" t="str">
        <f t="shared" si="19"/>
        <v>10058873</v>
      </c>
    </row>
    <row r="1231" spans="1:21" hidden="1">
      <c r="A1231" s="3" t="s">
        <v>1347</v>
      </c>
      <c r="B1231" s="3" t="s">
        <v>1686</v>
      </c>
      <c r="C1231" s="3" t="s">
        <v>27</v>
      </c>
      <c r="D1231" s="3" t="s">
        <v>456</v>
      </c>
      <c r="E1231" s="3" t="s">
        <v>457</v>
      </c>
      <c r="F1231" s="3" t="s">
        <v>3091</v>
      </c>
      <c r="G1231" s="3" t="s">
        <v>31</v>
      </c>
      <c r="H1231" s="4">
        <v>45753</v>
      </c>
      <c r="I1231" s="5">
        <v>-12</v>
      </c>
      <c r="J1231" s="3" t="s">
        <v>20</v>
      </c>
      <c r="K1231" s="3" t="s">
        <v>457</v>
      </c>
      <c r="L1231" s="6">
        <v>-47.88</v>
      </c>
      <c r="M1231" s="3" t="s">
        <v>457</v>
      </c>
      <c r="N1231" s="3" t="s">
        <v>457</v>
      </c>
      <c r="O1231" s="3" t="s">
        <v>457</v>
      </c>
      <c r="P1231" s="3" t="s">
        <v>3088</v>
      </c>
      <c r="Q1231" s="3" t="s">
        <v>457</v>
      </c>
      <c r="R1231" s="3" t="s">
        <v>457</v>
      </c>
      <c r="S1231" s="3" t="s">
        <v>457</v>
      </c>
      <c r="T1231" s="3" t="s">
        <v>3089</v>
      </c>
      <c r="U1231" t="str">
        <f t="shared" si="19"/>
        <v>10058890100088270</v>
      </c>
    </row>
    <row r="1232" spans="1:21" hidden="1">
      <c r="A1232" s="3" t="s">
        <v>1347</v>
      </c>
      <c r="B1232" s="3" t="s">
        <v>1686</v>
      </c>
      <c r="C1232" s="3" t="s">
        <v>23</v>
      </c>
      <c r="D1232" s="3" t="s">
        <v>1929</v>
      </c>
      <c r="E1232" s="3" t="s">
        <v>457</v>
      </c>
      <c r="F1232" s="3" t="s">
        <v>3092</v>
      </c>
      <c r="G1232" s="3" t="s">
        <v>31</v>
      </c>
      <c r="H1232" s="4">
        <v>45753</v>
      </c>
      <c r="I1232" s="5">
        <v>-12</v>
      </c>
      <c r="J1232" s="3" t="s">
        <v>20</v>
      </c>
      <c r="K1232" s="3" t="s">
        <v>457</v>
      </c>
      <c r="L1232" s="6">
        <v>0</v>
      </c>
      <c r="M1232" s="3" t="s">
        <v>457</v>
      </c>
      <c r="N1232" s="3" t="s">
        <v>457</v>
      </c>
      <c r="O1232" s="3" t="s">
        <v>457</v>
      </c>
      <c r="P1232" s="3" t="s">
        <v>457</v>
      </c>
      <c r="Q1232" s="3" t="s">
        <v>457</v>
      </c>
      <c r="R1232" s="3" t="s">
        <v>457</v>
      </c>
      <c r="S1232" s="3" t="s">
        <v>457</v>
      </c>
      <c r="T1232" s="3" t="s">
        <v>481</v>
      </c>
      <c r="U1232" t="str">
        <f t="shared" si="19"/>
        <v>10058890</v>
      </c>
    </row>
    <row r="1233" spans="1:21" hidden="1">
      <c r="A1233" s="3" t="s">
        <v>1347</v>
      </c>
      <c r="B1233" s="3" t="s">
        <v>1686</v>
      </c>
      <c r="C1233" s="3" t="s">
        <v>27</v>
      </c>
      <c r="D1233" s="3" t="s">
        <v>1929</v>
      </c>
      <c r="E1233" s="3" t="s">
        <v>457</v>
      </c>
      <c r="F1233" s="3" t="s">
        <v>3092</v>
      </c>
      <c r="G1233" s="3" t="s">
        <v>25</v>
      </c>
      <c r="H1233" s="4">
        <v>45753</v>
      </c>
      <c r="I1233" s="5">
        <v>12</v>
      </c>
      <c r="J1233" s="3" t="s">
        <v>20</v>
      </c>
      <c r="K1233" s="3" t="s">
        <v>457</v>
      </c>
      <c r="L1233" s="6">
        <v>0</v>
      </c>
      <c r="M1233" s="3" t="s">
        <v>457</v>
      </c>
      <c r="N1233" s="3" t="s">
        <v>457</v>
      </c>
      <c r="O1233" s="3" t="s">
        <v>457</v>
      </c>
      <c r="P1233" s="3" t="s">
        <v>457</v>
      </c>
      <c r="Q1233" s="3" t="s">
        <v>457</v>
      </c>
      <c r="R1233" s="3" t="s">
        <v>457</v>
      </c>
      <c r="S1233" s="3" t="s">
        <v>457</v>
      </c>
      <c r="T1233" s="3" t="s">
        <v>481</v>
      </c>
      <c r="U1233" t="str">
        <f t="shared" si="19"/>
        <v>10058890</v>
      </c>
    </row>
    <row r="1234" spans="1:21" hidden="1">
      <c r="A1234" s="3" t="s">
        <v>988</v>
      </c>
      <c r="B1234" s="3" t="s">
        <v>1686</v>
      </c>
      <c r="C1234" s="3" t="s">
        <v>27</v>
      </c>
      <c r="D1234" s="3" t="s">
        <v>1929</v>
      </c>
      <c r="E1234" s="3" t="s">
        <v>457</v>
      </c>
      <c r="F1234" s="3" t="s">
        <v>3093</v>
      </c>
      <c r="G1234" s="3" t="s">
        <v>25</v>
      </c>
      <c r="H1234" s="4">
        <v>45753</v>
      </c>
      <c r="I1234" s="5">
        <v>2</v>
      </c>
      <c r="J1234" s="3" t="s">
        <v>20</v>
      </c>
      <c r="K1234" s="3" t="s">
        <v>457</v>
      </c>
      <c r="L1234" s="6">
        <v>0</v>
      </c>
      <c r="M1234" s="3" t="s">
        <v>457</v>
      </c>
      <c r="N1234" s="3" t="s">
        <v>457</v>
      </c>
      <c r="O1234" s="3" t="s">
        <v>457</v>
      </c>
      <c r="P1234" s="3" t="s">
        <v>457</v>
      </c>
      <c r="Q1234" s="3" t="s">
        <v>457</v>
      </c>
      <c r="R1234" s="3" t="s">
        <v>457</v>
      </c>
      <c r="S1234" s="3" t="s">
        <v>457</v>
      </c>
      <c r="T1234" s="3" t="s">
        <v>481</v>
      </c>
      <c r="U1234" t="str">
        <f t="shared" si="19"/>
        <v>10206296</v>
      </c>
    </row>
    <row r="1235" spans="1:21" hidden="1">
      <c r="A1235" s="3" t="s">
        <v>988</v>
      </c>
      <c r="B1235" s="3" t="s">
        <v>1686</v>
      </c>
      <c r="C1235" s="3" t="s">
        <v>30</v>
      </c>
      <c r="D1235" s="3" t="s">
        <v>1929</v>
      </c>
      <c r="E1235" s="3" t="s">
        <v>457</v>
      </c>
      <c r="F1235" s="3" t="s">
        <v>3093</v>
      </c>
      <c r="G1235" s="3" t="s">
        <v>31</v>
      </c>
      <c r="H1235" s="4">
        <v>45753</v>
      </c>
      <c r="I1235" s="5">
        <v>-2</v>
      </c>
      <c r="J1235" s="3" t="s">
        <v>20</v>
      </c>
      <c r="K1235" s="3" t="s">
        <v>457</v>
      </c>
      <c r="L1235" s="6">
        <v>0</v>
      </c>
      <c r="M1235" s="3" t="s">
        <v>457</v>
      </c>
      <c r="N1235" s="3" t="s">
        <v>457</v>
      </c>
      <c r="O1235" s="3" t="s">
        <v>457</v>
      </c>
      <c r="P1235" s="3" t="s">
        <v>457</v>
      </c>
      <c r="Q1235" s="3" t="s">
        <v>457</v>
      </c>
      <c r="R1235" s="3" t="s">
        <v>457</v>
      </c>
      <c r="S1235" s="3" t="s">
        <v>457</v>
      </c>
      <c r="T1235" s="3" t="s">
        <v>481</v>
      </c>
      <c r="U1235" t="str">
        <f t="shared" si="19"/>
        <v>10206296</v>
      </c>
    </row>
    <row r="1236" spans="1:21" hidden="1">
      <c r="A1236" s="3" t="s">
        <v>988</v>
      </c>
      <c r="B1236" s="3" t="s">
        <v>1686</v>
      </c>
      <c r="C1236" s="3" t="s">
        <v>27</v>
      </c>
      <c r="D1236" s="3" t="s">
        <v>456</v>
      </c>
      <c r="E1236" s="3" t="s">
        <v>457</v>
      </c>
      <c r="F1236" s="3" t="s">
        <v>3094</v>
      </c>
      <c r="G1236" s="3" t="s">
        <v>31</v>
      </c>
      <c r="H1236" s="4">
        <v>45753</v>
      </c>
      <c r="I1236" s="5">
        <v>-2</v>
      </c>
      <c r="J1236" s="3" t="s">
        <v>20</v>
      </c>
      <c r="K1236" s="3" t="s">
        <v>457</v>
      </c>
      <c r="L1236" s="6">
        <v>-19.3</v>
      </c>
      <c r="M1236" s="3" t="s">
        <v>457</v>
      </c>
      <c r="N1236" s="3" t="s">
        <v>457</v>
      </c>
      <c r="O1236" s="3" t="s">
        <v>457</v>
      </c>
      <c r="P1236" s="3" t="s">
        <v>3095</v>
      </c>
      <c r="Q1236" s="3" t="s">
        <v>457</v>
      </c>
      <c r="R1236" s="3" t="s">
        <v>457</v>
      </c>
      <c r="S1236" s="3" t="s">
        <v>457</v>
      </c>
      <c r="T1236" s="3" t="s">
        <v>481</v>
      </c>
      <c r="U1236" t="str">
        <f t="shared" si="19"/>
        <v>10206296200145024</v>
      </c>
    </row>
    <row r="1237" spans="1:21" hidden="1">
      <c r="A1237" s="3" t="s">
        <v>1457</v>
      </c>
      <c r="B1237" s="3" t="s">
        <v>1686</v>
      </c>
      <c r="C1237" s="3" t="s">
        <v>23</v>
      </c>
      <c r="D1237" s="3" t="s">
        <v>1896</v>
      </c>
      <c r="E1237" s="3" t="s">
        <v>457</v>
      </c>
      <c r="F1237" s="3" t="s">
        <v>3096</v>
      </c>
      <c r="G1237" s="3" t="s">
        <v>458</v>
      </c>
      <c r="H1237" s="4">
        <v>45754</v>
      </c>
      <c r="I1237" s="5">
        <v>-2</v>
      </c>
      <c r="J1237" s="3" t="s">
        <v>20</v>
      </c>
      <c r="K1237" s="3" t="s">
        <v>457</v>
      </c>
      <c r="L1237" s="6">
        <v>-5.77</v>
      </c>
      <c r="M1237" s="3" t="s">
        <v>457</v>
      </c>
      <c r="N1237" s="3" t="s">
        <v>457</v>
      </c>
      <c r="O1237" s="3" t="s">
        <v>457</v>
      </c>
      <c r="P1237" s="3" t="s">
        <v>457</v>
      </c>
      <c r="Q1237" s="3" t="s">
        <v>457</v>
      </c>
      <c r="R1237" s="3" t="s">
        <v>457</v>
      </c>
      <c r="S1237" s="3" t="s">
        <v>457</v>
      </c>
      <c r="T1237" s="3" t="s">
        <v>481</v>
      </c>
      <c r="U1237" t="str">
        <f t="shared" si="19"/>
        <v>10060883</v>
      </c>
    </row>
    <row r="1238" spans="1:21" hidden="1">
      <c r="A1238" s="3" t="s">
        <v>168</v>
      </c>
      <c r="B1238" s="3" t="s">
        <v>1686</v>
      </c>
      <c r="C1238" s="3" t="s">
        <v>23</v>
      </c>
      <c r="D1238" s="3" t="s">
        <v>1896</v>
      </c>
      <c r="E1238" s="3" t="s">
        <v>457</v>
      </c>
      <c r="F1238" s="3" t="s">
        <v>3097</v>
      </c>
      <c r="G1238" s="3" t="s">
        <v>25</v>
      </c>
      <c r="H1238" s="4">
        <v>45754</v>
      </c>
      <c r="I1238" s="5">
        <v>-1</v>
      </c>
      <c r="J1238" s="3" t="s">
        <v>20</v>
      </c>
      <c r="K1238" s="3" t="s">
        <v>457</v>
      </c>
      <c r="L1238" s="6">
        <v>-31.66</v>
      </c>
      <c r="M1238" s="3" t="s">
        <v>457</v>
      </c>
      <c r="N1238" s="3" t="s">
        <v>457</v>
      </c>
      <c r="O1238" s="3" t="s">
        <v>457</v>
      </c>
      <c r="P1238" s="3" t="s">
        <v>457</v>
      </c>
      <c r="Q1238" s="3" t="s">
        <v>457</v>
      </c>
      <c r="R1238" s="3" t="s">
        <v>457</v>
      </c>
      <c r="S1238" s="3" t="s">
        <v>457</v>
      </c>
      <c r="T1238" s="3" t="s">
        <v>481</v>
      </c>
      <c r="U1238" t="str">
        <f t="shared" si="19"/>
        <v>10060892</v>
      </c>
    </row>
    <row r="1239" spans="1:21" hidden="1">
      <c r="A1239" s="3" t="s">
        <v>154</v>
      </c>
      <c r="B1239" s="3" t="s">
        <v>1686</v>
      </c>
      <c r="C1239" s="3" t="s">
        <v>457</v>
      </c>
      <c r="D1239" s="3" t="s">
        <v>1899</v>
      </c>
      <c r="E1239" s="3" t="s">
        <v>457</v>
      </c>
      <c r="F1239" s="3" t="s">
        <v>3098</v>
      </c>
      <c r="G1239" s="3" t="s">
        <v>25</v>
      </c>
      <c r="H1239" s="4">
        <v>45755</v>
      </c>
      <c r="I1239" s="5">
        <v>7</v>
      </c>
      <c r="J1239" s="3" t="s">
        <v>20</v>
      </c>
      <c r="K1239" s="3" t="s">
        <v>457</v>
      </c>
      <c r="L1239" s="6">
        <v>33.46</v>
      </c>
      <c r="M1239" s="3" t="s">
        <v>457</v>
      </c>
      <c r="N1239" s="3" t="s">
        <v>457</v>
      </c>
      <c r="O1239" s="3" t="s">
        <v>457</v>
      </c>
      <c r="P1239" s="3" t="s">
        <v>457</v>
      </c>
      <c r="Q1239" s="3" t="s">
        <v>3099</v>
      </c>
      <c r="R1239" s="3" t="s">
        <v>457</v>
      </c>
      <c r="S1239" s="3" t="s">
        <v>457</v>
      </c>
      <c r="T1239" s="3" t="s">
        <v>481</v>
      </c>
      <c r="U1239" t="str">
        <f t="shared" si="19"/>
        <v>10060885</v>
      </c>
    </row>
    <row r="1240" spans="1:21" hidden="1">
      <c r="A1240" s="3" t="s">
        <v>1013</v>
      </c>
      <c r="B1240" s="3" t="s">
        <v>1686</v>
      </c>
      <c r="C1240" s="3" t="s">
        <v>457</v>
      </c>
      <c r="D1240" s="3" t="s">
        <v>1899</v>
      </c>
      <c r="E1240" s="3" t="s">
        <v>457</v>
      </c>
      <c r="F1240" s="3" t="s">
        <v>3100</v>
      </c>
      <c r="G1240" s="3" t="s">
        <v>25</v>
      </c>
      <c r="H1240" s="4">
        <v>45755</v>
      </c>
      <c r="I1240" s="5">
        <v>28</v>
      </c>
      <c r="J1240" s="3" t="s">
        <v>20</v>
      </c>
      <c r="K1240" s="3" t="s">
        <v>457</v>
      </c>
      <c r="L1240" s="6">
        <v>42.56</v>
      </c>
      <c r="M1240" s="3" t="s">
        <v>457</v>
      </c>
      <c r="N1240" s="3" t="s">
        <v>457</v>
      </c>
      <c r="O1240" s="3" t="s">
        <v>457</v>
      </c>
      <c r="P1240" s="3" t="s">
        <v>457</v>
      </c>
      <c r="Q1240" s="3" t="s">
        <v>3074</v>
      </c>
      <c r="R1240" s="3" t="s">
        <v>457</v>
      </c>
      <c r="S1240" s="3" t="s">
        <v>457</v>
      </c>
      <c r="T1240" s="3" t="s">
        <v>481</v>
      </c>
      <c r="U1240" t="str">
        <f t="shared" si="19"/>
        <v>10586143</v>
      </c>
    </row>
    <row r="1241" spans="1:21" hidden="1">
      <c r="A1241" s="3" t="s">
        <v>1247</v>
      </c>
      <c r="B1241" s="3" t="s">
        <v>1686</v>
      </c>
      <c r="C1241" s="3" t="s">
        <v>30</v>
      </c>
      <c r="D1241" s="3" t="s">
        <v>1891</v>
      </c>
      <c r="E1241" s="3" t="s">
        <v>457</v>
      </c>
      <c r="F1241" s="3" t="s">
        <v>3101</v>
      </c>
      <c r="G1241" s="3" t="s">
        <v>31</v>
      </c>
      <c r="H1241" s="4">
        <v>45756</v>
      </c>
      <c r="I1241" s="5">
        <v>6</v>
      </c>
      <c r="J1241" s="3" t="s">
        <v>20</v>
      </c>
      <c r="K1241" s="3" t="s">
        <v>457</v>
      </c>
      <c r="L1241" s="6">
        <v>0</v>
      </c>
      <c r="M1241" s="3" t="s">
        <v>457</v>
      </c>
      <c r="N1241" s="3" t="s">
        <v>457</v>
      </c>
      <c r="O1241" s="3" t="s">
        <v>457</v>
      </c>
      <c r="P1241" s="3" t="s">
        <v>457</v>
      </c>
      <c r="Q1241" s="3" t="s">
        <v>2690</v>
      </c>
      <c r="R1241" s="3" t="s">
        <v>457</v>
      </c>
      <c r="S1241" s="3" t="s">
        <v>457</v>
      </c>
      <c r="T1241" s="3" t="s">
        <v>481</v>
      </c>
      <c r="U1241" t="str">
        <f t="shared" si="19"/>
        <v>10058077</v>
      </c>
    </row>
    <row r="1242" spans="1:21" hidden="1">
      <c r="A1242" s="3" t="s">
        <v>1247</v>
      </c>
      <c r="B1242" s="3" t="s">
        <v>1686</v>
      </c>
      <c r="C1242" s="3" t="s">
        <v>30</v>
      </c>
      <c r="D1242" s="3" t="s">
        <v>1891</v>
      </c>
      <c r="E1242" s="3" t="s">
        <v>457</v>
      </c>
      <c r="F1242" s="3" t="s">
        <v>3102</v>
      </c>
      <c r="G1242" s="3" t="s">
        <v>31</v>
      </c>
      <c r="H1242" s="4">
        <v>45756</v>
      </c>
      <c r="I1242" s="5">
        <v>6</v>
      </c>
      <c r="J1242" s="3" t="s">
        <v>20</v>
      </c>
      <c r="K1242" s="3" t="s">
        <v>457</v>
      </c>
      <c r="L1242" s="6">
        <v>0</v>
      </c>
      <c r="M1242" s="3" t="s">
        <v>457</v>
      </c>
      <c r="N1242" s="3" t="s">
        <v>457</v>
      </c>
      <c r="O1242" s="3" t="s">
        <v>457</v>
      </c>
      <c r="P1242" s="3" t="s">
        <v>457</v>
      </c>
      <c r="Q1242" s="3" t="s">
        <v>2911</v>
      </c>
      <c r="R1242" s="3" t="s">
        <v>457</v>
      </c>
      <c r="S1242" s="3" t="s">
        <v>457</v>
      </c>
      <c r="T1242" s="3" t="s">
        <v>481</v>
      </c>
      <c r="U1242" t="str">
        <f t="shared" si="19"/>
        <v>10058077</v>
      </c>
    </row>
    <row r="1243" spans="1:21" hidden="1">
      <c r="A1243" s="3" t="s">
        <v>160</v>
      </c>
      <c r="B1243" s="3" t="s">
        <v>1686</v>
      </c>
      <c r="C1243" s="3" t="s">
        <v>23</v>
      </c>
      <c r="D1243" s="3" t="s">
        <v>1929</v>
      </c>
      <c r="E1243" s="3" t="s">
        <v>457</v>
      </c>
      <c r="F1243" s="3" t="s">
        <v>3103</v>
      </c>
      <c r="G1243" s="3" t="s">
        <v>31</v>
      </c>
      <c r="H1243" s="4">
        <v>45756</v>
      </c>
      <c r="I1243" s="5">
        <v>-2</v>
      </c>
      <c r="J1243" s="3" t="s">
        <v>20</v>
      </c>
      <c r="K1243" s="3" t="s">
        <v>457</v>
      </c>
      <c r="L1243" s="6">
        <v>0</v>
      </c>
      <c r="M1243" s="3" t="s">
        <v>457</v>
      </c>
      <c r="N1243" s="3" t="s">
        <v>457</v>
      </c>
      <c r="O1243" s="3" t="s">
        <v>457</v>
      </c>
      <c r="P1243" s="3" t="s">
        <v>457</v>
      </c>
      <c r="Q1243" s="3" t="s">
        <v>457</v>
      </c>
      <c r="R1243" s="3" t="s">
        <v>457</v>
      </c>
      <c r="S1243" s="3" t="s">
        <v>457</v>
      </c>
      <c r="T1243" s="3" t="s">
        <v>481</v>
      </c>
      <c r="U1243" t="str">
        <f t="shared" si="19"/>
        <v>10060887</v>
      </c>
    </row>
    <row r="1244" spans="1:21" hidden="1">
      <c r="A1244" s="3" t="s">
        <v>160</v>
      </c>
      <c r="B1244" s="3" t="s">
        <v>1686</v>
      </c>
      <c r="C1244" s="3" t="s">
        <v>27</v>
      </c>
      <c r="D1244" s="3" t="s">
        <v>1929</v>
      </c>
      <c r="E1244" s="3" t="s">
        <v>457</v>
      </c>
      <c r="F1244" s="3" t="s">
        <v>3103</v>
      </c>
      <c r="G1244" s="3" t="s">
        <v>25</v>
      </c>
      <c r="H1244" s="4">
        <v>45756</v>
      </c>
      <c r="I1244" s="5">
        <v>2</v>
      </c>
      <c r="J1244" s="3" t="s">
        <v>20</v>
      </c>
      <c r="K1244" s="3" t="s">
        <v>457</v>
      </c>
      <c r="L1244" s="6">
        <v>0</v>
      </c>
      <c r="M1244" s="3" t="s">
        <v>457</v>
      </c>
      <c r="N1244" s="3" t="s">
        <v>457</v>
      </c>
      <c r="O1244" s="3" t="s">
        <v>457</v>
      </c>
      <c r="P1244" s="3" t="s">
        <v>457</v>
      </c>
      <c r="Q1244" s="3" t="s">
        <v>457</v>
      </c>
      <c r="R1244" s="3" t="s">
        <v>457</v>
      </c>
      <c r="S1244" s="3" t="s">
        <v>457</v>
      </c>
      <c r="T1244" s="3" t="s">
        <v>481</v>
      </c>
      <c r="U1244" t="str">
        <f t="shared" si="19"/>
        <v>10060887</v>
      </c>
    </row>
    <row r="1245" spans="1:21" hidden="1">
      <c r="A1245" s="3" t="s">
        <v>160</v>
      </c>
      <c r="B1245" s="3" t="s">
        <v>1686</v>
      </c>
      <c r="C1245" s="3" t="s">
        <v>27</v>
      </c>
      <c r="D1245" s="3" t="s">
        <v>456</v>
      </c>
      <c r="E1245" s="3" t="s">
        <v>457</v>
      </c>
      <c r="F1245" s="3" t="s">
        <v>3104</v>
      </c>
      <c r="G1245" s="3" t="s">
        <v>31</v>
      </c>
      <c r="H1245" s="4">
        <v>45756</v>
      </c>
      <c r="I1245" s="5">
        <v>-2</v>
      </c>
      <c r="J1245" s="3" t="s">
        <v>20</v>
      </c>
      <c r="K1245" s="3" t="s">
        <v>457</v>
      </c>
      <c r="L1245" s="6">
        <v>-20.67</v>
      </c>
      <c r="M1245" s="3" t="s">
        <v>457</v>
      </c>
      <c r="N1245" s="3" t="s">
        <v>457</v>
      </c>
      <c r="O1245" s="3" t="s">
        <v>457</v>
      </c>
      <c r="P1245" s="3" t="s">
        <v>3105</v>
      </c>
      <c r="Q1245" s="3" t="s">
        <v>457</v>
      </c>
      <c r="R1245" s="3" t="s">
        <v>457</v>
      </c>
      <c r="S1245" s="3" t="s">
        <v>457</v>
      </c>
      <c r="T1245" s="3" t="s">
        <v>3106</v>
      </c>
      <c r="U1245" t="str">
        <f t="shared" si="19"/>
        <v>10060887200190185</v>
      </c>
    </row>
    <row r="1246" spans="1:21" hidden="1">
      <c r="A1246" s="3" t="s">
        <v>1156</v>
      </c>
      <c r="B1246" s="3" t="s">
        <v>1686</v>
      </c>
      <c r="C1246" s="3" t="s">
        <v>23</v>
      </c>
      <c r="D1246" s="3" t="s">
        <v>1896</v>
      </c>
      <c r="E1246" s="3" t="s">
        <v>457</v>
      </c>
      <c r="F1246" s="3" t="s">
        <v>3107</v>
      </c>
      <c r="G1246" s="3" t="s">
        <v>31</v>
      </c>
      <c r="H1246" s="4">
        <v>45756</v>
      </c>
      <c r="I1246" s="5">
        <v>-1</v>
      </c>
      <c r="J1246" s="3" t="s">
        <v>20</v>
      </c>
      <c r="K1246" s="3" t="s">
        <v>457</v>
      </c>
      <c r="L1246" s="6">
        <v>-25.36</v>
      </c>
      <c r="M1246" s="3" t="s">
        <v>457</v>
      </c>
      <c r="N1246" s="3" t="s">
        <v>457</v>
      </c>
      <c r="O1246" s="3" t="s">
        <v>457</v>
      </c>
      <c r="P1246" s="3" t="s">
        <v>457</v>
      </c>
      <c r="Q1246" s="3" t="s">
        <v>457</v>
      </c>
      <c r="R1246" s="3" t="s">
        <v>457</v>
      </c>
      <c r="S1246" s="3" t="s">
        <v>457</v>
      </c>
      <c r="T1246" s="3" t="s">
        <v>481</v>
      </c>
      <c r="U1246" t="str">
        <f t="shared" si="19"/>
        <v>10060891</v>
      </c>
    </row>
    <row r="1247" spans="1:21" hidden="1">
      <c r="A1247" s="3" t="s">
        <v>1300</v>
      </c>
      <c r="B1247" s="3" t="s">
        <v>1686</v>
      </c>
      <c r="C1247" s="3" t="s">
        <v>457</v>
      </c>
      <c r="D1247" s="3" t="s">
        <v>1899</v>
      </c>
      <c r="E1247" s="3" t="s">
        <v>457</v>
      </c>
      <c r="F1247" s="3" t="s">
        <v>3108</v>
      </c>
      <c r="G1247" s="3" t="s">
        <v>25</v>
      </c>
      <c r="H1247" s="4">
        <v>45756</v>
      </c>
      <c r="I1247" s="5">
        <v>1</v>
      </c>
      <c r="J1247" s="3" t="s">
        <v>20</v>
      </c>
      <c r="K1247" s="3" t="s">
        <v>3109</v>
      </c>
      <c r="L1247" s="6">
        <v>0.01</v>
      </c>
      <c r="M1247" s="3" t="s">
        <v>457</v>
      </c>
      <c r="N1247" s="3" t="s">
        <v>457</v>
      </c>
      <c r="O1247" s="3" t="s">
        <v>457</v>
      </c>
      <c r="P1247" s="3" t="s">
        <v>457</v>
      </c>
      <c r="Q1247" s="3" t="s">
        <v>3110</v>
      </c>
      <c r="R1247" s="3" t="s">
        <v>457</v>
      </c>
      <c r="S1247" s="3" t="s">
        <v>457</v>
      </c>
      <c r="T1247" s="3" t="s">
        <v>481</v>
      </c>
      <c r="U1247" t="str">
        <f t="shared" si="19"/>
        <v>10479110</v>
      </c>
    </row>
    <row r="1248" spans="1:21" hidden="1">
      <c r="A1248" s="3" t="s">
        <v>1578</v>
      </c>
      <c r="B1248" s="3" t="s">
        <v>1686</v>
      </c>
      <c r="C1248" s="3" t="s">
        <v>457</v>
      </c>
      <c r="D1248" s="3" t="s">
        <v>1899</v>
      </c>
      <c r="E1248" s="3" t="s">
        <v>457</v>
      </c>
      <c r="F1248" s="3" t="s">
        <v>3111</v>
      </c>
      <c r="G1248" s="3" t="s">
        <v>25</v>
      </c>
      <c r="H1248" s="4">
        <v>45757</v>
      </c>
      <c r="I1248" s="5">
        <v>1</v>
      </c>
      <c r="J1248" s="3" t="s">
        <v>20</v>
      </c>
      <c r="K1248" s="3" t="s">
        <v>457</v>
      </c>
      <c r="L1248" s="6">
        <v>7880.85</v>
      </c>
      <c r="M1248" s="3" t="s">
        <v>457</v>
      </c>
      <c r="N1248" s="3" t="s">
        <v>457</v>
      </c>
      <c r="O1248" s="3" t="s">
        <v>457</v>
      </c>
      <c r="P1248" s="3" t="s">
        <v>457</v>
      </c>
      <c r="Q1248" s="3" t="s">
        <v>1907</v>
      </c>
      <c r="R1248" s="3" t="s">
        <v>457</v>
      </c>
      <c r="S1248" s="3" t="s">
        <v>457</v>
      </c>
      <c r="T1248" s="3" t="s">
        <v>481</v>
      </c>
      <c r="U1248" t="str">
        <f t="shared" si="19"/>
        <v>10563491</v>
      </c>
    </row>
    <row r="1249" spans="1:21" hidden="1">
      <c r="A1249" s="3" t="s">
        <v>1578</v>
      </c>
      <c r="B1249" s="3" t="s">
        <v>1686</v>
      </c>
      <c r="C1249" s="3" t="s">
        <v>457</v>
      </c>
      <c r="D1249" s="3" t="s">
        <v>1899</v>
      </c>
      <c r="E1249" s="3" t="s">
        <v>457</v>
      </c>
      <c r="F1249" s="3" t="s">
        <v>3112</v>
      </c>
      <c r="G1249" s="3" t="s">
        <v>25</v>
      </c>
      <c r="H1249" s="4">
        <v>45757</v>
      </c>
      <c r="I1249" s="5">
        <v>1</v>
      </c>
      <c r="J1249" s="3" t="s">
        <v>20</v>
      </c>
      <c r="K1249" s="3" t="s">
        <v>457</v>
      </c>
      <c r="L1249" s="6">
        <v>7880.85</v>
      </c>
      <c r="M1249" s="3" t="s">
        <v>457</v>
      </c>
      <c r="N1249" s="3" t="s">
        <v>457</v>
      </c>
      <c r="O1249" s="3" t="s">
        <v>457</v>
      </c>
      <c r="P1249" s="3" t="s">
        <v>457</v>
      </c>
      <c r="Q1249" s="3" t="s">
        <v>1907</v>
      </c>
      <c r="R1249" s="3" t="s">
        <v>457</v>
      </c>
      <c r="S1249" s="3" t="s">
        <v>457</v>
      </c>
      <c r="T1249" s="3" t="s">
        <v>481</v>
      </c>
      <c r="U1249" t="str">
        <f t="shared" si="19"/>
        <v>10563491</v>
      </c>
    </row>
    <row r="1250" spans="1:21" hidden="1">
      <c r="A1250" s="3" t="s">
        <v>1578</v>
      </c>
      <c r="B1250" s="3" t="s">
        <v>1686</v>
      </c>
      <c r="C1250" s="3" t="s">
        <v>457</v>
      </c>
      <c r="D1250" s="3" t="s">
        <v>2899</v>
      </c>
      <c r="E1250" s="3" t="s">
        <v>457</v>
      </c>
      <c r="F1250" s="3" t="s">
        <v>3113</v>
      </c>
      <c r="G1250" s="3" t="s">
        <v>25</v>
      </c>
      <c r="H1250" s="4">
        <v>45757</v>
      </c>
      <c r="I1250" s="5">
        <v>-1</v>
      </c>
      <c r="J1250" s="3" t="s">
        <v>20</v>
      </c>
      <c r="K1250" s="3" t="s">
        <v>457</v>
      </c>
      <c r="L1250" s="6">
        <v>-7880.85</v>
      </c>
      <c r="M1250" s="3" t="s">
        <v>457</v>
      </c>
      <c r="N1250" s="3" t="s">
        <v>457</v>
      </c>
      <c r="O1250" s="3" t="s">
        <v>457</v>
      </c>
      <c r="P1250" s="3" t="s">
        <v>457</v>
      </c>
      <c r="Q1250" s="3" t="s">
        <v>1907</v>
      </c>
      <c r="R1250" s="3" t="s">
        <v>457</v>
      </c>
      <c r="S1250" s="3" t="s">
        <v>457</v>
      </c>
      <c r="T1250" s="3" t="s">
        <v>481</v>
      </c>
      <c r="U1250" t="str">
        <f t="shared" si="19"/>
        <v>10563491</v>
      </c>
    </row>
    <row r="1251" spans="1:21" hidden="1">
      <c r="A1251" s="3" t="s">
        <v>1578</v>
      </c>
      <c r="B1251" s="3" t="s">
        <v>1686</v>
      </c>
      <c r="C1251" s="3" t="s">
        <v>457</v>
      </c>
      <c r="D1251" s="3" t="s">
        <v>1899</v>
      </c>
      <c r="E1251" s="3" t="s">
        <v>457</v>
      </c>
      <c r="F1251" s="3" t="s">
        <v>3114</v>
      </c>
      <c r="G1251" s="3" t="s">
        <v>25</v>
      </c>
      <c r="H1251" s="4">
        <v>45758</v>
      </c>
      <c r="I1251" s="5">
        <v>1</v>
      </c>
      <c r="J1251" s="3" t="s">
        <v>20</v>
      </c>
      <c r="K1251" s="3" t="s">
        <v>457</v>
      </c>
      <c r="L1251" s="6">
        <v>7880.85</v>
      </c>
      <c r="M1251" s="3" t="s">
        <v>457</v>
      </c>
      <c r="N1251" s="3" t="s">
        <v>457</v>
      </c>
      <c r="O1251" s="3" t="s">
        <v>457</v>
      </c>
      <c r="P1251" s="3" t="s">
        <v>457</v>
      </c>
      <c r="Q1251" s="3" t="s">
        <v>1907</v>
      </c>
      <c r="R1251" s="3" t="s">
        <v>457</v>
      </c>
      <c r="S1251" s="3" t="s">
        <v>457</v>
      </c>
      <c r="T1251" s="3" t="s">
        <v>481</v>
      </c>
      <c r="U1251" t="str">
        <f t="shared" si="19"/>
        <v>10563491</v>
      </c>
    </row>
    <row r="1252" spans="1:21" hidden="1">
      <c r="A1252" s="3" t="s">
        <v>1455</v>
      </c>
      <c r="B1252" s="3" t="s">
        <v>1686</v>
      </c>
      <c r="C1252" s="3" t="s">
        <v>30</v>
      </c>
      <c r="D1252" s="3" t="s">
        <v>1929</v>
      </c>
      <c r="E1252" s="3" t="s">
        <v>457</v>
      </c>
      <c r="F1252" s="3" t="s">
        <v>3115</v>
      </c>
      <c r="G1252" s="3" t="s">
        <v>31</v>
      </c>
      <c r="H1252" s="4">
        <v>45760</v>
      </c>
      <c r="I1252" s="5">
        <v>-4</v>
      </c>
      <c r="J1252" s="3" t="s">
        <v>20</v>
      </c>
      <c r="K1252" s="3" t="s">
        <v>457</v>
      </c>
      <c r="L1252" s="6">
        <v>0</v>
      </c>
      <c r="M1252" s="3" t="s">
        <v>457</v>
      </c>
      <c r="N1252" s="3" t="s">
        <v>457</v>
      </c>
      <c r="O1252" s="3" t="s">
        <v>457</v>
      </c>
      <c r="P1252" s="3" t="s">
        <v>457</v>
      </c>
      <c r="Q1252" s="3" t="s">
        <v>457</v>
      </c>
      <c r="R1252" s="3" t="s">
        <v>457</v>
      </c>
      <c r="S1252" s="3" t="s">
        <v>457</v>
      </c>
      <c r="T1252" s="3" t="s">
        <v>481</v>
      </c>
      <c r="U1252" t="str">
        <f t="shared" si="19"/>
        <v>10058872</v>
      </c>
    </row>
    <row r="1253" spans="1:21" hidden="1">
      <c r="A1253" s="3" t="s">
        <v>1455</v>
      </c>
      <c r="B1253" s="3" t="s">
        <v>1686</v>
      </c>
      <c r="C1253" s="3" t="s">
        <v>27</v>
      </c>
      <c r="D1253" s="3" t="s">
        <v>1929</v>
      </c>
      <c r="E1253" s="3" t="s">
        <v>457</v>
      </c>
      <c r="F1253" s="3" t="s">
        <v>3115</v>
      </c>
      <c r="G1253" s="3" t="s">
        <v>25</v>
      </c>
      <c r="H1253" s="4">
        <v>45760</v>
      </c>
      <c r="I1253" s="5">
        <v>4</v>
      </c>
      <c r="J1253" s="3" t="s">
        <v>20</v>
      </c>
      <c r="K1253" s="3" t="s">
        <v>457</v>
      </c>
      <c r="L1253" s="6">
        <v>0</v>
      </c>
      <c r="M1253" s="3" t="s">
        <v>457</v>
      </c>
      <c r="N1253" s="3" t="s">
        <v>457</v>
      </c>
      <c r="O1253" s="3" t="s">
        <v>457</v>
      </c>
      <c r="P1253" s="3" t="s">
        <v>457</v>
      </c>
      <c r="Q1253" s="3" t="s">
        <v>457</v>
      </c>
      <c r="R1253" s="3" t="s">
        <v>457</v>
      </c>
      <c r="S1253" s="3" t="s">
        <v>457</v>
      </c>
      <c r="T1253" s="3" t="s">
        <v>481</v>
      </c>
      <c r="U1253" t="str">
        <f t="shared" si="19"/>
        <v>10058872</v>
      </c>
    </row>
    <row r="1254" spans="1:21" hidden="1">
      <c r="A1254" s="3" t="s">
        <v>160</v>
      </c>
      <c r="B1254" s="3" t="s">
        <v>1686</v>
      </c>
      <c r="C1254" s="3" t="s">
        <v>23</v>
      </c>
      <c r="D1254" s="3" t="s">
        <v>1891</v>
      </c>
      <c r="E1254" s="3" t="s">
        <v>457</v>
      </c>
      <c r="F1254" s="3" t="s">
        <v>3116</v>
      </c>
      <c r="G1254" s="3" t="s">
        <v>31</v>
      </c>
      <c r="H1254" s="4">
        <v>45760</v>
      </c>
      <c r="I1254" s="5">
        <v>12</v>
      </c>
      <c r="J1254" s="3" t="s">
        <v>20</v>
      </c>
      <c r="K1254" s="3" t="s">
        <v>457</v>
      </c>
      <c r="L1254" s="6">
        <v>0</v>
      </c>
      <c r="M1254" s="3" t="s">
        <v>457</v>
      </c>
      <c r="N1254" s="3" t="s">
        <v>457</v>
      </c>
      <c r="O1254" s="3" t="s">
        <v>457</v>
      </c>
      <c r="P1254" s="3" t="s">
        <v>457</v>
      </c>
      <c r="Q1254" s="3" t="s">
        <v>3080</v>
      </c>
      <c r="R1254" s="3" t="s">
        <v>457</v>
      </c>
      <c r="S1254" s="3" t="s">
        <v>457</v>
      </c>
      <c r="T1254" s="3" t="s">
        <v>481</v>
      </c>
      <c r="U1254" t="str">
        <f t="shared" si="19"/>
        <v>10060887</v>
      </c>
    </row>
    <row r="1255" spans="1:21" hidden="1">
      <c r="A1255" s="3" t="s">
        <v>355</v>
      </c>
      <c r="B1255" s="3" t="s">
        <v>1686</v>
      </c>
      <c r="C1255" s="3" t="s">
        <v>23</v>
      </c>
      <c r="D1255" s="3" t="s">
        <v>1891</v>
      </c>
      <c r="E1255" s="3" t="s">
        <v>457</v>
      </c>
      <c r="F1255" s="3" t="s">
        <v>3117</v>
      </c>
      <c r="G1255" s="3" t="s">
        <v>31</v>
      </c>
      <c r="H1255" s="4">
        <v>45760</v>
      </c>
      <c r="I1255" s="5">
        <v>6</v>
      </c>
      <c r="J1255" s="3" t="s">
        <v>20</v>
      </c>
      <c r="K1255" s="3" t="s">
        <v>457</v>
      </c>
      <c r="L1255" s="6">
        <v>0</v>
      </c>
      <c r="M1255" s="3" t="s">
        <v>457</v>
      </c>
      <c r="N1255" s="3" t="s">
        <v>457</v>
      </c>
      <c r="O1255" s="3" t="s">
        <v>457</v>
      </c>
      <c r="P1255" s="3" t="s">
        <v>457</v>
      </c>
      <c r="Q1255" s="3" t="s">
        <v>2011</v>
      </c>
      <c r="R1255" s="3" t="s">
        <v>457</v>
      </c>
      <c r="S1255" s="3" t="s">
        <v>457</v>
      </c>
      <c r="T1255" s="3" t="s">
        <v>481</v>
      </c>
      <c r="U1255" t="str">
        <f t="shared" si="19"/>
        <v>10305744</v>
      </c>
    </row>
    <row r="1256" spans="1:21" hidden="1">
      <c r="A1256" s="3" t="s">
        <v>1300</v>
      </c>
      <c r="B1256" s="3" t="s">
        <v>1686</v>
      </c>
      <c r="C1256" s="3" t="s">
        <v>30</v>
      </c>
      <c r="D1256" s="3" t="s">
        <v>1891</v>
      </c>
      <c r="E1256" s="3" t="s">
        <v>457</v>
      </c>
      <c r="F1256" s="3" t="s">
        <v>3118</v>
      </c>
      <c r="G1256" s="3" t="s">
        <v>31</v>
      </c>
      <c r="H1256" s="4">
        <v>45760</v>
      </c>
      <c r="I1256" s="5">
        <v>1</v>
      </c>
      <c r="J1256" s="3" t="s">
        <v>20</v>
      </c>
      <c r="K1256" s="3" t="s">
        <v>3109</v>
      </c>
      <c r="L1256" s="6">
        <v>0</v>
      </c>
      <c r="M1256" s="3" t="s">
        <v>3109</v>
      </c>
      <c r="N1256" s="3" t="s">
        <v>457</v>
      </c>
      <c r="O1256" s="3" t="s">
        <v>457</v>
      </c>
      <c r="P1256" s="3" t="s">
        <v>457</v>
      </c>
      <c r="Q1256" s="3" t="s">
        <v>3110</v>
      </c>
      <c r="R1256" s="3" t="s">
        <v>457</v>
      </c>
      <c r="S1256" s="3" t="s">
        <v>457</v>
      </c>
      <c r="T1256" s="3" t="s">
        <v>481</v>
      </c>
      <c r="U1256" t="str">
        <f t="shared" si="19"/>
        <v>10479110</v>
      </c>
    </row>
    <row r="1257" spans="1:21" hidden="1">
      <c r="A1257" s="3" t="s">
        <v>1180</v>
      </c>
      <c r="B1257" s="3" t="s">
        <v>1686</v>
      </c>
      <c r="C1257" s="3" t="s">
        <v>30</v>
      </c>
      <c r="D1257" s="3" t="s">
        <v>1891</v>
      </c>
      <c r="E1257" s="3" t="s">
        <v>457</v>
      </c>
      <c r="F1257" s="3" t="s">
        <v>3119</v>
      </c>
      <c r="G1257" s="3" t="s">
        <v>31</v>
      </c>
      <c r="H1257" s="4">
        <v>45760</v>
      </c>
      <c r="I1257" s="5">
        <v>14</v>
      </c>
      <c r="J1257" s="3" t="s">
        <v>20</v>
      </c>
      <c r="K1257" s="3" t="s">
        <v>457</v>
      </c>
      <c r="L1257" s="6">
        <v>0</v>
      </c>
      <c r="M1257" s="3" t="s">
        <v>457</v>
      </c>
      <c r="N1257" s="3" t="s">
        <v>457</v>
      </c>
      <c r="O1257" s="3" t="s">
        <v>457</v>
      </c>
      <c r="P1257" s="3" t="s">
        <v>457</v>
      </c>
      <c r="Q1257" s="3" t="s">
        <v>3074</v>
      </c>
      <c r="R1257" s="3" t="s">
        <v>457</v>
      </c>
      <c r="S1257" s="3" t="s">
        <v>457</v>
      </c>
      <c r="T1257" s="3" t="s">
        <v>481</v>
      </c>
      <c r="U1257" t="str">
        <f t="shared" si="19"/>
        <v>10584357</v>
      </c>
    </row>
    <row r="1258" spans="1:21" hidden="1">
      <c r="A1258" s="3" t="s">
        <v>1183</v>
      </c>
      <c r="B1258" s="3" t="s">
        <v>1686</v>
      </c>
      <c r="C1258" s="3" t="s">
        <v>30</v>
      </c>
      <c r="D1258" s="3" t="s">
        <v>1891</v>
      </c>
      <c r="E1258" s="3" t="s">
        <v>457</v>
      </c>
      <c r="F1258" s="3" t="s">
        <v>3120</v>
      </c>
      <c r="G1258" s="3" t="s">
        <v>31</v>
      </c>
      <c r="H1258" s="4">
        <v>45760</v>
      </c>
      <c r="I1258" s="5">
        <v>14</v>
      </c>
      <c r="J1258" s="3" t="s">
        <v>20</v>
      </c>
      <c r="K1258" s="3" t="s">
        <v>457</v>
      </c>
      <c r="L1258" s="6">
        <v>0</v>
      </c>
      <c r="M1258" s="3" t="s">
        <v>457</v>
      </c>
      <c r="N1258" s="3" t="s">
        <v>457</v>
      </c>
      <c r="O1258" s="3" t="s">
        <v>457</v>
      </c>
      <c r="P1258" s="3" t="s">
        <v>457</v>
      </c>
      <c r="Q1258" s="3" t="s">
        <v>3074</v>
      </c>
      <c r="R1258" s="3" t="s">
        <v>457</v>
      </c>
      <c r="S1258" s="3" t="s">
        <v>457</v>
      </c>
      <c r="T1258" s="3" t="s">
        <v>481</v>
      </c>
      <c r="U1258" t="str">
        <f t="shared" si="19"/>
        <v>10584358</v>
      </c>
    </row>
    <row r="1259" spans="1:21" hidden="1">
      <c r="A1259" s="3" t="s">
        <v>1455</v>
      </c>
      <c r="B1259" s="3" t="s">
        <v>1686</v>
      </c>
      <c r="C1259" s="3" t="s">
        <v>27</v>
      </c>
      <c r="D1259" s="3" t="s">
        <v>456</v>
      </c>
      <c r="E1259" s="3" t="s">
        <v>457</v>
      </c>
      <c r="F1259" s="3" t="s">
        <v>3121</v>
      </c>
      <c r="G1259" s="3" t="s">
        <v>31</v>
      </c>
      <c r="H1259" s="4">
        <v>45761</v>
      </c>
      <c r="I1259" s="5">
        <v>-4</v>
      </c>
      <c r="J1259" s="3" t="s">
        <v>20</v>
      </c>
      <c r="K1259" s="3" t="s">
        <v>457</v>
      </c>
      <c r="L1259" s="6">
        <v>-4.92</v>
      </c>
      <c r="M1259" s="3" t="s">
        <v>457</v>
      </c>
      <c r="N1259" s="3" t="s">
        <v>457</v>
      </c>
      <c r="O1259" s="3" t="s">
        <v>457</v>
      </c>
      <c r="P1259" s="3" t="s">
        <v>3122</v>
      </c>
      <c r="Q1259" s="3" t="s">
        <v>457</v>
      </c>
      <c r="R1259" s="3" t="s">
        <v>457</v>
      </c>
      <c r="S1259" s="3" t="s">
        <v>457</v>
      </c>
      <c r="T1259" s="3" t="s">
        <v>3123</v>
      </c>
      <c r="U1259" t="str">
        <f t="shared" si="19"/>
        <v>10058872200143245</v>
      </c>
    </row>
    <row r="1260" spans="1:21" hidden="1">
      <c r="A1260" s="3" t="s">
        <v>1455</v>
      </c>
      <c r="B1260" s="3" t="s">
        <v>1686</v>
      </c>
      <c r="C1260" s="3" t="s">
        <v>30</v>
      </c>
      <c r="D1260" s="3" t="s">
        <v>1929</v>
      </c>
      <c r="E1260" s="3" t="s">
        <v>457</v>
      </c>
      <c r="F1260" s="3" t="s">
        <v>3124</v>
      </c>
      <c r="G1260" s="3" t="s">
        <v>25</v>
      </c>
      <c r="H1260" s="4">
        <v>45761</v>
      </c>
      <c r="I1260" s="5">
        <v>4</v>
      </c>
      <c r="J1260" s="3" t="s">
        <v>20</v>
      </c>
      <c r="K1260" s="3" t="s">
        <v>457</v>
      </c>
      <c r="L1260" s="6">
        <v>0</v>
      </c>
      <c r="M1260" s="3" t="s">
        <v>457</v>
      </c>
      <c r="N1260" s="3" t="s">
        <v>457</v>
      </c>
      <c r="O1260" s="3" t="s">
        <v>457</v>
      </c>
      <c r="P1260" s="3" t="s">
        <v>457</v>
      </c>
      <c r="Q1260" s="3" t="s">
        <v>457</v>
      </c>
      <c r="R1260" s="3" t="s">
        <v>457</v>
      </c>
      <c r="S1260" s="3" t="s">
        <v>457</v>
      </c>
      <c r="T1260" s="3" t="s">
        <v>481</v>
      </c>
      <c r="U1260" t="str">
        <f t="shared" si="19"/>
        <v>10058872</v>
      </c>
    </row>
    <row r="1261" spans="1:21" hidden="1">
      <c r="A1261" s="3" t="s">
        <v>1455</v>
      </c>
      <c r="B1261" s="3" t="s">
        <v>1686</v>
      </c>
      <c r="C1261" s="3" t="s">
        <v>23</v>
      </c>
      <c r="D1261" s="3" t="s">
        <v>1929</v>
      </c>
      <c r="E1261" s="3" t="s">
        <v>457</v>
      </c>
      <c r="F1261" s="3" t="s">
        <v>3124</v>
      </c>
      <c r="G1261" s="3" t="s">
        <v>31</v>
      </c>
      <c r="H1261" s="4">
        <v>45761</v>
      </c>
      <c r="I1261" s="5">
        <v>-4</v>
      </c>
      <c r="J1261" s="3" t="s">
        <v>20</v>
      </c>
      <c r="K1261" s="3" t="s">
        <v>457</v>
      </c>
      <c r="L1261" s="6">
        <v>0</v>
      </c>
      <c r="M1261" s="3" t="s">
        <v>457</v>
      </c>
      <c r="N1261" s="3" t="s">
        <v>457</v>
      </c>
      <c r="O1261" s="3" t="s">
        <v>457</v>
      </c>
      <c r="P1261" s="3" t="s">
        <v>457</v>
      </c>
      <c r="Q1261" s="3" t="s">
        <v>457</v>
      </c>
      <c r="R1261" s="3" t="s">
        <v>457</v>
      </c>
      <c r="S1261" s="3" t="s">
        <v>457</v>
      </c>
      <c r="T1261" s="3" t="s">
        <v>481</v>
      </c>
      <c r="U1261" t="str">
        <f t="shared" si="19"/>
        <v>10058872</v>
      </c>
    </row>
    <row r="1262" spans="1:21" hidden="1">
      <c r="A1262" s="3" t="s">
        <v>1134</v>
      </c>
      <c r="B1262" s="3" t="s">
        <v>1686</v>
      </c>
      <c r="C1262" s="3" t="s">
        <v>23</v>
      </c>
      <c r="D1262" s="3" t="s">
        <v>1929</v>
      </c>
      <c r="E1262" s="3" t="s">
        <v>457</v>
      </c>
      <c r="F1262" s="3" t="s">
        <v>3125</v>
      </c>
      <c r="G1262" s="3" t="s">
        <v>31</v>
      </c>
      <c r="H1262" s="4">
        <v>45761</v>
      </c>
      <c r="I1262" s="5">
        <v>-4</v>
      </c>
      <c r="J1262" s="3" t="s">
        <v>20</v>
      </c>
      <c r="K1262" s="3" t="s">
        <v>457</v>
      </c>
      <c r="L1262" s="6">
        <v>0</v>
      </c>
      <c r="M1262" s="3" t="s">
        <v>457</v>
      </c>
      <c r="N1262" s="3" t="s">
        <v>457</v>
      </c>
      <c r="O1262" s="3" t="s">
        <v>457</v>
      </c>
      <c r="P1262" s="3" t="s">
        <v>457</v>
      </c>
      <c r="Q1262" s="3" t="s">
        <v>457</v>
      </c>
      <c r="R1262" s="3" t="s">
        <v>457</v>
      </c>
      <c r="S1262" s="3" t="s">
        <v>457</v>
      </c>
      <c r="T1262" s="3" t="s">
        <v>481</v>
      </c>
      <c r="U1262" t="str">
        <f t="shared" si="19"/>
        <v>10058876</v>
      </c>
    </row>
    <row r="1263" spans="1:21" hidden="1">
      <c r="A1263" s="3" t="s">
        <v>1134</v>
      </c>
      <c r="B1263" s="3" t="s">
        <v>1686</v>
      </c>
      <c r="C1263" s="3" t="s">
        <v>27</v>
      </c>
      <c r="D1263" s="3" t="s">
        <v>456</v>
      </c>
      <c r="E1263" s="3" t="s">
        <v>457</v>
      </c>
      <c r="F1263" s="3" t="s">
        <v>3126</v>
      </c>
      <c r="G1263" s="3" t="s">
        <v>31</v>
      </c>
      <c r="H1263" s="4">
        <v>45761</v>
      </c>
      <c r="I1263" s="5">
        <v>-4</v>
      </c>
      <c r="J1263" s="3" t="s">
        <v>20</v>
      </c>
      <c r="K1263" s="3" t="s">
        <v>457</v>
      </c>
      <c r="L1263" s="6">
        <v>-9.2799999999999994</v>
      </c>
      <c r="M1263" s="3" t="s">
        <v>457</v>
      </c>
      <c r="N1263" s="3" t="s">
        <v>457</v>
      </c>
      <c r="O1263" s="3" t="s">
        <v>457</v>
      </c>
      <c r="P1263" s="3" t="s">
        <v>3122</v>
      </c>
      <c r="Q1263" s="3" t="s">
        <v>457</v>
      </c>
      <c r="R1263" s="3" t="s">
        <v>457</v>
      </c>
      <c r="S1263" s="3" t="s">
        <v>457</v>
      </c>
      <c r="T1263" s="3" t="s">
        <v>3123</v>
      </c>
      <c r="U1263" t="str">
        <f t="shared" si="19"/>
        <v>10058876200143245</v>
      </c>
    </row>
    <row r="1264" spans="1:21" hidden="1">
      <c r="A1264" s="3" t="s">
        <v>1134</v>
      </c>
      <c r="B1264" s="3" t="s">
        <v>1686</v>
      </c>
      <c r="C1264" s="3" t="s">
        <v>30</v>
      </c>
      <c r="D1264" s="3" t="s">
        <v>1929</v>
      </c>
      <c r="E1264" s="3" t="s">
        <v>457</v>
      </c>
      <c r="F1264" s="3" t="s">
        <v>3125</v>
      </c>
      <c r="G1264" s="3" t="s">
        <v>25</v>
      </c>
      <c r="H1264" s="4">
        <v>45761</v>
      </c>
      <c r="I1264" s="5">
        <v>4</v>
      </c>
      <c r="J1264" s="3" t="s">
        <v>20</v>
      </c>
      <c r="K1264" s="3" t="s">
        <v>457</v>
      </c>
      <c r="L1264" s="6">
        <v>0</v>
      </c>
      <c r="M1264" s="3" t="s">
        <v>457</v>
      </c>
      <c r="N1264" s="3" t="s">
        <v>457</v>
      </c>
      <c r="O1264" s="3" t="s">
        <v>457</v>
      </c>
      <c r="P1264" s="3" t="s">
        <v>457</v>
      </c>
      <c r="Q1264" s="3" t="s">
        <v>457</v>
      </c>
      <c r="R1264" s="3" t="s">
        <v>457</v>
      </c>
      <c r="S1264" s="3" t="s">
        <v>457</v>
      </c>
      <c r="T1264" s="3" t="s">
        <v>481</v>
      </c>
      <c r="U1264" t="str">
        <f t="shared" si="19"/>
        <v>10058876</v>
      </c>
    </row>
    <row r="1265" spans="1:21" hidden="1">
      <c r="A1265" s="3" t="s">
        <v>1134</v>
      </c>
      <c r="B1265" s="3" t="s">
        <v>1686</v>
      </c>
      <c r="C1265" s="3" t="s">
        <v>30</v>
      </c>
      <c r="D1265" s="3" t="s">
        <v>1929</v>
      </c>
      <c r="E1265" s="3" t="s">
        <v>457</v>
      </c>
      <c r="F1265" s="3" t="s">
        <v>3127</v>
      </c>
      <c r="G1265" s="3" t="s">
        <v>32</v>
      </c>
      <c r="H1265" s="4">
        <v>45761</v>
      </c>
      <c r="I1265" s="5">
        <v>-4</v>
      </c>
      <c r="J1265" s="3" t="s">
        <v>20</v>
      </c>
      <c r="K1265" s="3" t="s">
        <v>457</v>
      </c>
      <c r="L1265" s="6">
        <v>0</v>
      </c>
      <c r="M1265" s="3" t="s">
        <v>457</v>
      </c>
      <c r="N1265" s="3" t="s">
        <v>457</v>
      </c>
      <c r="O1265" s="3" t="s">
        <v>457</v>
      </c>
      <c r="P1265" s="3" t="s">
        <v>457</v>
      </c>
      <c r="Q1265" s="3" t="s">
        <v>457</v>
      </c>
      <c r="R1265" s="3" t="s">
        <v>457</v>
      </c>
      <c r="S1265" s="3" t="s">
        <v>457</v>
      </c>
      <c r="T1265" s="3" t="s">
        <v>481</v>
      </c>
      <c r="U1265" t="str">
        <f t="shared" si="19"/>
        <v>10058876</v>
      </c>
    </row>
    <row r="1266" spans="1:21" hidden="1">
      <c r="A1266" s="3" t="s">
        <v>1134</v>
      </c>
      <c r="B1266" s="3" t="s">
        <v>1686</v>
      </c>
      <c r="C1266" s="3" t="s">
        <v>27</v>
      </c>
      <c r="D1266" s="3" t="s">
        <v>1929</v>
      </c>
      <c r="E1266" s="3" t="s">
        <v>457</v>
      </c>
      <c r="F1266" s="3" t="s">
        <v>3127</v>
      </c>
      <c r="G1266" s="3" t="s">
        <v>461</v>
      </c>
      <c r="H1266" s="4">
        <v>45761</v>
      </c>
      <c r="I1266" s="5">
        <v>4</v>
      </c>
      <c r="J1266" s="3" t="s">
        <v>20</v>
      </c>
      <c r="K1266" s="3" t="s">
        <v>457</v>
      </c>
      <c r="L1266" s="6">
        <v>0</v>
      </c>
      <c r="M1266" s="3" t="s">
        <v>457</v>
      </c>
      <c r="N1266" s="3" t="s">
        <v>457</v>
      </c>
      <c r="O1266" s="3" t="s">
        <v>457</v>
      </c>
      <c r="P1266" s="3" t="s">
        <v>457</v>
      </c>
      <c r="Q1266" s="3" t="s">
        <v>457</v>
      </c>
      <c r="R1266" s="3" t="s">
        <v>457</v>
      </c>
      <c r="S1266" s="3" t="s">
        <v>457</v>
      </c>
      <c r="T1266" s="3" t="s">
        <v>481</v>
      </c>
      <c r="U1266" t="str">
        <f t="shared" si="19"/>
        <v>10058876</v>
      </c>
    </row>
    <row r="1267" spans="1:21" hidden="1">
      <c r="A1267" s="3" t="s">
        <v>1134</v>
      </c>
      <c r="B1267" s="3" t="s">
        <v>1686</v>
      </c>
      <c r="C1267" s="3" t="s">
        <v>23</v>
      </c>
      <c r="D1267" s="3" t="s">
        <v>1929</v>
      </c>
      <c r="E1267" s="3" t="s">
        <v>457</v>
      </c>
      <c r="F1267" s="3" t="s">
        <v>3128</v>
      </c>
      <c r="G1267" s="3" t="s">
        <v>31</v>
      </c>
      <c r="H1267" s="4">
        <v>45761</v>
      </c>
      <c r="I1267" s="5">
        <v>-4</v>
      </c>
      <c r="J1267" s="3" t="s">
        <v>20</v>
      </c>
      <c r="K1267" s="3" t="s">
        <v>457</v>
      </c>
      <c r="L1267" s="6">
        <v>0</v>
      </c>
      <c r="M1267" s="3" t="s">
        <v>457</v>
      </c>
      <c r="N1267" s="3" t="s">
        <v>457</v>
      </c>
      <c r="O1267" s="3" t="s">
        <v>457</v>
      </c>
      <c r="P1267" s="3" t="s">
        <v>457</v>
      </c>
      <c r="Q1267" s="3" t="s">
        <v>457</v>
      </c>
      <c r="R1267" s="3" t="s">
        <v>457</v>
      </c>
      <c r="S1267" s="3" t="s">
        <v>457</v>
      </c>
      <c r="T1267" s="3" t="s">
        <v>481</v>
      </c>
      <c r="U1267" t="str">
        <f t="shared" si="19"/>
        <v>10058876</v>
      </c>
    </row>
    <row r="1268" spans="1:21" hidden="1">
      <c r="A1268" s="3" t="s">
        <v>1134</v>
      </c>
      <c r="B1268" s="3" t="s">
        <v>1686</v>
      </c>
      <c r="C1268" s="3" t="s">
        <v>30</v>
      </c>
      <c r="D1268" s="3" t="s">
        <v>1929</v>
      </c>
      <c r="E1268" s="3" t="s">
        <v>457</v>
      </c>
      <c r="F1268" s="3" t="s">
        <v>3128</v>
      </c>
      <c r="G1268" s="3" t="s">
        <v>25</v>
      </c>
      <c r="H1268" s="4">
        <v>45761</v>
      </c>
      <c r="I1268" s="5">
        <v>4</v>
      </c>
      <c r="J1268" s="3" t="s">
        <v>20</v>
      </c>
      <c r="K1268" s="3" t="s">
        <v>457</v>
      </c>
      <c r="L1268" s="6">
        <v>0</v>
      </c>
      <c r="M1268" s="3" t="s">
        <v>457</v>
      </c>
      <c r="N1268" s="3" t="s">
        <v>457</v>
      </c>
      <c r="O1268" s="3" t="s">
        <v>457</v>
      </c>
      <c r="P1268" s="3" t="s">
        <v>457</v>
      </c>
      <c r="Q1268" s="3" t="s">
        <v>457</v>
      </c>
      <c r="R1268" s="3" t="s">
        <v>457</v>
      </c>
      <c r="S1268" s="3" t="s">
        <v>457</v>
      </c>
      <c r="T1268" s="3" t="s">
        <v>481</v>
      </c>
      <c r="U1268" t="str">
        <f t="shared" si="19"/>
        <v>10058876</v>
      </c>
    </row>
    <row r="1269" spans="1:21" hidden="1">
      <c r="A1269" s="3" t="s">
        <v>1134</v>
      </c>
      <c r="B1269" s="3" t="s">
        <v>1686</v>
      </c>
      <c r="C1269" s="3" t="s">
        <v>30</v>
      </c>
      <c r="D1269" s="3" t="s">
        <v>1929</v>
      </c>
      <c r="E1269" s="3" t="s">
        <v>457</v>
      </c>
      <c r="F1269" s="3" t="s">
        <v>3129</v>
      </c>
      <c r="G1269" s="3" t="s">
        <v>32</v>
      </c>
      <c r="H1269" s="4">
        <v>45761</v>
      </c>
      <c r="I1269" s="5">
        <v>-4</v>
      </c>
      <c r="J1269" s="3" t="s">
        <v>20</v>
      </c>
      <c r="K1269" s="3" t="s">
        <v>457</v>
      </c>
      <c r="L1269" s="6">
        <v>0</v>
      </c>
      <c r="M1269" s="3" t="s">
        <v>457</v>
      </c>
      <c r="N1269" s="3" t="s">
        <v>457</v>
      </c>
      <c r="O1269" s="3" t="s">
        <v>457</v>
      </c>
      <c r="P1269" s="3" t="s">
        <v>457</v>
      </c>
      <c r="Q1269" s="3" t="s">
        <v>457</v>
      </c>
      <c r="R1269" s="3" t="s">
        <v>457</v>
      </c>
      <c r="S1269" s="3" t="s">
        <v>457</v>
      </c>
      <c r="T1269" s="3" t="s">
        <v>481</v>
      </c>
      <c r="U1269" t="str">
        <f t="shared" si="19"/>
        <v>10058876</v>
      </c>
    </row>
    <row r="1270" spans="1:21" hidden="1">
      <c r="A1270" s="3" t="s">
        <v>1134</v>
      </c>
      <c r="B1270" s="3" t="s">
        <v>1686</v>
      </c>
      <c r="C1270" s="3" t="s">
        <v>27</v>
      </c>
      <c r="D1270" s="3" t="s">
        <v>1929</v>
      </c>
      <c r="E1270" s="3" t="s">
        <v>457</v>
      </c>
      <c r="F1270" s="3" t="s">
        <v>3129</v>
      </c>
      <c r="G1270" s="3" t="s">
        <v>461</v>
      </c>
      <c r="H1270" s="4">
        <v>45761</v>
      </c>
      <c r="I1270" s="5">
        <v>4</v>
      </c>
      <c r="J1270" s="3" t="s">
        <v>20</v>
      </c>
      <c r="K1270" s="3" t="s">
        <v>457</v>
      </c>
      <c r="L1270" s="6">
        <v>0</v>
      </c>
      <c r="M1270" s="3" t="s">
        <v>457</v>
      </c>
      <c r="N1270" s="3" t="s">
        <v>457</v>
      </c>
      <c r="O1270" s="3" t="s">
        <v>457</v>
      </c>
      <c r="P1270" s="3" t="s">
        <v>457</v>
      </c>
      <c r="Q1270" s="3" t="s">
        <v>457</v>
      </c>
      <c r="R1270" s="3" t="s">
        <v>457</v>
      </c>
      <c r="S1270" s="3" t="s">
        <v>457</v>
      </c>
      <c r="T1270" s="3" t="s">
        <v>481</v>
      </c>
      <c r="U1270" t="str">
        <f t="shared" si="19"/>
        <v>10058876</v>
      </c>
    </row>
    <row r="1271" spans="1:21" hidden="1">
      <c r="A1271" s="3" t="s">
        <v>1134</v>
      </c>
      <c r="B1271" s="3" t="s">
        <v>1686</v>
      </c>
      <c r="C1271" s="3" t="s">
        <v>27</v>
      </c>
      <c r="D1271" s="3" t="s">
        <v>456</v>
      </c>
      <c r="E1271" s="3" t="s">
        <v>457</v>
      </c>
      <c r="F1271" s="3" t="s">
        <v>3130</v>
      </c>
      <c r="G1271" s="3" t="s">
        <v>458</v>
      </c>
      <c r="H1271" s="4">
        <v>45761</v>
      </c>
      <c r="I1271" s="5">
        <v>-4</v>
      </c>
      <c r="J1271" s="3" t="s">
        <v>20</v>
      </c>
      <c r="K1271" s="3" t="s">
        <v>457</v>
      </c>
      <c r="L1271" s="6">
        <v>-9.2799999999999994</v>
      </c>
      <c r="M1271" s="3" t="s">
        <v>457</v>
      </c>
      <c r="N1271" s="3" t="s">
        <v>457</v>
      </c>
      <c r="O1271" s="3" t="s">
        <v>457</v>
      </c>
      <c r="P1271" s="3" t="s">
        <v>3131</v>
      </c>
      <c r="Q1271" s="3" t="s">
        <v>457</v>
      </c>
      <c r="R1271" s="3" t="s">
        <v>457</v>
      </c>
      <c r="S1271" s="3" t="s">
        <v>457</v>
      </c>
      <c r="T1271" s="3" t="s">
        <v>3132</v>
      </c>
      <c r="U1271" t="str">
        <f t="shared" si="19"/>
        <v>10058876200145025</v>
      </c>
    </row>
    <row r="1272" spans="1:21" hidden="1">
      <c r="A1272" s="3" t="s">
        <v>1134</v>
      </c>
      <c r="B1272" s="3" t="s">
        <v>1686</v>
      </c>
      <c r="C1272" s="3" t="s">
        <v>27</v>
      </c>
      <c r="D1272" s="3" t="s">
        <v>456</v>
      </c>
      <c r="E1272" s="3" t="s">
        <v>457</v>
      </c>
      <c r="F1272" s="3" t="s">
        <v>3133</v>
      </c>
      <c r="G1272" s="3" t="s">
        <v>459</v>
      </c>
      <c r="H1272" s="4">
        <v>45761</v>
      </c>
      <c r="I1272" s="5">
        <v>-4</v>
      </c>
      <c r="J1272" s="3" t="s">
        <v>20</v>
      </c>
      <c r="K1272" s="3" t="s">
        <v>457</v>
      </c>
      <c r="L1272" s="6">
        <v>-9.2799999999999994</v>
      </c>
      <c r="M1272" s="3" t="s">
        <v>457</v>
      </c>
      <c r="N1272" s="3" t="s">
        <v>457</v>
      </c>
      <c r="O1272" s="3" t="s">
        <v>457</v>
      </c>
      <c r="P1272" s="3" t="s">
        <v>3134</v>
      </c>
      <c r="Q1272" s="3" t="s">
        <v>457</v>
      </c>
      <c r="R1272" s="3" t="s">
        <v>457</v>
      </c>
      <c r="S1272" s="3" t="s">
        <v>457</v>
      </c>
      <c r="T1272" s="3" t="s">
        <v>3135</v>
      </c>
      <c r="U1272" t="str">
        <f t="shared" si="19"/>
        <v>10058876200146900</v>
      </c>
    </row>
    <row r="1273" spans="1:21" hidden="1">
      <c r="A1273" s="3" t="s">
        <v>1457</v>
      </c>
      <c r="B1273" s="3" t="s">
        <v>1686</v>
      </c>
      <c r="C1273" s="3" t="s">
        <v>30</v>
      </c>
      <c r="D1273" s="3" t="s">
        <v>1929</v>
      </c>
      <c r="E1273" s="3" t="s">
        <v>457</v>
      </c>
      <c r="F1273" s="3" t="s">
        <v>3129</v>
      </c>
      <c r="G1273" s="3" t="s">
        <v>31</v>
      </c>
      <c r="H1273" s="4">
        <v>45761</v>
      </c>
      <c r="I1273" s="5">
        <v>-1</v>
      </c>
      <c r="J1273" s="3" t="s">
        <v>20</v>
      </c>
      <c r="K1273" s="3" t="s">
        <v>457</v>
      </c>
      <c r="L1273" s="6">
        <v>0</v>
      </c>
      <c r="M1273" s="3" t="s">
        <v>457</v>
      </c>
      <c r="N1273" s="3" t="s">
        <v>457</v>
      </c>
      <c r="O1273" s="3" t="s">
        <v>457</v>
      </c>
      <c r="P1273" s="3" t="s">
        <v>457</v>
      </c>
      <c r="Q1273" s="3" t="s">
        <v>457</v>
      </c>
      <c r="R1273" s="3" t="s">
        <v>457</v>
      </c>
      <c r="S1273" s="3" t="s">
        <v>457</v>
      </c>
      <c r="T1273" s="3" t="s">
        <v>481</v>
      </c>
      <c r="U1273" t="str">
        <f t="shared" si="19"/>
        <v>10060883</v>
      </c>
    </row>
    <row r="1274" spans="1:21" hidden="1">
      <c r="A1274" s="3" t="s">
        <v>1457</v>
      </c>
      <c r="B1274" s="3" t="s">
        <v>1686</v>
      </c>
      <c r="C1274" s="3" t="s">
        <v>23</v>
      </c>
      <c r="D1274" s="3" t="s">
        <v>1929</v>
      </c>
      <c r="E1274" s="3" t="s">
        <v>457</v>
      </c>
      <c r="F1274" s="3" t="s">
        <v>3136</v>
      </c>
      <c r="G1274" s="3" t="s">
        <v>31</v>
      </c>
      <c r="H1274" s="4">
        <v>45761</v>
      </c>
      <c r="I1274" s="5">
        <v>-1</v>
      </c>
      <c r="J1274" s="3" t="s">
        <v>20</v>
      </c>
      <c r="K1274" s="3" t="s">
        <v>457</v>
      </c>
      <c r="L1274" s="6">
        <v>0</v>
      </c>
      <c r="M1274" s="3" t="s">
        <v>457</v>
      </c>
      <c r="N1274" s="3" t="s">
        <v>457</v>
      </c>
      <c r="O1274" s="3" t="s">
        <v>457</v>
      </c>
      <c r="P1274" s="3" t="s">
        <v>457</v>
      </c>
      <c r="Q1274" s="3" t="s">
        <v>457</v>
      </c>
      <c r="R1274" s="3" t="s">
        <v>457</v>
      </c>
      <c r="S1274" s="3" t="s">
        <v>457</v>
      </c>
      <c r="T1274" s="3" t="s">
        <v>481</v>
      </c>
      <c r="U1274" t="str">
        <f t="shared" si="19"/>
        <v>10060883</v>
      </c>
    </row>
    <row r="1275" spans="1:21" hidden="1">
      <c r="A1275" s="3" t="s">
        <v>1457</v>
      </c>
      <c r="B1275" s="3" t="s">
        <v>1686</v>
      </c>
      <c r="C1275" s="3" t="s">
        <v>30</v>
      </c>
      <c r="D1275" s="3" t="s">
        <v>1929</v>
      </c>
      <c r="E1275" s="3" t="s">
        <v>457</v>
      </c>
      <c r="F1275" s="3" t="s">
        <v>3127</v>
      </c>
      <c r="G1275" s="3" t="s">
        <v>31</v>
      </c>
      <c r="H1275" s="4">
        <v>45761</v>
      </c>
      <c r="I1275" s="5">
        <v>-1</v>
      </c>
      <c r="J1275" s="3" t="s">
        <v>20</v>
      </c>
      <c r="K1275" s="3" t="s">
        <v>457</v>
      </c>
      <c r="L1275" s="6">
        <v>0</v>
      </c>
      <c r="M1275" s="3" t="s">
        <v>457</v>
      </c>
      <c r="N1275" s="3" t="s">
        <v>457</v>
      </c>
      <c r="O1275" s="3" t="s">
        <v>457</v>
      </c>
      <c r="P1275" s="3" t="s">
        <v>457</v>
      </c>
      <c r="Q1275" s="3" t="s">
        <v>457</v>
      </c>
      <c r="R1275" s="3" t="s">
        <v>457</v>
      </c>
      <c r="S1275" s="3" t="s">
        <v>457</v>
      </c>
      <c r="T1275" s="3" t="s">
        <v>481</v>
      </c>
      <c r="U1275" t="str">
        <f t="shared" si="19"/>
        <v>10060883</v>
      </c>
    </row>
    <row r="1276" spans="1:21" hidden="1">
      <c r="A1276" s="3" t="s">
        <v>1457</v>
      </c>
      <c r="B1276" s="3" t="s">
        <v>1686</v>
      </c>
      <c r="C1276" s="3" t="s">
        <v>23</v>
      </c>
      <c r="D1276" s="3" t="s">
        <v>1929</v>
      </c>
      <c r="E1276" s="3" t="s">
        <v>457</v>
      </c>
      <c r="F1276" s="3" t="s">
        <v>3137</v>
      </c>
      <c r="G1276" s="3" t="s">
        <v>31</v>
      </c>
      <c r="H1276" s="4">
        <v>45761</v>
      </c>
      <c r="I1276" s="5">
        <v>-1</v>
      </c>
      <c r="J1276" s="3" t="s">
        <v>20</v>
      </c>
      <c r="K1276" s="3" t="s">
        <v>457</v>
      </c>
      <c r="L1276" s="6">
        <v>0</v>
      </c>
      <c r="M1276" s="3" t="s">
        <v>457</v>
      </c>
      <c r="N1276" s="3" t="s">
        <v>457</v>
      </c>
      <c r="O1276" s="3" t="s">
        <v>457</v>
      </c>
      <c r="P1276" s="3" t="s">
        <v>457</v>
      </c>
      <c r="Q1276" s="3" t="s">
        <v>457</v>
      </c>
      <c r="R1276" s="3" t="s">
        <v>457</v>
      </c>
      <c r="S1276" s="3" t="s">
        <v>457</v>
      </c>
      <c r="T1276" s="3" t="s">
        <v>481</v>
      </c>
      <c r="U1276" t="str">
        <f t="shared" si="19"/>
        <v>10060883</v>
      </c>
    </row>
    <row r="1277" spans="1:21" hidden="1">
      <c r="A1277" s="3" t="s">
        <v>1457</v>
      </c>
      <c r="B1277" s="3" t="s">
        <v>1686</v>
      </c>
      <c r="C1277" s="3" t="s">
        <v>27</v>
      </c>
      <c r="D1277" s="3" t="s">
        <v>456</v>
      </c>
      <c r="E1277" s="3" t="s">
        <v>457</v>
      </c>
      <c r="F1277" s="3" t="s">
        <v>3133</v>
      </c>
      <c r="G1277" s="3" t="s">
        <v>31</v>
      </c>
      <c r="H1277" s="4">
        <v>45761</v>
      </c>
      <c r="I1277" s="5">
        <v>-1</v>
      </c>
      <c r="J1277" s="3" t="s">
        <v>20</v>
      </c>
      <c r="K1277" s="3" t="s">
        <v>457</v>
      </c>
      <c r="L1277" s="6">
        <v>-2.88</v>
      </c>
      <c r="M1277" s="3" t="s">
        <v>457</v>
      </c>
      <c r="N1277" s="3" t="s">
        <v>457</v>
      </c>
      <c r="O1277" s="3" t="s">
        <v>457</v>
      </c>
      <c r="P1277" s="3" t="s">
        <v>3134</v>
      </c>
      <c r="Q1277" s="3" t="s">
        <v>457</v>
      </c>
      <c r="R1277" s="3" t="s">
        <v>457</v>
      </c>
      <c r="S1277" s="3" t="s">
        <v>457</v>
      </c>
      <c r="T1277" s="3" t="s">
        <v>3135</v>
      </c>
      <c r="U1277" t="str">
        <f t="shared" si="19"/>
        <v>10060883200146900</v>
      </c>
    </row>
    <row r="1278" spans="1:21" hidden="1">
      <c r="A1278" s="3" t="s">
        <v>1457</v>
      </c>
      <c r="B1278" s="3" t="s">
        <v>1686</v>
      </c>
      <c r="C1278" s="3" t="s">
        <v>27</v>
      </c>
      <c r="D1278" s="3" t="s">
        <v>456</v>
      </c>
      <c r="E1278" s="3" t="s">
        <v>457</v>
      </c>
      <c r="F1278" s="3" t="s">
        <v>3130</v>
      </c>
      <c r="G1278" s="3" t="s">
        <v>31</v>
      </c>
      <c r="H1278" s="4">
        <v>45761</v>
      </c>
      <c r="I1278" s="5">
        <v>-1</v>
      </c>
      <c r="J1278" s="3" t="s">
        <v>20</v>
      </c>
      <c r="K1278" s="3" t="s">
        <v>457</v>
      </c>
      <c r="L1278" s="6">
        <v>-2.88</v>
      </c>
      <c r="M1278" s="3" t="s">
        <v>457</v>
      </c>
      <c r="N1278" s="3" t="s">
        <v>457</v>
      </c>
      <c r="O1278" s="3" t="s">
        <v>457</v>
      </c>
      <c r="P1278" s="3" t="s">
        <v>3131</v>
      </c>
      <c r="Q1278" s="3" t="s">
        <v>457</v>
      </c>
      <c r="R1278" s="3" t="s">
        <v>457</v>
      </c>
      <c r="S1278" s="3" t="s">
        <v>457</v>
      </c>
      <c r="T1278" s="3" t="s">
        <v>3132</v>
      </c>
      <c r="U1278" t="str">
        <f t="shared" si="19"/>
        <v>10060883200145025</v>
      </c>
    </row>
    <row r="1279" spans="1:21" hidden="1">
      <c r="A1279" s="3" t="s">
        <v>1457</v>
      </c>
      <c r="B1279" s="3" t="s">
        <v>1686</v>
      </c>
      <c r="C1279" s="3" t="s">
        <v>30</v>
      </c>
      <c r="D1279" s="3" t="s">
        <v>1929</v>
      </c>
      <c r="E1279" s="3" t="s">
        <v>457</v>
      </c>
      <c r="F1279" s="3" t="s">
        <v>3137</v>
      </c>
      <c r="G1279" s="3" t="s">
        <v>25</v>
      </c>
      <c r="H1279" s="4">
        <v>45761</v>
      </c>
      <c r="I1279" s="5">
        <v>1</v>
      </c>
      <c r="J1279" s="3" t="s">
        <v>20</v>
      </c>
      <c r="K1279" s="3" t="s">
        <v>457</v>
      </c>
      <c r="L1279" s="6">
        <v>0</v>
      </c>
      <c r="M1279" s="3" t="s">
        <v>457</v>
      </c>
      <c r="N1279" s="3" t="s">
        <v>457</v>
      </c>
      <c r="O1279" s="3" t="s">
        <v>457</v>
      </c>
      <c r="P1279" s="3" t="s">
        <v>457</v>
      </c>
      <c r="Q1279" s="3" t="s">
        <v>457</v>
      </c>
      <c r="R1279" s="3" t="s">
        <v>457</v>
      </c>
      <c r="S1279" s="3" t="s">
        <v>457</v>
      </c>
      <c r="T1279" s="3" t="s">
        <v>481</v>
      </c>
      <c r="U1279" t="str">
        <f t="shared" si="19"/>
        <v>10060883</v>
      </c>
    </row>
    <row r="1280" spans="1:21" hidden="1">
      <c r="A1280" s="3" t="s">
        <v>1457</v>
      </c>
      <c r="B1280" s="3" t="s">
        <v>1686</v>
      </c>
      <c r="C1280" s="3" t="s">
        <v>27</v>
      </c>
      <c r="D1280" s="3" t="s">
        <v>1929</v>
      </c>
      <c r="E1280" s="3" t="s">
        <v>457</v>
      </c>
      <c r="F1280" s="3" t="s">
        <v>3127</v>
      </c>
      <c r="G1280" s="3" t="s">
        <v>25</v>
      </c>
      <c r="H1280" s="4">
        <v>45761</v>
      </c>
      <c r="I1280" s="5">
        <v>1</v>
      </c>
      <c r="J1280" s="3" t="s">
        <v>20</v>
      </c>
      <c r="K1280" s="3" t="s">
        <v>457</v>
      </c>
      <c r="L1280" s="6">
        <v>0</v>
      </c>
      <c r="M1280" s="3" t="s">
        <v>457</v>
      </c>
      <c r="N1280" s="3" t="s">
        <v>457</v>
      </c>
      <c r="O1280" s="3" t="s">
        <v>457</v>
      </c>
      <c r="P1280" s="3" t="s">
        <v>457</v>
      </c>
      <c r="Q1280" s="3" t="s">
        <v>457</v>
      </c>
      <c r="R1280" s="3" t="s">
        <v>457</v>
      </c>
      <c r="S1280" s="3" t="s">
        <v>457</v>
      </c>
      <c r="T1280" s="3" t="s">
        <v>481</v>
      </c>
      <c r="U1280" t="str">
        <f t="shared" si="19"/>
        <v>10060883</v>
      </c>
    </row>
    <row r="1281" spans="1:21" hidden="1">
      <c r="A1281" s="3" t="s">
        <v>1457</v>
      </c>
      <c r="B1281" s="3" t="s">
        <v>1686</v>
      </c>
      <c r="C1281" s="3" t="s">
        <v>30</v>
      </c>
      <c r="D1281" s="3" t="s">
        <v>1929</v>
      </c>
      <c r="E1281" s="3" t="s">
        <v>457</v>
      </c>
      <c r="F1281" s="3" t="s">
        <v>3136</v>
      </c>
      <c r="G1281" s="3" t="s">
        <v>25</v>
      </c>
      <c r="H1281" s="4">
        <v>45761</v>
      </c>
      <c r="I1281" s="5">
        <v>1</v>
      </c>
      <c r="J1281" s="3" t="s">
        <v>20</v>
      </c>
      <c r="K1281" s="3" t="s">
        <v>457</v>
      </c>
      <c r="L1281" s="6">
        <v>0</v>
      </c>
      <c r="M1281" s="3" t="s">
        <v>457</v>
      </c>
      <c r="N1281" s="3" t="s">
        <v>457</v>
      </c>
      <c r="O1281" s="3" t="s">
        <v>457</v>
      </c>
      <c r="P1281" s="3" t="s">
        <v>457</v>
      </c>
      <c r="Q1281" s="3" t="s">
        <v>457</v>
      </c>
      <c r="R1281" s="3" t="s">
        <v>457</v>
      </c>
      <c r="S1281" s="3" t="s">
        <v>457</v>
      </c>
      <c r="T1281" s="3" t="s">
        <v>481</v>
      </c>
      <c r="U1281" t="str">
        <f t="shared" si="19"/>
        <v>10060883</v>
      </c>
    </row>
    <row r="1282" spans="1:21" hidden="1">
      <c r="A1282" s="3" t="s">
        <v>1457</v>
      </c>
      <c r="B1282" s="3" t="s">
        <v>1686</v>
      </c>
      <c r="C1282" s="3" t="s">
        <v>27</v>
      </c>
      <c r="D1282" s="3" t="s">
        <v>1929</v>
      </c>
      <c r="E1282" s="3" t="s">
        <v>457</v>
      </c>
      <c r="F1282" s="3" t="s">
        <v>3129</v>
      </c>
      <c r="G1282" s="3" t="s">
        <v>25</v>
      </c>
      <c r="H1282" s="4">
        <v>45761</v>
      </c>
      <c r="I1282" s="5">
        <v>1</v>
      </c>
      <c r="J1282" s="3" t="s">
        <v>20</v>
      </c>
      <c r="K1282" s="3" t="s">
        <v>457</v>
      </c>
      <c r="L1282" s="6">
        <v>0</v>
      </c>
      <c r="M1282" s="3" t="s">
        <v>457</v>
      </c>
      <c r="N1282" s="3" t="s">
        <v>457</v>
      </c>
      <c r="O1282" s="3" t="s">
        <v>457</v>
      </c>
      <c r="P1282" s="3" t="s">
        <v>457</v>
      </c>
      <c r="Q1282" s="3" t="s">
        <v>457</v>
      </c>
      <c r="R1282" s="3" t="s">
        <v>457</v>
      </c>
      <c r="S1282" s="3" t="s">
        <v>457</v>
      </c>
      <c r="T1282" s="3" t="s">
        <v>481</v>
      </c>
      <c r="U1282" t="str">
        <f t="shared" si="19"/>
        <v>10060883</v>
      </c>
    </row>
    <row r="1283" spans="1:21" hidden="1">
      <c r="A1283" s="3" t="s">
        <v>154</v>
      </c>
      <c r="B1283" s="3" t="s">
        <v>1686</v>
      </c>
      <c r="C1283" s="3" t="s">
        <v>30</v>
      </c>
      <c r="D1283" s="3" t="s">
        <v>1929</v>
      </c>
      <c r="E1283" s="3" t="s">
        <v>457</v>
      </c>
      <c r="F1283" s="3" t="s">
        <v>3129</v>
      </c>
      <c r="G1283" s="3" t="s">
        <v>463</v>
      </c>
      <c r="H1283" s="4">
        <v>45761</v>
      </c>
      <c r="I1283" s="5">
        <v>-1</v>
      </c>
      <c r="J1283" s="3" t="s">
        <v>20</v>
      </c>
      <c r="K1283" s="3" t="s">
        <v>457</v>
      </c>
      <c r="L1283" s="6">
        <v>0</v>
      </c>
      <c r="M1283" s="3" t="s">
        <v>457</v>
      </c>
      <c r="N1283" s="3" t="s">
        <v>457</v>
      </c>
      <c r="O1283" s="3" t="s">
        <v>457</v>
      </c>
      <c r="P1283" s="3" t="s">
        <v>457</v>
      </c>
      <c r="Q1283" s="3" t="s">
        <v>457</v>
      </c>
      <c r="R1283" s="3" t="s">
        <v>457</v>
      </c>
      <c r="S1283" s="3" t="s">
        <v>457</v>
      </c>
      <c r="T1283" s="3" t="s">
        <v>481</v>
      </c>
      <c r="U1283" t="str">
        <f t="shared" ref="U1283:U1346" si="20">_xlfn.CONCAT(A1283,P1283)</f>
        <v>10060885</v>
      </c>
    </row>
    <row r="1284" spans="1:21" hidden="1">
      <c r="A1284" s="3" t="s">
        <v>154</v>
      </c>
      <c r="B1284" s="3" t="s">
        <v>1686</v>
      </c>
      <c r="C1284" s="3" t="s">
        <v>23</v>
      </c>
      <c r="D1284" s="3" t="s">
        <v>1929</v>
      </c>
      <c r="E1284" s="3" t="s">
        <v>457</v>
      </c>
      <c r="F1284" s="3" t="s">
        <v>3138</v>
      </c>
      <c r="G1284" s="3" t="s">
        <v>31</v>
      </c>
      <c r="H1284" s="4">
        <v>45761</v>
      </c>
      <c r="I1284" s="5">
        <v>-1</v>
      </c>
      <c r="J1284" s="3" t="s">
        <v>20</v>
      </c>
      <c r="K1284" s="3" t="s">
        <v>457</v>
      </c>
      <c r="L1284" s="6">
        <v>0</v>
      </c>
      <c r="M1284" s="3" t="s">
        <v>457</v>
      </c>
      <c r="N1284" s="3" t="s">
        <v>457</v>
      </c>
      <c r="O1284" s="3" t="s">
        <v>457</v>
      </c>
      <c r="P1284" s="3" t="s">
        <v>457</v>
      </c>
      <c r="Q1284" s="3" t="s">
        <v>457</v>
      </c>
      <c r="R1284" s="3" t="s">
        <v>457</v>
      </c>
      <c r="S1284" s="3" t="s">
        <v>457</v>
      </c>
      <c r="T1284" s="3" t="s">
        <v>481</v>
      </c>
      <c r="U1284" t="str">
        <f t="shared" si="20"/>
        <v>10060885</v>
      </c>
    </row>
    <row r="1285" spans="1:21" hidden="1">
      <c r="A1285" s="3" t="s">
        <v>154</v>
      </c>
      <c r="B1285" s="3" t="s">
        <v>1686</v>
      </c>
      <c r="C1285" s="3" t="s">
        <v>30</v>
      </c>
      <c r="D1285" s="3" t="s">
        <v>1929</v>
      </c>
      <c r="E1285" s="3" t="s">
        <v>457</v>
      </c>
      <c r="F1285" s="3" t="s">
        <v>3127</v>
      </c>
      <c r="G1285" s="3" t="s">
        <v>463</v>
      </c>
      <c r="H1285" s="4">
        <v>45761</v>
      </c>
      <c r="I1285" s="5">
        <v>-1</v>
      </c>
      <c r="J1285" s="3" t="s">
        <v>20</v>
      </c>
      <c r="K1285" s="3" t="s">
        <v>457</v>
      </c>
      <c r="L1285" s="6">
        <v>0</v>
      </c>
      <c r="M1285" s="3" t="s">
        <v>457</v>
      </c>
      <c r="N1285" s="3" t="s">
        <v>457</v>
      </c>
      <c r="O1285" s="3" t="s">
        <v>457</v>
      </c>
      <c r="P1285" s="3" t="s">
        <v>457</v>
      </c>
      <c r="Q1285" s="3" t="s">
        <v>457</v>
      </c>
      <c r="R1285" s="3" t="s">
        <v>457</v>
      </c>
      <c r="S1285" s="3" t="s">
        <v>457</v>
      </c>
      <c r="T1285" s="3" t="s">
        <v>481</v>
      </c>
      <c r="U1285" t="str">
        <f t="shared" si="20"/>
        <v>10060885</v>
      </c>
    </row>
    <row r="1286" spans="1:21" hidden="1">
      <c r="A1286" s="3" t="s">
        <v>154</v>
      </c>
      <c r="B1286" s="3" t="s">
        <v>1686</v>
      </c>
      <c r="C1286" s="3" t="s">
        <v>27</v>
      </c>
      <c r="D1286" s="3" t="s">
        <v>456</v>
      </c>
      <c r="E1286" s="3" t="s">
        <v>457</v>
      </c>
      <c r="F1286" s="3" t="s">
        <v>3130</v>
      </c>
      <c r="G1286" s="3" t="s">
        <v>25</v>
      </c>
      <c r="H1286" s="4">
        <v>45761</v>
      </c>
      <c r="I1286" s="5">
        <v>-1</v>
      </c>
      <c r="J1286" s="3" t="s">
        <v>20</v>
      </c>
      <c r="K1286" s="3" t="s">
        <v>457</v>
      </c>
      <c r="L1286" s="6">
        <v>-4.7699999999999996</v>
      </c>
      <c r="M1286" s="3" t="s">
        <v>457</v>
      </c>
      <c r="N1286" s="3" t="s">
        <v>457</v>
      </c>
      <c r="O1286" s="3" t="s">
        <v>457</v>
      </c>
      <c r="P1286" s="3" t="s">
        <v>3131</v>
      </c>
      <c r="Q1286" s="3" t="s">
        <v>457</v>
      </c>
      <c r="R1286" s="3" t="s">
        <v>457</v>
      </c>
      <c r="S1286" s="3" t="s">
        <v>457</v>
      </c>
      <c r="T1286" s="3" t="s">
        <v>3132</v>
      </c>
      <c r="U1286" t="str">
        <f t="shared" si="20"/>
        <v>10060885200145025</v>
      </c>
    </row>
    <row r="1287" spans="1:21" hidden="1">
      <c r="A1287" s="3" t="s">
        <v>154</v>
      </c>
      <c r="B1287" s="3" t="s">
        <v>1686</v>
      </c>
      <c r="C1287" s="3" t="s">
        <v>23</v>
      </c>
      <c r="D1287" s="3" t="s">
        <v>1929</v>
      </c>
      <c r="E1287" s="3" t="s">
        <v>457</v>
      </c>
      <c r="F1287" s="3" t="s">
        <v>3139</v>
      </c>
      <c r="G1287" s="3" t="s">
        <v>31</v>
      </c>
      <c r="H1287" s="4">
        <v>45761</v>
      </c>
      <c r="I1287" s="5">
        <v>-1</v>
      </c>
      <c r="J1287" s="3" t="s">
        <v>20</v>
      </c>
      <c r="K1287" s="3" t="s">
        <v>457</v>
      </c>
      <c r="L1287" s="6">
        <v>0</v>
      </c>
      <c r="M1287" s="3" t="s">
        <v>457</v>
      </c>
      <c r="N1287" s="3" t="s">
        <v>457</v>
      </c>
      <c r="O1287" s="3" t="s">
        <v>457</v>
      </c>
      <c r="P1287" s="3" t="s">
        <v>457</v>
      </c>
      <c r="Q1287" s="3" t="s">
        <v>457</v>
      </c>
      <c r="R1287" s="3" t="s">
        <v>457</v>
      </c>
      <c r="S1287" s="3" t="s">
        <v>457</v>
      </c>
      <c r="T1287" s="3" t="s">
        <v>481</v>
      </c>
      <c r="U1287" t="str">
        <f t="shared" si="20"/>
        <v>10060885</v>
      </c>
    </row>
    <row r="1288" spans="1:21" hidden="1">
      <c r="A1288" s="3" t="s">
        <v>154</v>
      </c>
      <c r="B1288" s="3" t="s">
        <v>1686</v>
      </c>
      <c r="C1288" s="3" t="s">
        <v>30</v>
      </c>
      <c r="D1288" s="3" t="s">
        <v>1929</v>
      </c>
      <c r="E1288" s="3" t="s">
        <v>457</v>
      </c>
      <c r="F1288" s="3" t="s">
        <v>3139</v>
      </c>
      <c r="G1288" s="3" t="s">
        <v>25</v>
      </c>
      <c r="H1288" s="4">
        <v>45761</v>
      </c>
      <c r="I1288" s="5">
        <v>1</v>
      </c>
      <c r="J1288" s="3" t="s">
        <v>20</v>
      </c>
      <c r="K1288" s="3" t="s">
        <v>457</v>
      </c>
      <c r="L1288" s="6">
        <v>0</v>
      </c>
      <c r="M1288" s="3" t="s">
        <v>457</v>
      </c>
      <c r="N1288" s="3" t="s">
        <v>457</v>
      </c>
      <c r="O1288" s="3" t="s">
        <v>457</v>
      </c>
      <c r="P1288" s="3" t="s">
        <v>457</v>
      </c>
      <c r="Q1288" s="3" t="s">
        <v>457</v>
      </c>
      <c r="R1288" s="3" t="s">
        <v>457</v>
      </c>
      <c r="S1288" s="3" t="s">
        <v>457</v>
      </c>
      <c r="T1288" s="3" t="s">
        <v>481</v>
      </c>
      <c r="U1288" t="str">
        <f t="shared" si="20"/>
        <v>10060885</v>
      </c>
    </row>
    <row r="1289" spans="1:21" hidden="1">
      <c r="A1289" s="3" t="s">
        <v>154</v>
      </c>
      <c r="B1289" s="3" t="s">
        <v>1686</v>
      </c>
      <c r="C1289" s="3" t="s">
        <v>30</v>
      </c>
      <c r="D1289" s="3" t="s">
        <v>1929</v>
      </c>
      <c r="E1289" s="3" t="s">
        <v>457</v>
      </c>
      <c r="F1289" s="3" t="s">
        <v>3138</v>
      </c>
      <c r="G1289" s="3" t="s">
        <v>25</v>
      </c>
      <c r="H1289" s="4">
        <v>45761</v>
      </c>
      <c r="I1289" s="5">
        <v>1</v>
      </c>
      <c r="J1289" s="3" t="s">
        <v>20</v>
      </c>
      <c r="K1289" s="3" t="s">
        <v>457</v>
      </c>
      <c r="L1289" s="6">
        <v>0</v>
      </c>
      <c r="M1289" s="3" t="s">
        <v>457</v>
      </c>
      <c r="N1289" s="3" t="s">
        <v>457</v>
      </c>
      <c r="O1289" s="3" t="s">
        <v>457</v>
      </c>
      <c r="P1289" s="3" t="s">
        <v>457</v>
      </c>
      <c r="Q1289" s="3" t="s">
        <v>457</v>
      </c>
      <c r="R1289" s="3" t="s">
        <v>457</v>
      </c>
      <c r="S1289" s="3" t="s">
        <v>457</v>
      </c>
      <c r="T1289" s="3" t="s">
        <v>481</v>
      </c>
      <c r="U1289" t="str">
        <f t="shared" si="20"/>
        <v>10060885</v>
      </c>
    </row>
    <row r="1290" spans="1:21" hidden="1">
      <c r="A1290" s="3" t="s">
        <v>154</v>
      </c>
      <c r="B1290" s="3" t="s">
        <v>1686</v>
      </c>
      <c r="C1290" s="3" t="s">
        <v>27</v>
      </c>
      <c r="D1290" s="3" t="s">
        <v>456</v>
      </c>
      <c r="E1290" s="3" t="s">
        <v>457</v>
      </c>
      <c r="F1290" s="3" t="s">
        <v>3133</v>
      </c>
      <c r="G1290" s="3" t="s">
        <v>25</v>
      </c>
      <c r="H1290" s="4">
        <v>45761</v>
      </c>
      <c r="I1290" s="5">
        <v>-1</v>
      </c>
      <c r="J1290" s="3" t="s">
        <v>20</v>
      </c>
      <c r="K1290" s="3" t="s">
        <v>457</v>
      </c>
      <c r="L1290" s="6">
        <v>-4.7699999999999996</v>
      </c>
      <c r="M1290" s="3" t="s">
        <v>457</v>
      </c>
      <c r="N1290" s="3" t="s">
        <v>457</v>
      </c>
      <c r="O1290" s="3" t="s">
        <v>457</v>
      </c>
      <c r="P1290" s="3" t="s">
        <v>3134</v>
      </c>
      <c r="Q1290" s="3" t="s">
        <v>457</v>
      </c>
      <c r="R1290" s="3" t="s">
        <v>457</v>
      </c>
      <c r="S1290" s="3" t="s">
        <v>457</v>
      </c>
      <c r="T1290" s="3" t="s">
        <v>3135</v>
      </c>
      <c r="U1290" t="str">
        <f t="shared" si="20"/>
        <v>10060885200146900</v>
      </c>
    </row>
    <row r="1291" spans="1:21" hidden="1">
      <c r="A1291" s="3" t="s">
        <v>154</v>
      </c>
      <c r="B1291" s="3" t="s">
        <v>1686</v>
      </c>
      <c r="C1291" s="3" t="s">
        <v>27</v>
      </c>
      <c r="D1291" s="3" t="s">
        <v>1929</v>
      </c>
      <c r="E1291" s="3" t="s">
        <v>457</v>
      </c>
      <c r="F1291" s="3" t="s">
        <v>3127</v>
      </c>
      <c r="G1291" s="3" t="s">
        <v>460</v>
      </c>
      <c r="H1291" s="4">
        <v>45761</v>
      </c>
      <c r="I1291" s="5">
        <v>1</v>
      </c>
      <c r="J1291" s="3" t="s">
        <v>20</v>
      </c>
      <c r="K1291" s="3" t="s">
        <v>457</v>
      </c>
      <c r="L1291" s="6">
        <v>0</v>
      </c>
      <c r="M1291" s="3" t="s">
        <v>457</v>
      </c>
      <c r="N1291" s="3" t="s">
        <v>457</v>
      </c>
      <c r="O1291" s="3" t="s">
        <v>457</v>
      </c>
      <c r="P1291" s="3" t="s">
        <v>457</v>
      </c>
      <c r="Q1291" s="3" t="s">
        <v>457</v>
      </c>
      <c r="R1291" s="3" t="s">
        <v>457</v>
      </c>
      <c r="S1291" s="3" t="s">
        <v>457</v>
      </c>
      <c r="T1291" s="3" t="s">
        <v>481</v>
      </c>
      <c r="U1291" t="str">
        <f t="shared" si="20"/>
        <v>10060885</v>
      </c>
    </row>
    <row r="1292" spans="1:21" hidden="1">
      <c r="A1292" s="3" t="s">
        <v>154</v>
      </c>
      <c r="B1292" s="3" t="s">
        <v>1686</v>
      </c>
      <c r="C1292" s="3" t="s">
        <v>27</v>
      </c>
      <c r="D1292" s="3" t="s">
        <v>1929</v>
      </c>
      <c r="E1292" s="3" t="s">
        <v>457</v>
      </c>
      <c r="F1292" s="3" t="s">
        <v>3129</v>
      </c>
      <c r="G1292" s="3" t="s">
        <v>460</v>
      </c>
      <c r="H1292" s="4">
        <v>45761</v>
      </c>
      <c r="I1292" s="5">
        <v>1</v>
      </c>
      <c r="J1292" s="3" t="s">
        <v>20</v>
      </c>
      <c r="K1292" s="3" t="s">
        <v>457</v>
      </c>
      <c r="L1292" s="6">
        <v>0</v>
      </c>
      <c r="M1292" s="3" t="s">
        <v>457</v>
      </c>
      <c r="N1292" s="3" t="s">
        <v>457</v>
      </c>
      <c r="O1292" s="3" t="s">
        <v>457</v>
      </c>
      <c r="P1292" s="3" t="s">
        <v>457</v>
      </c>
      <c r="Q1292" s="3" t="s">
        <v>457</v>
      </c>
      <c r="R1292" s="3" t="s">
        <v>457</v>
      </c>
      <c r="S1292" s="3" t="s">
        <v>457</v>
      </c>
      <c r="T1292" s="3" t="s">
        <v>481</v>
      </c>
      <c r="U1292" t="str">
        <f t="shared" si="20"/>
        <v>10060885</v>
      </c>
    </row>
    <row r="1293" spans="1:21" hidden="1">
      <c r="A1293" s="3" t="s">
        <v>1002</v>
      </c>
      <c r="B1293" s="3" t="s">
        <v>1686</v>
      </c>
      <c r="C1293" s="3" t="s">
        <v>30</v>
      </c>
      <c r="D1293" s="3" t="s">
        <v>1891</v>
      </c>
      <c r="E1293" s="3" t="s">
        <v>457</v>
      </c>
      <c r="F1293" s="3" t="s">
        <v>3140</v>
      </c>
      <c r="G1293" s="3" t="s">
        <v>31</v>
      </c>
      <c r="H1293" s="4">
        <v>45761</v>
      </c>
      <c r="I1293" s="5">
        <v>1</v>
      </c>
      <c r="J1293" s="3" t="s">
        <v>20</v>
      </c>
      <c r="K1293" s="3" t="s">
        <v>457</v>
      </c>
      <c r="L1293" s="6">
        <v>0</v>
      </c>
      <c r="M1293" s="3" t="s">
        <v>457</v>
      </c>
      <c r="N1293" s="3" t="s">
        <v>457</v>
      </c>
      <c r="O1293" s="3" t="s">
        <v>457</v>
      </c>
      <c r="P1293" s="3" t="s">
        <v>457</v>
      </c>
      <c r="Q1293" s="3" t="s">
        <v>3072</v>
      </c>
      <c r="R1293" s="3" t="s">
        <v>457</v>
      </c>
      <c r="S1293" s="3" t="s">
        <v>457</v>
      </c>
      <c r="T1293" s="3" t="s">
        <v>481</v>
      </c>
      <c r="U1293" t="str">
        <f t="shared" si="20"/>
        <v>10581016</v>
      </c>
    </row>
    <row r="1294" spans="1:21" hidden="1">
      <c r="A1294" s="3" t="s">
        <v>1002</v>
      </c>
      <c r="B1294" s="3" t="s">
        <v>1686</v>
      </c>
      <c r="C1294" s="3" t="s">
        <v>27</v>
      </c>
      <c r="D1294" s="3" t="s">
        <v>1929</v>
      </c>
      <c r="E1294" s="3" t="s">
        <v>457</v>
      </c>
      <c r="F1294" s="3" t="s">
        <v>3141</v>
      </c>
      <c r="G1294" s="3" t="s">
        <v>25</v>
      </c>
      <c r="H1294" s="4">
        <v>45761</v>
      </c>
      <c r="I1294" s="5">
        <v>1</v>
      </c>
      <c r="J1294" s="3" t="s">
        <v>20</v>
      </c>
      <c r="K1294" s="3" t="s">
        <v>457</v>
      </c>
      <c r="L1294" s="6">
        <v>0</v>
      </c>
      <c r="M1294" s="3" t="s">
        <v>457</v>
      </c>
      <c r="N1294" s="3" t="s">
        <v>457</v>
      </c>
      <c r="O1294" s="3" t="s">
        <v>457</v>
      </c>
      <c r="P1294" s="3" t="s">
        <v>457</v>
      </c>
      <c r="Q1294" s="3" t="s">
        <v>457</v>
      </c>
      <c r="R1294" s="3" t="s">
        <v>457</v>
      </c>
      <c r="S1294" s="3" t="s">
        <v>457</v>
      </c>
      <c r="T1294" s="3" t="s">
        <v>481</v>
      </c>
      <c r="U1294" t="str">
        <f t="shared" si="20"/>
        <v>10581016</v>
      </c>
    </row>
    <row r="1295" spans="1:21" hidden="1">
      <c r="A1295" s="3" t="s">
        <v>1002</v>
      </c>
      <c r="B1295" s="3" t="s">
        <v>1686</v>
      </c>
      <c r="C1295" s="3" t="s">
        <v>30</v>
      </c>
      <c r="D1295" s="3" t="s">
        <v>1929</v>
      </c>
      <c r="E1295" s="3" t="s">
        <v>457</v>
      </c>
      <c r="F1295" s="3" t="s">
        <v>3141</v>
      </c>
      <c r="G1295" s="3" t="s">
        <v>31</v>
      </c>
      <c r="H1295" s="4">
        <v>45761</v>
      </c>
      <c r="I1295" s="5">
        <v>-1</v>
      </c>
      <c r="J1295" s="3" t="s">
        <v>20</v>
      </c>
      <c r="K1295" s="3" t="s">
        <v>457</v>
      </c>
      <c r="L1295" s="6">
        <v>0</v>
      </c>
      <c r="M1295" s="3" t="s">
        <v>457</v>
      </c>
      <c r="N1295" s="3" t="s">
        <v>457</v>
      </c>
      <c r="O1295" s="3" t="s">
        <v>457</v>
      </c>
      <c r="P1295" s="3" t="s">
        <v>457</v>
      </c>
      <c r="Q1295" s="3" t="s">
        <v>457</v>
      </c>
      <c r="R1295" s="3" t="s">
        <v>457</v>
      </c>
      <c r="S1295" s="3" t="s">
        <v>457</v>
      </c>
      <c r="T1295" s="3" t="s">
        <v>481</v>
      </c>
      <c r="U1295" t="str">
        <f t="shared" si="20"/>
        <v>10581016</v>
      </c>
    </row>
    <row r="1296" spans="1:21" hidden="1">
      <c r="A1296" s="3" t="s">
        <v>920</v>
      </c>
      <c r="B1296" s="3" t="s">
        <v>1686</v>
      </c>
      <c r="C1296" s="3" t="s">
        <v>457</v>
      </c>
      <c r="D1296" s="3" t="s">
        <v>1899</v>
      </c>
      <c r="E1296" s="3" t="s">
        <v>457</v>
      </c>
      <c r="F1296" s="3" t="s">
        <v>3142</v>
      </c>
      <c r="G1296" s="3" t="s">
        <v>25</v>
      </c>
      <c r="H1296" s="4">
        <v>45762</v>
      </c>
      <c r="I1296" s="5">
        <v>8</v>
      </c>
      <c r="J1296" s="3" t="s">
        <v>20</v>
      </c>
      <c r="K1296" s="3" t="s">
        <v>457</v>
      </c>
      <c r="L1296" s="6">
        <v>9.91</v>
      </c>
      <c r="M1296" s="3" t="s">
        <v>457</v>
      </c>
      <c r="N1296" s="3" t="s">
        <v>457</v>
      </c>
      <c r="O1296" s="3" t="s">
        <v>457</v>
      </c>
      <c r="P1296" s="3" t="s">
        <v>457</v>
      </c>
      <c r="Q1296" s="3" t="s">
        <v>3143</v>
      </c>
      <c r="R1296" s="3" t="s">
        <v>457</v>
      </c>
      <c r="S1296" s="3" t="s">
        <v>457</v>
      </c>
      <c r="T1296" s="3" t="s">
        <v>481</v>
      </c>
      <c r="U1296" t="str">
        <f t="shared" si="20"/>
        <v>10058873</v>
      </c>
    </row>
    <row r="1297" spans="1:21" hidden="1">
      <c r="A1297" s="3" t="s">
        <v>154</v>
      </c>
      <c r="B1297" s="3" t="s">
        <v>1686</v>
      </c>
      <c r="C1297" s="3" t="s">
        <v>457</v>
      </c>
      <c r="D1297" s="3" t="s">
        <v>1899</v>
      </c>
      <c r="E1297" s="3" t="s">
        <v>457</v>
      </c>
      <c r="F1297" s="3" t="s">
        <v>3144</v>
      </c>
      <c r="G1297" s="3" t="s">
        <v>25</v>
      </c>
      <c r="H1297" s="4">
        <v>45762</v>
      </c>
      <c r="I1297" s="5">
        <v>1</v>
      </c>
      <c r="J1297" s="3" t="s">
        <v>20</v>
      </c>
      <c r="K1297" s="3" t="s">
        <v>457</v>
      </c>
      <c r="L1297" s="6">
        <v>4.78</v>
      </c>
      <c r="M1297" s="3" t="s">
        <v>457</v>
      </c>
      <c r="N1297" s="3" t="s">
        <v>457</v>
      </c>
      <c r="O1297" s="3" t="s">
        <v>457</v>
      </c>
      <c r="P1297" s="3" t="s">
        <v>457</v>
      </c>
      <c r="Q1297" s="3" t="s">
        <v>3099</v>
      </c>
      <c r="R1297" s="3" t="s">
        <v>457</v>
      </c>
      <c r="S1297" s="3" t="s">
        <v>457</v>
      </c>
      <c r="T1297" s="3" t="s">
        <v>481</v>
      </c>
      <c r="U1297" t="str">
        <f t="shared" si="20"/>
        <v>10060885</v>
      </c>
    </row>
    <row r="1298" spans="1:21" hidden="1">
      <c r="A1298" s="3" t="s">
        <v>1305</v>
      </c>
      <c r="B1298" s="3" t="s">
        <v>1686</v>
      </c>
      <c r="C1298" s="3" t="s">
        <v>457</v>
      </c>
      <c r="D1298" s="3" t="s">
        <v>1899</v>
      </c>
      <c r="E1298" s="3" t="s">
        <v>457</v>
      </c>
      <c r="F1298" s="3" t="s">
        <v>3145</v>
      </c>
      <c r="G1298" s="3" t="s">
        <v>25</v>
      </c>
      <c r="H1298" s="4">
        <v>45762</v>
      </c>
      <c r="I1298" s="5">
        <v>1</v>
      </c>
      <c r="J1298" s="3" t="s">
        <v>20</v>
      </c>
      <c r="K1298" s="3" t="s">
        <v>457</v>
      </c>
      <c r="L1298" s="6">
        <v>18.43</v>
      </c>
      <c r="M1298" s="3" t="s">
        <v>457</v>
      </c>
      <c r="N1298" s="3" t="s">
        <v>457</v>
      </c>
      <c r="O1298" s="3" t="s">
        <v>457</v>
      </c>
      <c r="P1298" s="3" t="s">
        <v>457</v>
      </c>
      <c r="Q1298" s="3" t="s">
        <v>3146</v>
      </c>
      <c r="R1298" s="3" t="s">
        <v>457</v>
      </c>
      <c r="S1298" s="3" t="s">
        <v>457</v>
      </c>
      <c r="T1298" s="3" t="s">
        <v>481</v>
      </c>
      <c r="U1298" t="str">
        <f t="shared" si="20"/>
        <v>10060890</v>
      </c>
    </row>
    <row r="1299" spans="1:21" hidden="1">
      <c r="A1299" s="3" t="s">
        <v>1305</v>
      </c>
      <c r="B1299" s="3" t="s">
        <v>1686</v>
      </c>
      <c r="C1299" s="3" t="s">
        <v>457</v>
      </c>
      <c r="D1299" s="3" t="s">
        <v>1899</v>
      </c>
      <c r="E1299" s="3" t="s">
        <v>457</v>
      </c>
      <c r="F1299" s="3" t="s">
        <v>3147</v>
      </c>
      <c r="G1299" s="3" t="s">
        <v>25</v>
      </c>
      <c r="H1299" s="4">
        <v>45762</v>
      </c>
      <c r="I1299" s="5">
        <v>1</v>
      </c>
      <c r="J1299" s="3" t="s">
        <v>20</v>
      </c>
      <c r="K1299" s="3" t="s">
        <v>457</v>
      </c>
      <c r="L1299" s="6">
        <v>18.43</v>
      </c>
      <c r="M1299" s="3" t="s">
        <v>457</v>
      </c>
      <c r="N1299" s="3" t="s">
        <v>457</v>
      </c>
      <c r="O1299" s="3" t="s">
        <v>457</v>
      </c>
      <c r="P1299" s="3" t="s">
        <v>457</v>
      </c>
      <c r="Q1299" s="3" t="s">
        <v>3148</v>
      </c>
      <c r="R1299" s="3" t="s">
        <v>457</v>
      </c>
      <c r="S1299" s="3" t="s">
        <v>457</v>
      </c>
      <c r="T1299" s="3" t="s">
        <v>481</v>
      </c>
      <c r="U1299" t="str">
        <f t="shared" si="20"/>
        <v>10060890</v>
      </c>
    </row>
    <row r="1300" spans="1:21" hidden="1">
      <c r="A1300" s="3" t="s">
        <v>1342</v>
      </c>
      <c r="B1300" s="3" t="s">
        <v>1686</v>
      </c>
      <c r="C1300" s="3" t="s">
        <v>30</v>
      </c>
      <c r="D1300" s="3" t="s">
        <v>1929</v>
      </c>
      <c r="E1300" s="3" t="s">
        <v>457</v>
      </c>
      <c r="F1300" s="3" t="s">
        <v>3149</v>
      </c>
      <c r="G1300" s="3" t="s">
        <v>459</v>
      </c>
      <c r="H1300" s="4">
        <v>45764</v>
      </c>
      <c r="I1300" s="5">
        <v>-1</v>
      </c>
      <c r="J1300" s="3" t="s">
        <v>20</v>
      </c>
      <c r="K1300" s="3" t="s">
        <v>457</v>
      </c>
      <c r="L1300" s="6">
        <v>0</v>
      </c>
      <c r="M1300" s="3" t="s">
        <v>457</v>
      </c>
      <c r="N1300" s="3" t="s">
        <v>457</v>
      </c>
      <c r="O1300" s="3" t="s">
        <v>457</v>
      </c>
      <c r="P1300" s="3" t="s">
        <v>457</v>
      </c>
      <c r="Q1300" s="3" t="s">
        <v>457</v>
      </c>
      <c r="R1300" s="3" t="s">
        <v>457</v>
      </c>
      <c r="S1300" s="3" t="s">
        <v>457</v>
      </c>
      <c r="T1300" s="3" t="s">
        <v>481</v>
      </c>
      <c r="U1300" t="str">
        <f t="shared" si="20"/>
        <v>10060884</v>
      </c>
    </row>
    <row r="1301" spans="1:21" hidden="1">
      <c r="A1301" s="3" t="s">
        <v>1342</v>
      </c>
      <c r="B1301" s="3" t="s">
        <v>1686</v>
      </c>
      <c r="C1301" s="3" t="s">
        <v>27</v>
      </c>
      <c r="D1301" s="3" t="s">
        <v>1929</v>
      </c>
      <c r="E1301" s="3" t="s">
        <v>457</v>
      </c>
      <c r="F1301" s="3" t="s">
        <v>3149</v>
      </c>
      <c r="G1301" s="3" t="s">
        <v>458</v>
      </c>
      <c r="H1301" s="4">
        <v>45764</v>
      </c>
      <c r="I1301" s="5">
        <v>1</v>
      </c>
      <c r="J1301" s="3" t="s">
        <v>20</v>
      </c>
      <c r="K1301" s="3" t="s">
        <v>457</v>
      </c>
      <c r="L1301" s="6">
        <v>0</v>
      </c>
      <c r="M1301" s="3" t="s">
        <v>457</v>
      </c>
      <c r="N1301" s="3" t="s">
        <v>457</v>
      </c>
      <c r="O1301" s="3" t="s">
        <v>457</v>
      </c>
      <c r="P1301" s="3" t="s">
        <v>457</v>
      </c>
      <c r="Q1301" s="3" t="s">
        <v>457</v>
      </c>
      <c r="R1301" s="3" t="s">
        <v>457</v>
      </c>
      <c r="S1301" s="3" t="s">
        <v>457</v>
      </c>
      <c r="T1301" s="3" t="s">
        <v>481</v>
      </c>
      <c r="U1301" t="str">
        <f t="shared" si="20"/>
        <v>10060884</v>
      </c>
    </row>
    <row r="1302" spans="1:21" hidden="1">
      <c r="A1302" s="3" t="s">
        <v>1342</v>
      </c>
      <c r="B1302" s="3" t="s">
        <v>1686</v>
      </c>
      <c r="C1302" s="3" t="s">
        <v>30</v>
      </c>
      <c r="D1302" s="3" t="s">
        <v>1929</v>
      </c>
      <c r="E1302" s="3" t="s">
        <v>457</v>
      </c>
      <c r="F1302" s="3" t="s">
        <v>3150</v>
      </c>
      <c r="G1302" s="3" t="s">
        <v>25</v>
      </c>
      <c r="H1302" s="4">
        <v>45764</v>
      </c>
      <c r="I1302" s="5">
        <v>1</v>
      </c>
      <c r="J1302" s="3" t="s">
        <v>20</v>
      </c>
      <c r="K1302" s="3" t="s">
        <v>457</v>
      </c>
      <c r="L1302" s="6">
        <v>0</v>
      </c>
      <c r="M1302" s="3" t="s">
        <v>457</v>
      </c>
      <c r="N1302" s="3" t="s">
        <v>457</v>
      </c>
      <c r="O1302" s="3" t="s">
        <v>457</v>
      </c>
      <c r="P1302" s="3" t="s">
        <v>457</v>
      </c>
      <c r="Q1302" s="3" t="s">
        <v>457</v>
      </c>
      <c r="R1302" s="3" t="s">
        <v>457</v>
      </c>
      <c r="S1302" s="3" t="s">
        <v>457</v>
      </c>
      <c r="T1302" s="3" t="s">
        <v>481</v>
      </c>
      <c r="U1302" t="str">
        <f t="shared" si="20"/>
        <v>10060884</v>
      </c>
    </row>
    <row r="1303" spans="1:21" hidden="1">
      <c r="A1303" s="3" t="s">
        <v>1342</v>
      </c>
      <c r="B1303" s="3" t="s">
        <v>1686</v>
      </c>
      <c r="C1303" s="3" t="s">
        <v>23</v>
      </c>
      <c r="D1303" s="3" t="s">
        <v>1929</v>
      </c>
      <c r="E1303" s="3" t="s">
        <v>457</v>
      </c>
      <c r="F1303" s="3" t="s">
        <v>3150</v>
      </c>
      <c r="G1303" s="3" t="s">
        <v>31</v>
      </c>
      <c r="H1303" s="4">
        <v>45764</v>
      </c>
      <c r="I1303" s="5">
        <v>-1</v>
      </c>
      <c r="J1303" s="3" t="s">
        <v>20</v>
      </c>
      <c r="K1303" s="3" t="s">
        <v>457</v>
      </c>
      <c r="L1303" s="6">
        <v>0</v>
      </c>
      <c r="M1303" s="3" t="s">
        <v>457</v>
      </c>
      <c r="N1303" s="3" t="s">
        <v>457</v>
      </c>
      <c r="O1303" s="3" t="s">
        <v>457</v>
      </c>
      <c r="P1303" s="3" t="s">
        <v>457</v>
      </c>
      <c r="Q1303" s="3" t="s">
        <v>457</v>
      </c>
      <c r="R1303" s="3" t="s">
        <v>457</v>
      </c>
      <c r="S1303" s="3" t="s">
        <v>457</v>
      </c>
      <c r="T1303" s="3" t="s">
        <v>481</v>
      </c>
      <c r="U1303" t="str">
        <f t="shared" si="20"/>
        <v>10060884</v>
      </c>
    </row>
    <row r="1304" spans="1:21" hidden="1">
      <c r="A1304" s="3" t="s">
        <v>154</v>
      </c>
      <c r="B1304" s="3" t="s">
        <v>1686</v>
      </c>
      <c r="C1304" s="3" t="s">
        <v>27</v>
      </c>
      <c r="D1304" s="3" t="s">
        <v>1929</v>
      </c>
      <c r="E1304" s="3" t="s">
        <v>457</v>
      </c>
      <c r="F1304" s="3" t="s">
        <v>3149</v>
      </c>
      <c r="G1304" s="3" t="s">
        <v>461</v>
      </c>
      <c r="H1304" s="4">
        <v>45764</v>
      </c>
      <c r="I1304" s="5">
        <v>1</v>
      </c>
      <c r="J1304" s="3" t="s">
        <v>20</v>
      </c>
      <c r="K1304" s="3" t="s">
        <v>457</v>
      </c>
      <c r="L1304" s="6">
        <v>0</v>
      </c>
      <c r="M1304" s="3" t="s">
        <v>457</v>
      </c>
      <c r="N1304" s="3" t="s">
        <v>457</v>
      </c>
      <c r="O1304" s="3" t="s">
        <v>457</v>
      </c>
      <c r="P1304" s="3" t="s">
        <v>457</v>
      </c>
      <c r="Q1304" s="3" t="s">
        <v>457</v>
      </c>
      <c r="R1304" s="3" t="s">
        <v>457</v>
      </c>
      <c r="S1304" s="3" t="s">
        <v>457</v>
      </c>
      <c r="T1304" s="3" t="s">
        <v>481</v>
      </c>
      <c r="U1304" t="str">
        <f t="shared" si="20"/>
        <v>10060885</v>
      </c>
    </row>
    <row r="1305" spans="1:21" hidden="1">
      <c r="A1305" s="3" t="s">
        <v>154</v>
      </c>
      <c r="B1305" s="3" t="s">
        <v>1686</v>
      </c>
      <c r="C1305" s="3" t="s">
        <v>30</v>
      </c>
      <c r="D1305" s="3" t="s">
        <v>1929</v>
      </c>
      <c r="E1305" s="3" t="s">
        <v>457</v>
      </c>
      <c r="F1305" s="3" t="s">
        <v>3149</v>
      </c>
      <c r="G1305" s="3" t="s">
        <v>32</v>
      </c>
      <c r="H1305" s="4">
        <v>45764</v>
      </c>
      <c r="I1305" s="5">
        <v>-1</v>
      </c>
      <c r="J1305" s="3" t="s">
        <v>20</v>
      </c>
      <c r="K1305" s="3" t="s">
        <v>457</v>
      </c>
      <c r="L1305" s="6">
        <v>0</v>
      </c>
      <c r="M1305" s="3" t="s">
        <v>457</v>
      </c>
      <c r="N1305" s="3" t="s">
        <v>457</v>
      </c>
      <c r="O1305" s="3" t="s">
        <v>457</v>
      </c>
      <c r="P1305" s="3" t="s">
        <v>457</v>
      </c>
      <c r="Q1305" s="3" t="s">
        <v>457</v>
      </c>
      <c r="R1305" s="3" t="s">
        <v>457</v>
      </c>
      <c r="S1305" s="3" t="s">
        <v>457</v>
      </c>
      <c r="T1305" s="3" t="s">
        <v>481</v>
      </c>
      <c r="U1305" t="str">
        <f t="shared" si="20"/>
        <v>10060885</v>
      </c>
    </row>
    <row r="1306" spans="1:21" hidden="1">
      <c r="A1306" s="3" t="s">
        <v>154</v>
      </c>
      <c r="B1306" s="3" t="s">
        <v>1686</v>
      </c>
      <c r="C1306" s="3" t="s">
        <v>23</v>
      </c>
      <c r="D1306" s="3" t="s">
        <v>1929</v>
      </c>
      <c r="E1306" s="3" t="s">
        <v>457</v>
      </c>
      <c r="F1306" s="3" t="s">
        <v>3151</v>
      </c>
      <c r="G1306" s="3" t="s">
        <v>31</v>
      </c>
      <c r="H1306" s="4">
        <v>45764</v>
      </c>
      <c r="I1306" s="5">
        <v>-1</v>
      </c>
      <c r="J1306" s="3" t="s">
        <v>20</v>
      </c>
      <c r="K1306" s="3" t="s">
        <v>457</v>
      </c>
      <c r="L1306" s="6">
        <v>0</v>
      </c>
      <c r="M1306" s="3" t="s">
        <v>457</v>
      </c>
      <c r="N1306" s="3" t="s">
        <v>457</v>
      </c>
      <c r="O1306" s="3" t="s">
        <v>457</v>
      </c>
      <c r="P1306" s="3" t="s">
        <v>457</v>
      </c>
      <c r="Q1306" s="3" t="s">
        <v>457</v>
      </c>
      <c r="R1306" s="3" t="s">
        <v>457</v>
      </c>
      <c r="S1306" s="3" t="s">
        <v>457</v>
      </c>
      <c r="T1306" s="3" t="s">
        <v>481</v>
      </c>
      <c r="U1306" t="str">
        <f t="shared" si="20"/>
        <v>10060885</v>
      </c>
    </row>
    <row r="1307" spans="1:21" hidden="1">
      <c r="A1307" s="3" t="s">
        <v>154</v>
      </c>
      <c r="B1307" s="3" t="s">
        <v>1686</v>
      </c>
      <c r="C1307" s="3" t="s">
        <v>30</v>
      </c>
      <c r="D1307" s="3" t="s">
        <v>1929</v>
      </c>
      <c r="E1307" s="3" t="s">
        <v>457</v>
      </c>
      <c r="F1307" s="3" t="s">
        <v>3151</v>
      </c>
      <c r="G1307" s="3" t="s">
        <v>25</v>
      </c>
      <c r="H1307" s="4">
        <v>45764</v>
      </c>
      <c r="I1307" s="5">
        <v>1</v>
      </c>
      <c r="J1307" s="3" t="s">
        <v>20</v>
      </c>
      <c r="K1307" s="3" t="s">
        <v>457</v>
      </c>
      <c r="L1307" s="6">
        <v>0</v>
      </c>
      <c r="M1307" s="3" t="s">
        <v>457</v>
      </c>
      <c r="N1307" s="3" t="s">
        <v>457</v>
      </c>
      <c r="O1307" s="3" t="s">
        <v>457</v>
      </c>
      <c r="P1307" s="3" t="s">
        <v>457</v>
      </c>
      <c r="Q1307" s="3" t="s">
        <v>457</v>
      </c>
      <c r="R1307" s="3" t="s">
        <v>457</v>
      </c>
      <c r="S1307" s="3" t="s">
        <v>457</v>
      </c>
      <c r="T1307" s="3" t="s">
        <v>481</v>
      </c>
      <c r="U1307" t="str">
        <f t="shared" si="20"/>
        <v>10060885</v>
      </c>
    </row>
    <row r="1308" spans="1:21" hidden="1">
      <c r="A1308" s="3" t="s">
        <v>1455</v>
      </c>
      <c r="B1308" s="3" t="s">
        <v>1686</v>
      </c>
      <c r="C1308" s="3" t="s">
        <v>27</v>
      </c>
      <c r="D1308" s="3" t="s">
        <v>1896</v>
      </c>
      <c r="E1308" s="3" t="s">
        <v>457</v>
      </c>
      <c r="F1308" s="3" t="s">
        <v>3152</v>
      </c>
      <c r="G1308" s="3" t="s">
        <v>458</v>
      </c>
      <c r="H1308" s="4">
        <v>45765</v>
      </c>
      <c r="I1308" s="5">
        <v>-4</v>
      </c>
      <c r="J1308" s="3" t="s">
        <v>20</v>
      </c>
      <c r="K1308" s="3" t="s">
        <v>457</v>
      </c>
      <c r="L1308" s="6">
        <v>-4.92</v>
      </c>
      <c r="M1308" s="3" t="s">
        <v>457</v>
      </c>
      <c r="N1308" s="3" t="s">
        <v>457</v>
      </c>
      <c r="O1308" s="3" t="s">
        <v>457</v>
      </c>
      <c r="P1308" s="3" t="s">
        <v>457</v>
      </c>
      <c r="Q1308" s="3" t="s">
        <v>457</v>
      </c>
      <c r="R1308" s="3" t="s">
        <v>457</v>
      </c>
      <c r="S1308" s="3" t="s">
        <v>457</v>
      </c>
      <c r="T1308" s="3" t="s">
        <v>481</v>
      </c>
      <c r="U1308" t="str">
        <f t="shared" si="20"/>
        <v>10058872</v>
      </c>
    </row>
    <row r="1309" spans="1:21" hidden="1">
      <c r="A1309" s="3" t="s">
        <v>1134</v>
      </c>
      <c r="B1309" s="3" t="s">
        <v>1686</v>
      </c>
      <c r="C1309" s="3" t="s">
        <v>27</v>
      </c>
      <c r="D1309" s="3" t="s">
        <v>1896</v>
      </c>
      <c r="E1309" s="3" t="s">
        <v>457</v>
      </c>
      <c r="F1309" s="3" t="s">
        <v>3152</v>
      </c>
      <c r="G1309" s="3" t="s">
        <v>459</v>
      </c>
      <c r="H1309" s="4">
        <v>45765</v>
      </c>
      <c r="I1309" s="5">
        <v>-4</v>
      </c>
      <c r="J1309" s="3" t="s">
        <v>20</v>
      </c>
      <c r="K1309" s="3" t="s">
        <v>457</v>
      </c>
      <c r="L1309" s="6">
        <v>-9.2799999999999994</v>
      </c>
      <c r="M1309" s="3" t="s">
        <v>457</v>
      </c>
      <c r="N1309" s="3" t="s">
        <v>457</v>
      </c>
      <c r="O1309" s="3" t="s">
        <v>457</v>
      </c>
      <c r="P1309" s="3" t="s">
        <v>457</v>
      </c>
      <c r="Q1309" s="3" t="s">
        <v>457</v>
      </c>
      <c r="R1309" s="3" t="s">
        <v>457</v>
      </c>
      <c r="S1309" s="3" t="s">
        <v>457</v>
      </c>
      <c r="T1309" s="3" t="s">
        <v>481</v>
      </c>
      <c r="U1309" t="str">
        <f t="shared" si="20"/>
        <v>10058876</v>
      </c>
    </row>
    <row r="1310" spans="1:21" hidden="1">
      <c r="A1310" s="3" t="s">
        <v>1457</v>
      </c>
      <c r="B1310" s="3" t="s">
        <v>1686</v>
      </c>
      <c r="C1310" s="3" t="s">
        <v>27</v>
      </c>
      <c r="D1310" s="3" t="s">
        <v>1896</v>
      </c>
      <c r="E1310" s="3" t="s">
        <v>457</v>
      </c>
      <c r="F1310" s="3" t="s">
        <v>3152</v>
      </c>
      <c r="G1310" s="3" t="s">
        <v>32</v>
      </c>
      <c r="H1310" s="4">
        <v>45765</v>
      </c>
      <c r="I1310" s="5">
        <v>-2</v>
      </c>
      <c r="J1310" s="3" t="s">
        <v>20</v>
      </c>
      <c r="K1310" s="3" t="s">
        <v>457</v>
      </c>
      <c r="L1310" s="6">
        <v>-5.77</v>
      </c>
      <c r="M1310" s="3" t="s">
        <v>457</v>
      </c>
      <c r="N1310" s="3" t="s">
        <v>457</v>
      </c>
      <c r="O1310" s="3" t="s">
        <v>457</v>
      </c>
      <c r="P1310" s="3" t="s">
        <v>457</v>
      </c>
      <c r="Q1310" s="3" t="s">
        <v>457</v>
      </c>
      <c r="R1310" s="3" t="s">
        <v>457</v>
      </c>
      <c r="S1310" s="3" t="s">
        <v>457</v>
      </c>
      <c r="T1310" s="3" t="s">
        <v>481</v>
      </c>
      <c r="U1310" t="str">
        <f t="shared" si="20"/>
        <v>10060883</v>
      </c>
    </row>
    <row r="1311" spans="1:21" hidden="1">
      <c r="A1311" s="3" t="s">
        <v>1342</v>
      </c>
      <c r="B1311" s="3" t="s">
        <v>1686</v>
      </c>
      <c r="C1311" s="3" t="s">
        <v>27</v>
      </c>
      <c r="D1311" s="3" t="s">
        <v>1896</v>
      </c>
      <c r="E1311" s="3" t="s">
        <v>457</v>
      </c>
      <c r="F1311" s="3" t="s">
        <v>3152</v>
      </c>
      <c r="G1311" s="3" t="s">
        <v>461</v>
      </c>
      <c r="H1311" s="4">
        <v>45765</v>
      </c>
      <c r="I1311" s="5">
        <v>-1</v>
      </c>
      <c r="J1311" s="3" t="s">
        <v>20</v>
      </c>
      <c r="K1311" s="3" t="s">
        <v>457</v>
      </c>
      <c r="L1311" s="6">
        <v>-3.55</v>
      </c>
      <c r="M1311" s="3" t="s">
        <v>457</v>
      </c>
      <c r="N1311" s="3" t="s">
        <v>457</v>
      </c>
      <c r="O1311" s="3" t="s">
        <v>457</v>
      </c>
      <c r="P1311" s="3" t="s">
        <v>457</v>
      </c>
      <c r="Q1311" s="3" t="s">
        <v>457</v>
      </c>
      <c r="R1311" s="3" t="s">
        <v>457</v>
      </c>
      <c r="S1311" s="3" t="s">
        <v>457</v>
      </c>
      <c r="T1311" s="3" t="s">
        <v>481</v>
      </c>
      <c r="U1311" t="str">
        <f t="shared" si="20"/>
        <v>10060884</v>
      </c>
    </row>
    <row r="1312" spans="1:21" hidden="1">
      <c r="A1312" s="3" t="s">
        <v>154</v>
      </c>
      <c r="B1312" s="3" t="s">
        <v>1686</v>
      </c>
      <c r="C1312" s="3" t="s">
        <v>27</v>
      </c>
      <c r="D1312" s="3" t="s">
        <v>1896</v>
      </c>
      <c r="E1312" s="3" t="s">
        <v>457</v>
      </c>
      <c r="F1312" s="3" t="s">
        <v>3152</v>
      </c>
      <c r="G1312" s="3" t="s">
        <v>463</v>
      </c>
      <c r="H1312" s="4">
        <v>45765</v>
      </c>
      <c r="I1312" s="5">
        <v>-3</v>
      </c>
      <c r="J1312" s="3" t="s">
        <v>20</v>
      </c>
      <c r="K1312" s="3" t="s">
        <v>457</v>
      </c>
      <c r="L1312" s="6">
        <v>-14.32</v>
      </c>
      <c r="M1312" s="3" t="s">
        <v>457</v>
      </c>
      <c r="N1312" s="3" t="s">
        <v>457</v>
      </c>
      <c r="O1312" s="3" t="s">
        <v>457</v>
      </c>
      <c r="P1312" s="3" t="s">
        <v>457</v>
      </c>
      <c r="Q1312" s="3" t="s">
        <v>457</v>
      </c>
      <c r="R1312" s="3" t="s">
        <v>457</v>
      </c>
      <c r="S1312" s="3" t="s">
        <v>457</v>
      </c>
      <c r="T1312" s="3" t="s">
        <v>481</v>
      </c>
      <c r="U1312" t="str">
        <f t="shared" si="20"/>
        <v>10060885</v>
      </c>
    </row>
    <row r="1313" spans="1:21" hidden="1">
      <c r="A1313" s="3" t="s">
        <v>1156</v>
      </c>
      <c r="B1313" s="3" t="s">
        <v>1686</v>
      </c>
      <c r="C1313" s="3" t="s">
        <v>27</v>
      </c>
      <c r="D1313" s="3" t="s">
        <v>1896</v>
      </c>
      <c r="E1313" s="3" t="s">
        <v>457</v>
      </c>
      <c r="F1313" s="3" t="s">
        <v>3152</v>
      </c>
      <c r="G1313" s="3" t="s">
        <v>460</v>
      </c>
      <c r="H1313" s="4">
        <v>45765</v>
      </c>
      <c r="I1313" s="5">
        <v>-1</v>
      </c>
      <c r="J1313" s="3" t="s">
        <v>20</v>
      </c>
      <c r="K1313" s="3" t="s">
        <v>457</v>
      </c>
      <c r="L1313" s="6">
        <v>-25.36</v>
      </c>
      <c r="M1313" s="3" t="s">
        <v>457</v>
      </c>
      <c r="N1313" s="3" t="s">
        <v>457</v>
      </c>
      <c r="O1313" s="3" t="s">
        <v>457</v>
      </c>
      <c r="P1313" s="3" t="s">
        <v>457</v>
      </c>
      <c r="Q1313" s="3" t="s">
        <v>457</v>
      </c>
      <c r="R1313" s="3" t="s">
        <v>457</v>
      </c>
      <c r="S1313" s="3" t="s">
        <v>457</v>
      </c>
      <c r="T1313" s="3" t="s">
        <v>481</v>
      </c>
      <c r="U1313" t="str">
        <f t="shared" si="20"/>
        <v>10060891</v>
      </c>
    </row>
    <row r="1314" spans="1:21" hidden="1">
      <c r="A1314" s="3" t="s">
        <v>1291</v>
      </c>
      <c r="B1314" s="3" t="s">
        <v>1686</v>
      </c>
      <c r="C1314" s="3" t="s">
        <v>27</v>
      </c>
      <c r="D1314" s="3" t="s">
        <v>1896</v>
      </c>
      <c r="E1314" s="3" t="s">
        <v>457</v>
      </c>
      <c r="F1314" s="3" t="s">
        <v>3153</v>
      </c>
      <c r="G1314" s="3" t="s">
        <v>31</v>
      </c>
      <c r="H1314" s="4">
        <v>45765</v>
      </c>
      <c r="I1314" s="5">
        <v>-2</v>
      </c>
      <c r="J1314" s="3" t="s">
        <v>20</v>
      </c>
      <c r="K1314" s="3" t="s">
        <v>457</v>
      </c>
      <c r="L1314" s="6">
        <v>-396.95</v>
      </c>
      <c r="M1314" s="3" t="s">
        <v>457</v>
      </c>
      <c r="N1314" s="3" t="s">
        <v>457</v>
      </c>
      <c r="O1314" s="3" t="s">
        <v>457</v>
      </c>
      <c r="P1314" s="3" t="s">
        <v>457</v>
      </c>
      <c r="Q1314" s="3" t="s">
        <v>457</v>
      </c>
      <c r="R1314" s="3" t="s">
        <v>457</v>
      </c>
      <c r="S1314" s="3" t="s">
        <v>457</v>
      </c>
      <c r="T1314" s="3" t="s">
        <v>481</v>
      </c>
      <c r="U1314" t="str">
        <f t="shared" si="20"/>
        <v>10539417</v>
      </c>
    </row>
    <row r="1315" spans="1:21" hidden="1">
      <c r="A1315" s="3" t="s">
        <v>1002</v>
      </c>
      <c r="B1315" s="3" t="s">
        <v>1686</v>
      </c>
      <c r="C1315" s="3" t="s">
        <v>27</v>
      </c>
      <c r="D1315" s="3" t="s">
        <v>1896</v>
      </c>
      <c r="E1315" s="3" t="s">
        <v>457</v>
      </c>
      <c r="F1315" s="3" t="s">
        <v>3154</v>
      </c>
      <c r="G1315" s="3" t="s">
        <v>31</v>
      </c>
      <c r="H1315" s="4">
        <v>45765</v>
      </c>
      <c r="I1315" s="5">
        <v>-1</v>
      </c>
      <c r="J1315" s="3" t="s">
        <v>20</v>
      </c>
      <c r="K1315" s="3" t="s">
        <v>457</v>
      </c>
      <c r="L1315" s="6">
        <v>-22474.63</v>
      </c>
      <c r="M1315" s="3" t="s">
        <v>457</v>
      </c>
      <c r="N1315" s="3" t="s">
        <v>457</v>
      </c>
      <c r="O1315" s="3" t="s">
        <v>457</v>
      </c>
      <c r="P1315" s="3" t="s">
        <v>457</v>
      </c>
      <c r="Q1315" s="3" t="s">
        <v>457</v>
      </c>
      <c r="R1315" s="3" t="s">
        <v>457</v>
      </c>
      <c r="S1315" s="3" t="s">
        <v>457</v>
      </c>
      <c r="T1315" s="3" t="s">
        <v>481</v>
      </c>
      <c r="U1315" t="str">
        <f t="shared" si="20"/>
        <v>10581016</v>
      </c>
    </row>
    <row r="1316" spans="1:21" hidden="1">
      <c r="A1316" s="3" t="s">
        <v>1273</v>
      </c>
      <c r="B1316" s="3" t="s">
        <v>1686</v>
      </c>
      <c r="C1316" s="3" t="s">
        <v>27</v>
      </c>
      <c r="D1316" s="3" t="s">
        <v>1929</v>
      </c>
      <c r="E1316" s="3" t="s">
        <v>457</v>
      </c>
      <c r="F1316" s="3" t="s">
        <v>3155</v>
      </c>
      <c r="G1316" s="3" t="s">
        <v>25</v>
      </c>
      <c r="H1316" s="4">
        <v>45766</v>
      </c>
      <c r="I1316" s="5">
        <v>2</v>
      </c>
      <c r="J1316" s="3" t="s">
        <v>20</v>
      </c>
      <c r="K1316" s="3" t="s">
        <v>457</v>
      </c>
      <c r="L1316" s="6">
        <v>0</v>
      </c>
      <c r="M1316" s="3" t="s">
        <v>457</v>
      </c>
      <c r="N1316" s="3" t="s">
        <v>457</v>
      </c>
      <c r="O1316" s="3" t="s">
        <v>457</v>
      </c>
      <c r="P1316" s="3" t="s">
        <v>457</v>
      </c>
      <c r="Q1316" s="3" t="s">
        <v>457</v>
      </c>
      <c r="R1316" s="3" t="s">
        <v>457</v>
      </c>
      <c r="S1316" s="3" t="s">
        <v>457</v>
      </c>
      <c r="T1316" s="3" t="s">
        <v>481</v>
      </c>
      <c r="U1316" t="str">
        <f t="shared" si="20"/>
        <v>10204122</v>
      </c>
    </row>
    <row r="1317" spans="1:21" hidden="1">
      <c r="A1317" s="3" t="s">
        <v>1273</v>
      </c>
      <c r="B1317" s="3" t="s">
        <v>1686</v>
      </c>
      <c r="C1317" s="3" t="s">
        <v>30</v>
      </c>
      <c r="D1317" s="3" t="s">
        <v>1929</v>
      </c>
      <c r="E1317" s="3" t="s">
        <v>457</v>
      </c>
      <c r="F1317" s="3" t="s">
        <v>3155</v>
      </c>
      <c r="G1317" s="3" t="s">
        <v>31</v>
      </c>
      <c r="H1317" s="4">
        <v>45766</v>
      </c>
      <c r="I1317" s="5">
        <v>-2</v>
      </c>
      <c r="J1317" s="3" t="s">
        <v>20</v>
      </c>
      <c r="K1317" s="3" t="s">
        <v>457</v>
      </c>
      <c r="L1317" s="6">
        <v>0</v>
      </c>
      <c r="M1317" s="3" t="s">
        <v>457</v>
      </c>
      <c r="N1317" s="3" t="s">
        <v>457</v>
      </c>
      <c r="O1317" s="3" t="s">
        <v>457</v>
      </c>
      <c r="P1317" s="3" t="s">
        <v>457</v>
      </c>
      <c r="Q1317" s="3" t="s">
        <v>457</v>
      </c>
      <c r="R1317" s="3" t="s">
        <v>457</v>
      </c>
      <c r="S1317" s="3" t="s">
        <v>457</v>
      </c>
      <c r="T1317" s="3" t="s">
        <v>481</v>
      </c>
      <c r="U1317" t="str">
        <f t="shared" si="20"/>
        <v>10204122</v>
      </c>
    </row>
    <row r="1318" spans="1:21" hidden="1">
      <c r="A1318" s="3" t="s">
        <v>1273</v>
      </c>
      <c r="B1318" s="3" t="s">
        <v>1686</v>
      </c>
      <c r="C1318" s="3" t="s">
        <v>27</v>
      </c>
      <c r="D1318" s="3" t="s">
        <v>1896</v>
      </c>
      <c r="E1318" s="3" t="s">
        <v>457</v>
      </c>
      <c r="F1318" s="3" t="s">
        <v>3156</v>
      </c>
      <c r="G1318" s="3" t="s">
        <v>458</v>
      </c>
      <c r="H1318" s="4">
        <v>45766</v>
      </c>
      <c r="I1318" s="5">
        <v>-2</v>
      </c>
      <c r="J1318" s="3" t="s">
        <v>20</v>
      </c>
      <c r="K1318" s="3" t="s">
        <v>457</v>
      </c>
      <c r="L1318" s="6">
        <v>-20.46</v>
      </c>
      <c r="M1318" s="3" t="s">
        <v>457</v>
      </c>
      <c r="N1318" s="3" t="s">
        <v>457</v>
      </c>
      <c r="O1318" s="3" t="s">
        <v>457</v>
      </c>
      <c r="P1318" s="3" t="s">
        <v>457</v>
      </c>
      <c r="Q1318" s="3" t="s">
        <v>457</v>
      </c>
      <c r="R1318" s="3" t="s">
        <v>457</v>
      </c>
      <c r="S1318" s="3" t="s">
        <v>457</v>
      </c>
      <c r="T1318" s="3" t="s">
        <v>481</v>
      </c>
      <c r="U1318" t="str">
        <f t="shared" si="20"/>
        <v>10204122</v>
      </c>
    </row>
    <row r="1319" spans="1:21" hidden="1">
      <c r="A1319" s="3" t="s">
        <v>1393</v>
      </c>
      <c r="B1319" s="3" t="s">
        <v>1686</v>
      </c>
      <c r="C1319" s="3" t="s">
        <v>27</v>
      </c>
      <c r="D1319" s="3" t="s">
        <v>1929</v>
      </c>
      <c r="E1319" s="3" t="s">
        <v>457</v>
      </c>
      <c r="F1319" s="3" t="s">
        <v>3157</v>
      </c>
      <c r="G1319" s="3" t="s">
        <v>25</v>
      </c>
      <c r="H1319" s="4">
        <v>45766</v>
      </c>
      <c r="I1319" s="5">
        <v>11</v>
      </c>
      <c r="J1319" s="3" t="s">
        <v>20</v>
      </c>
      <c r="K1319" s="3" t="s">
        <v>457</v>
      </c>
      <c r="L1319" s="6">
        <v>0</v>
      </c>
      <c r="M1319" s="3" t="s">
        <v>457</v>
      </c>
      <c r="N1319" s="3" t="s">
        <v>457</v>
      </c>
      <c r="O1319" s="3" t="s">
        <v>457</v>
      </c>
      <c r="P1319" s="3" t="s">
        <v>457</v>
      </c>
      <c r="Q1319" s="3" t="s">
        <v>457</v>
      </c>
      <c r="R1319" s="3" t="s">
        <v>457</v>
      </c>
      <c r="S1319" s="3" t="s">
        <v>457</v>
      </c>
      <c r="T1319" s="3" t="s">
        <v>481</v>
      </c>
      <c r="U1319" t="str">
        <f t="shared" si="20"/>
        <v>10306067</v>
      </c>
    </row>
    <row r="1320" spans="1:21" hidden="1">
      <c r="A1320" s="3" t="s">
        <v>1393</v>
      </c>
      <c r="B1320" s="3" t="s">
        <v>1686</v>
      </c>
      <c r="C1320" s="3" t="s">
        <v>30</v>
      </c>
      <c r="D1320" s="3" t="s">
        <v>1929</v>
      </c>
      <c r="E1320" s="3" t="s">
        <v>457</v>
      </c>
      <c r="F1320" s="3" t="s">
        <v>3157</v>
      </c>
      <c r="G1320" s="3" t="s">
        <v>31</v>
      </c>
      <c r="H1320" s="4">
        <v>45766</v>
      </c>
      <c r="I1320" s="5">
        <v>-11</v>
      </c>
      <c r="J1320" s="3" t="s">
        <v>20</v>
      </c>
      <c r="K1320" s="3" t="s">
        <v>457</v>
      </c>
      <c r="L1320" s="6">
        <v>0</v>
      </c>
      <c r="M1320" s="3" t="s">
        <v>457</v>
      </c>
      <c r="N1320" s="3" t="s">
        <v>457</v>
      </c>
      <c r="O1320" s="3" t="s">
        <v>457</v>
      </c>
      <c r="P1320" s="3" t="s">
        <v>457</v>
      </c>
      <c r="Q1320" s="3" t="s">
        <v>457</v>
      </c>
      <c r="R1320" s="3" t="s">
        <v>457</v>
      </c>
      <c r="S1320" s="3" t="s">
        <v>457</v>
      </c>
      <c r="T1320" s="3" t="s">
        <v>481</v>
      </c>
      <c r="U1320" t="str">
        <f t="shared" si="20"/>
        <v>10306067</v>
      </c>
    </row>
    <row r="1321" spans="1:21" hidden="1">
      <c r="A1321" s="3" t="s">
        <v>1342</v>
      </c>
      <c r="B1321" s="3" t="s">
        <v>1686</v>
      </c>
      <c r="C1321" s="3" t="s">
        <v>27</v>
      </c>
      <c r="D1321" s="3" t="s">
        <v>1917</v>
      </c>
      <c r="E1321" s="3" t="s">
        <v>457</v>
      </c>
      <c r="F1321" s="3" t="s">
        <v>3158</v>
      </c>
      <c r="G1321" s="3" t="s">
        <v>25</v>
      </c>
      <c r="H1321" s="4">
        <v>45769</v>
      </c>
      <c r="I1321" s="5">
        <v>1</v>
      </c>
      <c r="J1321" s="3" t="s">
        <v>20</v>
      </c>
      <c r="K1321" s="3" t="s">
        <v>457</v>
      </c>
      <c r="L1321" s="6">
        <v>3.55</v>
      </c>
      <c r="M1321" s="3" t="s">
        <v>457</v>
      </c>
      <c r="N1321" s="3" t="s">
        <v>457</v>
      </c>
      <c r="O1321" s="3" t="s">
        <v>457</v>
      </c>
      <c r="P1321" s="3" t="s">
        <v>457</v>
      </c>
      <c r="Q1321" s="3" t="s">
        <v>457</v>
      </c>
      <c r="R1321" s="3" t="s">
        <v>457</v>
      </c>
      <c r="S1321" s="3" t="s">
        <v>457</v>
      </c>
      <c r="T1321" s="3" t="s">
        <v>481</v>
      </c>
      <c r="U1321" t="str">
        <f t="shared" si="20"/>
        <v>10060884</v>
      </c>
    </row>
    <row r="1322" spans="1:21" hidden="1">
      <c r="A1322" s="3" t="s">
        <v>1342</v>
      </c>
      <c r="B1322" s="3" t="s">
        <v>1686</v>
      </c>
      <c r="C1322" s="3" t="s">
        <v>27</v>
      </c>
      <c r="D1322" s="3" t="s">
        <v>456</v>
      </c>
      <c r="E1322" s="3" t="s">
        <v>457</v>
      </c>
      <c r="F1322" s="3" t="s">
        <v>3159</v>
      </c>
      <c r="G1322" s="3" t="s">
        <v>31</v>
      </c>
      <c r="H1322" s="4">
        <v>45769</v>
      </c>
      <c r="I1322" s="5">
        <v>-1</v>
      </c>
      <c r="J1322" s="3" t="s">
        <v>20</v>
      </c>
      <c r="K1322" s="3" t="s">
        <v>457</v>
      </c>
      <c r="L1322" s="6">
        <v>-3.55</v>
      </c>
      <c r="M1322" s="3" t="s">
        <v>457</v>
      </c>
      <c r="N1322" s="3" t="s">
        <v>457</v>
      </c>
      <c r="O1322" s="3" t="s">
        <v>457</v>
      </c>
      <c r="P1322" s="3" t="s">
        <v>3160</v>
      </c>
      <c r="Q1322" s="3" t="s">
        <v>457</v>
      </c>
      <c r="R1322" s="3" t="s">
        <v>457</v>
      </c>
      <c r="S1322" s="3" t="s">
        <v>457</v>
      </c>
      <c r="T1322" s="3" t="s">
        <v>3161</v>
      </c>
      <c r="U1322" t="str">
        <f t="shared" si="20"/>
        <v>10060884200146181</v>
      </c>
    </row>
    <row r="1323" spans="1:21" hidden="1">
      <c r="A1323" s="3" t="s">
        <v>154</v>
      </c>
      <c r="B1323" s="3" t="s">
        <v>1686</v>
      </c>
      <c r="C1323" s="3" t="s">
        <v>23</v>
      </c>
      <c r="D1323" s="3" t="s">
        <v>1891</v>
      </c>
      <c r="E1323" s="3" t="s">
        <v>457</v>
      </c>
      <c r="F1323" s="3" t="s">
        <v>3162</v>
      </c>
      <c r="G1323" s="3" t="s">
        <v>31</v>
      </c>
      <c r="H1323" s="4">
        <v>45769</v>
      </c>
      <c r="I1323" s="5">
        <v>1</v>
      </c>
      <c r="J1323" s="3" t="s">
        <v>20</v>
      </c>
      <c r="K1323" s="3" t="s">
        <v>457</v>
      </c>
      <c r="L1323" s="6">
        <v>0</v>
      </c>
      <c r="M1323" s="3" t="s">
        <v>457</v>
      </c>
      <c r="N1323" s="3" t="s">
        <v>457</v>
      </c>
      <c r="O1323" s="3" t="s">
        <v>457</v>
      </c>
      <c r="P1323" s="3" t="s">
        <v>457</v>
      </c>
      <c r="Q1323" s="3" t="s">
        <v>3099</v>
      </c>
      <c r="R1323" s="3" t="s">
        <v>457</v>
      </c>
      <c r="S1323" s="3" t="s">
        <v>457</v>
      </c>
      <c r="T1323" s="3" t="s">
        <v>481</v>
      </c>
      <c r="U1323" t="str">
        <f t="shared" si="20"/>
        <v>10060885</v>
      </c>
    </row>
    <row r="1324" spans="1:21" hidden="1">
      <c r="A1324" s="3" t="s">
        <v>154</v>
      </c>
      <c r="B1324" s="3" t="s">
        <v>1686</v>
      </c>
      <c r="C1324" s="3" t="s">
        <v>23</v>
      </c>
      <c r="D1324" s="3" t="s">
        <v>1891</v>
      </c>
      <c r="E1324" s="3" t="s">
        <v>457</v>
      </c>
      <c r="F1324" s="3" t="s">
        <v>3163</v>
      </c>
      <c r="G1324" s="3" t="s">
        <v>31</v>
      </c>
      <c r="H1324" s="4">
        <v>45769</v>
      </c>
      <c r="I1324" s="5">
        <v>7</v>
      </c>
      <c r="J1324" s="3" t="s">
        <v>20</v>
      </c>
      <c r="K1324" s="3" t="s">
        <v>457</v>
      </c>
      <c r="L1324" s="6">
        <v>0</v>
      </c>
      <c r="M1324" s="3" t="s">
        <v>457</v>
      </c>
      <c r="N1324" s="3" t="s">
        <v>457</v>
      </c>
      <c r="O1324" s="3" t="s">
        <v>457</v>
      </c>
      <c r="P1324" s="3" t="s">
        <v>457</v>
      </c>
      <c r="Q1324" s="3" t="s">
        <v>3099</v>
      </c>
      <c r="R1324" s="3" t="s">
        <v>457</v>
      </c>
      <c r="S1324" s="3" t="s">
        <v>457</v>
      </c>
      <c r="T1324" s="3" t="s">
        <v>481</v>
      </c>
      <c r="U1324" t="str">
        <f t="shared" si="20"/>
        <v>10060885</v>
      </c>
    </row>
    <row r="1325" spans="1:21" hidden="1">
      <c r="A1325" s="3" t="s">
        <v>154</v>
      </c>
      <c r="B1325" s="3" t="s">
        <v>1686</v>
      </c>
      <c r="C1325" s="3" t="s">
        <v>27</v>
      </c>
      <c r="D1325" s="3" t="s">
        <v>1917</v>
      </c>
      <c r="E1325" s="3" t="s">
        <v>457</v>
      </c>
      <c r="F1325" s="3" t="s">
        <v>3158</v>
      </c>
      <c r="G1325" s="3" t="s">
        <v>31</v>
      </c>
      <c r="H1325" s="4">
        <v>45769</v>
      </c>
      <c r="I1325" s="5">
        <v>1</v>
      </c>
      <c r="J1325" s="3" t="s">
        <v>20</v>
      </c>
      <c r="K1325" s="3" t="s">
        <v>457</v>
      </c>
      <c r="L1325" s="6">
        <v>4.7699999999999996</v>
      </c>
      <c r="M1325" s="3" t="s">
        <v>457</v>
      </c>
      <c r="N1325" s="3" t="s">
        <v>457</v>
      </c>
      <c r="O1325" s="3" t="s">
        <v>457</v>
      </c>
      <c r="P1325" s="3" t="s">
        <v>457</v>
      </c>
      <c r="Q1325" s="3" t="s">
        <v>457</v>
      </c>
      <c r="R1325" s="3" t="s">
        <v>457</v>
      </c>
      <c r="S1325" s="3" t="s">
        <v>457</v>
      </c>
      <c r="T1325" s="3" t="s">
        <v>481</v>
      </c>
      <c r="U1325" t="str">
        <f t="shared" si="20"/>
        <v>10060885</v>
      </c>
    </row>
    <row r="1326" spans="1:21" hidden="1">
      <c r="A1326" s="3" t="s">
        <v>154</v>
      </c>
      <c r="B1326" s="3" t="s">
        <v>1686</v>
      </c>
      <c r="C1326" s="3" t="s">
        <v>27</v>
      </c>
      <c r="D1326" s="3" t="s">
        <v>456</v>
      </c>
      <c r="E1326" s="3" t="s">
        <v>457</v>
      </c>
      <c r="F1326" s="3" t="s">
        <v>3164</v>
      </c>
      <c r="G1326" s="3" t="s">
        <v>31</v>
      </c>
      <c r="H1326" s="4">
        <v>45769</v>
      </c>
      <c r="I1326" s="5">
        <v>-1</v>
      </c>
      <c r="J1326" s="3" t="s">
        <v>20</v>
      </c>
      <c r="K1326" s="3" t="s">
        <v>457</v>
      </c>
      <c r="L1326" s="6">
        <v>-4.7699999999999996</v>
      </c>
      <c r="M1326" s="3" t="s">
        <v>457</v>
      </c>
      <c r="N1326" s="3" t="s">
        <v>457</v>
      </c>
      <c r="O1326" s="3" t="s">
        <v>457</v>
      </c>
      <c r="P1326" s="3" t="s">
        <v>3160</v>
      </c>
      <c r="Q1326" s="3" t="s">
        <v>457</v>
      </c>
      <c r="R1326" s="3" t="s">
        <v>457</v>
      </c>
      <c r="S1326" s="3" t="s">
        <v>457</v>
      </c>
      <c r="T1326" s="3" t="s">
        <v>3161</v>
      </c>
      <c r="U1326" t="str">
        <f t="shared" si="20"/>
        <v>10060885200146181</v>
      </c>
    </row>
    <row r="1327" spans="1:21" hidden="1">
      <c r="A1327" s="3" t="s">
        <v>1305</v>
      </c>
      <c r="B1327" s="3" t="s">
        <v>1686</v>
      </c>
      <c r="C1327" s="3" t="s">
        <v>23</v>
      </c>
      <c r="D1327" s="3" t="s">
        <v>1891</v>
      </c>
      <c r="E1327" s="3" t="s">
        <v>457</v>
      </c>
      <c r="F1327" s="3" t="s">
        <v>3165</v>
      </c>
      <c r="G1327" s="3" t="s">
        <v>31</v>
      </c>
      <c r="H1327" s="4">
        <v>45769</v>
      </c>
      <c r="I1327" s="5">
        <v>1</v>
      </c>
      <c r="J1327" s="3" t="s">
        <v>20</v>
      </c>
      <c r="K1327" s="3" t="s">
        <v>457</v>
      </c>
      <c r="L1327" s="6">
        <v>0</v>
      </c>
      <c r="M1327" s="3" t="s">
        <v>457</v>
      </c>
      <c r="N1327" s="3" t="s">
        <v>457</v>
      </c>
      <c r="O1327" s="3" t="s">
        <v>457</v>
      </c>
      <c r="P1327" s="3" t="s">
        <v>457</v>
      </c>
      <c r="Q1327" s="3" t="s">
        <v>3146</v>
      </c>
      <c r="R1327" s="3" t="s">
        <v>457</v>
      </c>
      <c r="S1327" s="3" t="s">
        <v>457</v>
      </c>
      <c r="T1327" s="3" t="s">
        <v>481</v>
      </c>
      <c r="U1327" t="str">
        <f t="shared" si="20"/>
        <v>10060890</v>
      </c>
    </row>
    <row r="1328" spans="1:21" hidden="1">
      <c r="A1328" s="3" t="s">
        <v>1305</v>
      </c>
      <c r="B1328" s="3" t="s">
        <v>1686</v>
      </c>
      <c r="C1328" s="3" t="s">
        <v>23</v>
      </c>
      <c r="D1328" s="3" t="s">
        <v>1891</v>
      </c>
      <c r="E1328" s="3" t="s">
        <v>457</v>
      </c>
      <c r="F1328" s="3" t="s">
        <v>3166</v>
      </c>
      <c r="G1328" s="3" t="s">
        <v>31</v>
      </c>
      <c r="H1328" s="4">
        <v>45769</v>
      </c>
      <c r="I1328" s="5">
        <v>1</v>
      </c>
      <c r="J1328" s="3" t="s">
        <v>20</v>
      </c>
      <c r="K1328" s="3" t="s">
        <v>457</v>
      </c>
      <c r="L1328" s="6">
        <v>0</v>
      </c>
      <c r="M1328" s="3" t="s">
        <v>457</v>
      </c>
      <c r="N1328" s="3" t="s">
        <v>457</v>
      </c>
      <c r="O1328" s="3" t="s">
        <v>457</v>
      </c>
      <c r="P1328" s="3" t="s">
        <v>457</v>
      </c>
      <c r="Q1328" s="3" t="s">
        <v>3148</v>
      </c>
      <c r="R1328" s="3" t="s">
        <v>457</v>
      </c>
      <c r="S1328" s="3" t="s">
        <v>457</v>
      </c>
      <c r="T1328" s="3" t="s">
        <v>481</v>
      </c>
      <c r="U1328" t="str">
        <f t="shared" si="20"/>
        <v>10060890</v>
      </c>
    </row>
    <row r="1329" spans="1:21" hidden="1">
      <c r="A1329" s="3" t="s">
        <v>1339</v>
      </c>
      <c r="B1329" s="3" t="s">
        <v>1686</v>
      </c>
      <c r="C1329" s="3" t="s">
        <v>23</v>
      </c>
      <c r="D1329" s="3" t="s">
        <v>1896</v>
      </c>
      <c r="E1329" s="3" t="s">
        <v>457</v>
      </c>
      <c r="F1329" s="3" t="s">
        <v>3167</v>
      </c>
      <c r="G1329" s="3" t="s">
        <v>483</v>
      </c>
      <c r="H1329" s="4">
        <v>45769</v>
      </c>
      <c r="I1329" s="5">
        <v>-1</v>
      </c>
      <c r="J1329" s="3" t="s">
        <v>20</v>
      </c>
      <c r="K1329" s="3" t="s">
        <v>457</v>
      </c>
      <c r="L1329" s="6">
        <v>-4.7300000000000004</v>
      </c>
      <c r="M1329" s="3" t="s">
        <v>457</v>
      </c>
      <c r="N1329" s="3" t="s">
        <v>457</v>
      </c>
      <c r="O1329" s="3" t="s">
        <v>457</v>
      </c>
      <c r="P1329" s="3" t="s">
        <v>457</v>
      </c>
      <c r="Q1329" s="3" t="s">
        <v>457</v>
      </c>
      <c r="R1329" s="3" t="s">
        <v>457</v>
      </c>
      <c r="S1329" s="3" t="s">
        <v>457</v>
      </c>
      <c r="T1329" s="3" t="s">
        <v>481</v>
      </c>
      <c r="U1329" t="str">
        <f t="shared" si="20"/>
        <v>10060918</v>
      </c>
    </row>
    <row r="1330" spans="1:21" hidden="1">
      <c r="A1330" s="3" t="s">
        <v>1128</v>
      </c>
      <c r="B1330" s="3" t="s">
        <v>1686</v>
      </c>
      <c r="C1330" s="3" t="s">
        <v>457</v>
      </c>
      <c r="D1330" s="3" t="s">
        <v>1899</v>
      </c>
      <c r="E1330" s="3" t="s">
        <v>457</v>
      </c>
      <c r="F1330" s="3" t="s">
        <v>3168</v>
      </c>
      <c r="G1330" s="3" t="s">
        <v>25</v>
      </c>
      <c r="H1330" s="4">
        <v>45769</v>
      </c>
      <c r="I1330" s="5">
        <v>4</v>
      </c>
      <c r="J1330" s="3" t="s">
        <v>20</v>
      </c>
      <c r="K1330" s="3" t="s">
        <v>457</v>
      </c>
      <c r="L1330" s="6">
        <v>20.440000000000001</v>
      </c>
      <c r="M1330" s="3" t="s">
        <v>457</v>
      </c>
      <c r="N1330" s="3" t="s">
        <v>457</v>
      </c>
      <c r="O1330" s="3" t="s">
        <v>457</v>
      </c>
      <c r="P1330" s="3" t="s">
        <v>457</v>
      </c>
      <c r="Q1330" s="3" t="s">
        <v>3143</v>
      </c>
      <c r="R1330" s="3" t="s">
        <v>457</v>
      </c>
      <c r="S1330" s="3" t="s">
        <v>457</v>
      </c>
      <c r="T1330" s="3" t="s">
        <v>481</v>
      </c>
      <c r="U1330" t="str">
        <f t="shared" si="20"/>
        <v>10245434</v>
      </c>
    </row>
    <row r="1331" spans="1:21" hidden="1">
      <c r="A1331" s="3" t="s">
        <v>920</v>
      </c>
      <c r="B1331" s="3" t="s">
        <v>1686</v>
      </c>
      <c r="C1331" s="3" t="s">
        <v>30</v>
      </c>
      <c r="D1331" s="3" t="s">
        <v>1891</v>
      </c>
      <c r="E1331" s="3" t="s">
        <v>457</v>
      </c>
      <c r="F1331" s="3" t="s">
        <v>3169</v>
      </c>
      <c r="G1331" s="3" t="s">
        <v>31</v>
      </c>
      <c r="H1331" s="4">
        <v>45770</v>
      </c>
      <c r="I1331" s="5">
        <v>8</v>
      </c>
      <c r="J1331" s="3" t="s">
        <v>20</v>
      </c>
      <c r="K1331" s="3" t="s">
        <v>457</v>
      </c>
      <c r="L1331" s="6">
        <v>0</v>
      </c>
      <c r="M1331" s="3" t="s">
        <v>457</v>
      </c>
      <c r="N1331" s="3" t="s">
        <v>457</v>
      </c>
      <c r="O1331" s="3" t="s">
        <v>457</v>
      </c>
      <c r="P1331" s="3" t="s">
        <v>457</v>
      </c>
      <c r="Q1331" s="3" t="s">
        <v>3143</v>
      </c>
      <c r="R1331" s="3" t="s">
        <v>457</v>
      </c>
      <c r="S1331" s="3" t="s">
        <v>457</v>
      </c>
      <c r="T1331" s="3" t="s">
        <v>481</v>
      </c>
      <c r="U1331" t="str">
        <f t="shared" si="20"/>
        <v>10058873</v>
      </c>
    </row>
    <row r="1332" spans="1:21" hidden="1">
      <c r="A1332" s="3" t="s">
        <v>1013</v>
      </c>
      <c r="B1332" s="3" t="s">
        <v>1686</v>
      </c>
      <c r="C1332" s="3" t="s">
        <v>30</v>
      </c>
      <c r="D1332" s="3" t="s">
        <v>1891</v>
      </c>
      <c r="E1332" s="3" t="s">
        <v>457</v>
      </c>
      <c r="F1332" s="3" t="s">
        <v>3170</v>
      </c>
      <c r="G1332" s="3" t="s">
        <v>31</v>
      </c>
      <c r="H1332" s="4">
        <v>45770</v>
      </c>
      <c r="I1332" s="5">
        <v>28</v>
      </c>
      <c r="J1332" s="3" t="s">
        <v>20</v>
      </c>
      <c r="K1332" s="3" t="s">
        <v>457</v>
      </c>
      <c r="L1332" s="6">
        <v>0</v>
      </c>
      <c r="M1332" s="3" t="s">
        <v>457</v>
      </c>
      <c r="N1332" s="3" t="s">
        <v>457</v>
      </c>
      <c r="O1332" s="3" t="s">
        <v>457</v>
      </c>
      <c r="P1332" s="3" t="s">
        <v>457</v>
      </c>
      <c r="Q1332" s="3" t="s">
        <v>3074</v>
      </c>
      <c r="R1332" s="3" t="s">
        <v>457</v>
      </c>
      <c r="S1332" s="3" t="s">
        <v>457</v>
      </c>
      <c r="T1332" s="3" t="s">
        <v>481</v>
      </c>
      <c r="U1332" t="str">
        <f t="shared" si="20"/>
        <v>10586143</v>
      </c>
    </row>
    <row r="1333" spans="1:21" hidden="1">
      <c r="A1333" s="3" t="s">
        <v>1473</v>
      </c>
      <c r="B1333" s="3" t="s">
        <v>1686</v>
      </c>
      <c r="C1333" s="3" t="s">
        <v>457</v>
      </c>
      <c r="D1333" s="3" t="s">
        <v>1899</v>
      </c>
      <c r="E1333" s="3" t="s">
        <v>457</v>
      </c>
      <c r="F1333" s="3" t="s">
        <v>3171</v>
      </c>
      <c r="G1333" s="3" t="s">
        <v>25</v>
      </c>
      <c r="H1333" s="4">
        <v>45771</v>
      </c>
      <c r="I1333" s="5">
        <v>8</v>
      </c>
      <c r="J1333" s="3" t="s">
        <v>20</v>
      </c>
      <c r="K1333" s="3" t="s">
        <v>457</v>
      </c>
      <c r="L1333" s="6">
        <v>79.599999999999994</v>
      </c>
      <c r="M1333" s="3" t="s">
        <v>457</v>
      </c>
      <c r="N1333" s="3" t="s">
        <v>457</v>
      </c>
      <c r="O1333" s="3" t="s">
        <v>457</v>
      </c>
      <c r="P1333" s="3" t="s">
        <v>457</v>
      </c>
      <c r="Q1333" s="3" t="s">
        <v>3172</v>
      </c>
      <c r="R1333" s="3" t="s">
        <v>457</v>
      </c>
      <c r="S1333" s="3" t="s">
        <v>457</v>
      </c>
      <c r="T1333" s="3" t="s">
        <v>481</v>
      </c>
      <c r="U1333" t="str">
        <f t="shared" si="20"/>
        <v>10058889</v>
      </c>
    </row>
    <row r="1334" spans="1:21" hidden="1">
      <c r="A1334" s="3" t="s">
        <v>1547</v>
      </c>
      <c r="B1334" s="3" t="s">
        <v>1686</v>
      </c>
      <c r="C1334" s="3" t="s">
        <v>457</v>
      </c>
      <c r="D1334" s="3" t="s">
        <v>1899</v>
      </c>
      <c r="E1334" s="3" t="s">
        <v>457</v>
      </c>
      <c r="F1334" s="3" t="s">
        <v>3173</v>
      </c>
      <c r="G1334" s="3" t="s">
        <v>25</v>
      </c>
      <c r="H1334" s="4">
        <v>45771</v>
      </c>
      <c r="I1334" s="5">
        <v>4</v>
      </c>
      <c r="J1334" s="3" t="s">
        <v>20</v>
      </c>
      <c r="K1334" s="3" t="s">
        <v>457</v>
      </c>
      <c r="L1334" s="6">
        <v>5.01</v>
      </c>
      <c r="M1334" s="3" t="s">
        <v>457</v>
      </c>
      <c r="N1334" s="3" t="s">
        <v>457</v>
      </c>
      <c r="O1334" s="3" t="s">
        <v>457</v>
      </c>
      <c r="P1334" s="3" t="s">
        <v>457</v>
      </c>
      <c r="Q1334" s="3" t="s">
        <v>3174</v>
      </c>
      <c r="R1334" s="3" t="s">
        <v>457</v>
      </c>
      <c r="S1334" s="3" t="s">
        <v>457</v>
      </c>
      <c r="T1334" s="3" t="s">
        <v>481</v>
      </c>
      <c r="U1334" t="str">
        <f t="shared" si="20"/>
        <v>10204509</v>
      </c>
    </row>
    <row r="1335" spans="1:21" hidden="1">
      <c r="A1335" s="3" t="s">
        <v>1475</v>
      </c>
      <c r="B1335" s="3" t="s">
        <v>1686</v>
      </c>
      <c r="C1335" s="3" t="s">
        <v>457</v>
      </c>
      <c r="D1335" s="3" t="s">
        <v>1899</v>
      </c>
      <c r="E1335" s="3" t="s">
        <v>457</v>
      </c>
      <c r="F1335" s="3" t="s">
        <v>3171</v>
      </c>
      <c r="G1335" s="3" t="s">
        <v>461</v>
      </c>
      <c r="H1335" s="4">
        <v>45771</v>
      </c>
      <c r="I1335" s="5">
        <v>1</v>
      </c>
      <c r="J1335" s="3" t="s">
        <v>20</v>
      </c>
      <c r="K1335" s="3" t="s">
        <v>457</v>
      </c>
      <c r="L1335" s="6">
        <v>11.3</v>
      </c>
      <c r="M1335" s="3" t="s">
        <v>457</v>
      </c>
      <c r="N1335" s="3" t="s">
        <v>457</v>
      </c>
      <c r="O1335" s="3" t="s">
        <v>457</v>
      </c>
      <c r="P1335" s="3" t="s">
        <v>457</v>
      </c>
      <c r="Q1335" s="3" t="s">
        <v>3172</v>
      </c>
      <c r="R1335" s="3" t="s">
        <v>457</v>
      </c>
      <c r="S1335" s="3" t="s">
        <v>457</v>
      </c>
      <c r="T1335" s="3" t="s">
        <v>481</v>
      </c>
      <c r="U1335" t="str">
        <f t="shared" si="20"/>
        <v>10245432</v>
      </c>
    </row>
    <row r="1336" spans="1:21" hidden="1">
      <c r="A1336" s="3" t="s">
        <v>1047</v>
      </c>
      <c r="B1336" s="3" t="s">
        <v>1686</v>
      </c>
      <c r="C1336" s="3" t="s">
        <v>457</v>
      </c>
      <c r="D1336" s="3" t="s">
        <v>1899</v>
      </c>
      <c r="E1336" s="3" t="s">
        <v>457</v>
      </c>
      <c r="F1336" s="3" t="s">
        <v>3175</v>
      </c>
      <c r="G1336" s="3" t="s">
        <v>25</v>
      </c>
      <c r="H1336" s="4">
        <v>45771</v>
      </c>
      <c r="I1336" s="5">
        <v>1</v>
      </c>
      <c r="J1336" s="3" t="s">
        <v>20</v>
      </c>
      <c r="K1336" s="3" t="s">
        <v>457</v>
      </c>
      <c r="L1336" s="6">
        <v>127.77</v>
      </c>
      <c r="M1336" s="3" t="s">
        <v>457</v>
      </c>
      <c r="N1336" s="3" t="s">
        <v>457</v>
      </c>
      <c r="O1336" s="3" t="s">
        <v>457</v>
      </c>
      <c r="P1336" s="3" t="s">
        <v>457</v>
      </c>
      <c r="Q1336" s="3" t="s">
        <v>3176</v>
      </c>
      <c r="R1336" s="3" t="s">
        <v>457</v>
      </c>
      <c r="S1336" s="3" t="s">
        <v>457</v>
      </c>
      <c r="T1336" s="3" t="s">
        <v>481</v>
      </c>
      <c r="U1336" t="str">
        <f t="shared" si="20"/>
        <v>10521047</v>
      </c>
    </row>
    <row r="1337" spans="1:21" hidden="1">
      <c r="A1337" s="3" t="s">
        <v>958</v>
      </c>
      <c r="B1337" s="3" t="s">
        <v>1686</v>
      </c>
      <c r="C1337" s="3" t="s">
        <v>457</v>
      </c>
      <c r="D1337" s="3" t="s">
        <v>1899</v>
      </c>
      <c r="E1337" s="3" t="s">
        <v>457</v>
      </c>
      <c r="F1337" s="3" t="s">
        <v>3177</v>
      </c>
      <c r="G1337" s="3" t="s">
        <v>458</v>
      </c>
      <c r="H1337" s="4">
        <v>45771</v>
      </c>
      <c r="I1337" s="5">
        <v>8</v>
      </c>
      <c r="J1337" s="3" t="s">
        <v>20</v>
      </c>
      <c r="K1337" s="3" t="s">
        <v>457</v>
      </c>
      <c r="L1337" s="6">
        <v>26.4</v>
      </c>
      <c r="M1337" s="3" t="s">
        <v>457</v>
      </c>
      <c r="N1337" s="3" t="s">
        <v>457</v>
      </c>
      <c r="O1337" s="3" t="s">
        <v>457</v>
      </c>
      <c r="P1337" s="3" t="s">
        <v>457</v>
      </c>
      <c r="Q1337" s="3" t="s">
        <v>3178</v>
      </c>
      <c r="R1337" s="3" t="s">
        <v>457</v>
      </c>
      <c r="S1337" s="3" t="s">
        <v>457</v>
      </c>
      <c r="T1337" s="3" t="s">
        <v>481</v>
      </c>
      <c r="U1337" t="str">
        <f t="shared" si="20"/>
        <v>10588197</v>
      </c>
    </row>
    <row r="1338" spans="1:21" hidden="1">
      <c r="A1338" s="3" t="s">
        <v>902</v>
      </c>
      <c r="B1338" s="3" t="s">
        <v>1686</v>
      </c>
      <c r="C1338" s="3" t="s">
        <v>30</v>
      </c>
      <c r="D1338" s="3" t="s">
        <v>1891</v>
      </c>
      <c r="E1338" s="3" t="s">
        <v>457</v>
      </c>
      <c r="F1338" s="3" t="s">
        <v>3179</v>
      </c>
      <c r="G1338" s="3" t="s">
        <v>31</v>
      </c>
      <c r="H1338" s="4">
        <v>45772</v>
      </c>
      <c r="I1338" s="5">
        <v>1</v>
      </c>
      <c r="J1338" s="3" t="s">
        <v>20</v>
      </c>
      <c r="K1338" s="3" t="s">
        <v>457</v>
      </c>
      <c r="L1338" s="6">
        <v>0</v>
      </c>
      <c r="M1338" s="3" t="s">
        <v>457</v>
      </c>
      <c r="N1338" s="3" t="s">
        <v>457</v>
      </c>
      <c r="O1338" s="3" t="s">
        <v>457</v>
      </c>
      <c r="P1338" s="3" t="s">
        <v>457</v>
      </c>
      <c r="Q1338" s="3" t="s">
        <v>2291</v>
      </c>
      <c r="R1338" s="3" t="s">
        <v>457</v>
      </c>
      <c r="S1338" s="3" t="s">
        <v>457</v>
      </c>
      <c r="T1338" s="3" t="s">
        <v>481</v>
      </c>
      <c r="U1338" t="str">
        <f t="shared" si="20"/>
        <v>10227207</v>
      </c>
    </row>
    <row r="1339" spans="1:21" hidden="1">
      <c r="A1339" s="3" t="s">
        <v>355</v>
      </c>
      <c r="B1339" s="3" t="s">
        <v>1686</v>
      </c>
      <c r="C1339" s="3" t="s">
        <v>23</v>
      </c>
      <c r="D1339" s="3" t="s">
        <v>1896</v>
      </c>
      <c r="E1339" s="3" t="s">
        <v>457</v>
      </c>
      <c r="F1339" s="3" t="s">
        <v>3180</v>
      </c>
      <c r="G1339" s="3" t="s">
        <v>480</v>
      </c>
      <c r="H1339" s="4">
        <v>45772</v>
      </c>
      <c r="I1339" s="5">
        <v>-6</v>
      </c>
      <c r="J1339" s="3" t="s">
        <v>20</v>
      </c>
      <c r="K1339" s="3" t="s">
        <v>457</v>
      </c>
      <c r="L1339" s="6">
        <v>-55.62</v>
      </c>
      <c r="M1339" s="3" t="s">
        <v>457</v>
      </c>
      <c r="N1339" s="3" t="s">
        <v>457</v>
      </c>
      <c r="O1339" s="3" t="s">
        <v>457</v>
      </c>
      <c r="P1339" s="3" t="s">
        <v>457</v>
      </c>
      <c r="Q1339" s="3" t="s">
        <v>457</v>
      </c>
      <c r="R1339" s="3" t="s">
        <v>457</v>
      </c>
      <c r="S1339" s="3" t="s">
        <v>457</v>
      </c>
      <c r="T1339" s="3" t="s">
        <v>481</v>
      </c>
      <c r="U1339" t="str">
        <f t="shared" si="20"/>
        <v>10305744</v>
      </c>
    </row>
    <row r="1340" spans="1:21" hidden="1">
      <c r="A1340" s="3" t="s">
        <v>1342</v>
      </c>
      <c r="B1340" s="3" t="s">
        <v>1686</v>
      </c>
      <c r="C1340" s="3" t="s">
        <v>23</v>
      </c>
      <c r="D1340" s="3" t="s">
        <v>1917</v>
      </c>
      <c r="E1340" s="3" t="s">
        <v>457</v>
      </c>
      <c r="F1340" s="3" t="s">
        <v>3181</v>
      </c>
      <c r="G1340" s="3" t="s">
        <v>463</v>
      </c>
      <c r="H1340" s="4">
        <v>45774</v>
      </c>
      <c r="I1340" s="5">
        <v>1</v>
      </c>
      <c r="J1340" s="3" t="s">
        <v>20</v>
      </c>
      <c r="K1340" s="3" t="s">
        <v>457</v>
      </c>
      <c r="L1340" s="6">
        <v>3.55</v>
      </c>
      <c r="M1340" s="3" t="s">
        <v>457</v>
      </c>
      <c r="N1340" s="3" t="s">
        <v>457</v>
      </c>
      <c r="O1340" s="3" t="s">
        <v>457</v>
      </c>
      <c r="P1340" s="3" t="s">
        <v>457</v>
      </c>
      <c r="Q1340" s="3" t="s">
        <v>457</v>
      </c>
      <c r="R1340" s="3" t="s">
        <v>457</v>
      </c>
      <c r="S1340" s="3" t="s">
        <v>457</v>
      </c>
      <c r="T1340" s="3" t="s">
        <v>481</v>
      </c>
      <c r="U1340" t="str">
        <f t="shared" si="20"/>
        <v>10060884</v>
      </c>
    </row>
    <row r="1341" spans="1:21" hidden="1">
      <c r="A1341" s="3" t="s">
        <v>164</v>
      </c>
      <c r="B1341" s="3" t="s">
        <v>1686</v>
      </c>
      <c r="C1341" s="3" t="s">
        <v>23</v>
      </c>
      <c r="D1341" s="3" t="s">
        <v>1917</v>
      </c>
      <c r="E1341" s="3" t="s">
        <v>457</v>
      </c>
      <c r="F1341" s="3" t="s">
        <v>3181</v>
      </c>
      <c r="G1341" s="3" t="s">
        <v>31</v>
      </c>
      <c r="H1341" s="4">
        <v>45774</v>
      </c>
      <c r="I1341" s="5">
        <v>11</v>
      </c>
      <c r="J1341" s="3" t="s">
        <v>20</v>
      </c>
      <c r="K1341" s="3" t="s">
        <v>457</v>
      </c>
      <c r="L1341" s="6">
        <v>114.95</v>
      </c>
      <c r="M1341" s="3" t="s">
        <v>457</v>
      </c>
      <c r="N1341" s="3" t="s">
        <v>457</v>
      </c>
      <c r="O1341" s="3" t="s">
        <v>457</v>
      </c>
      <c r="P1341" s="3" t="s">
        <v>457</v>
      </c>
      <c r="Q1341" s="3" t="s">
        <v>457</v>
      </c>
      <c r="R1341" s="3" t="s">
        <v>457</v>
      </c>
      <c r="S1341" s="3" t="s">
        <v>457</v>
      </c>
      <c r="T1341" s="3" t="s">
        <v>481</v>
      </c>
      <c r="U1341" t="str">
        <f t="shared" si="20"/>
        <v>10060888</v>
      </c>
    </row>
    <row r="1342" spans="1:21" hidden="1">
      <c r="A1342" s="3" t="s">
        <v>176</v>
      </c>
      <c r="B1342" s="3" t="s">
        <v>1686</v>
      </c>
      <c r="C1342" s="3" t="s">
        <v>23</v>
      </c>
      <c r="D1342" s="3" t="s">
        <v>1917</v>
      </c>
      <c r="E1342" s="3" t="s">
        <v>457</v>
      </c>
      <c r="F1342" s="3" t="s">
        <v>3181</v>
      </c>
      <c r="G1342" s="3" t="s">
        <v>459</v>
      </c>
      <c r="H1342" s="4">
        <v>45774</v>
      </c>
      <c r="I1342" s="5">
        <v>2</v>
      </c>
      <c r="J1342" s="3" t="s">
        <v>20</v>
      </c>
      <c r="K1342" s="3" t="s">
        <v>457</v>
      </c>
      <c r="L1342" s="6">
        <v>23.31</v>
      </c>
      <c r="M1342" s="3" t="s">
        <v>457</v>
      </c>
      <c r="N1342" s="3" t="s">
        <v>457</v>
      </c>
      <c r="O1342" s="3" t="s">
        <v>457</v>
      </c>
      <c r="P1342" s="3" t="s">
        <v>457</v>
      </c>
      <c r="Q1342" s="3" t="s">
        <v>457</v>
      </c>
      <c r="R1342" s="3" t="s">
        <v>457</v>
      </c>
      <c r="S1342" s="3" t="s">
        <v>457</v>
      </c>
      <c r="T1342" s="3" t="s">
        <v>481</v>
      </c>
      <c r="U1342" t="str">
        <f t="shared" si="20"/>
        <v>10060901</v>
      </c>
    </row>
    <row r="1343" spans="1:21" hidden="1">
      <c r="A1343" s="3" t="s">
        <v>1345</v>
      </c>
      <c r="B1343" s="3" t="s">
        <v>1686</v>
      </c>
      <c r="C1343" s="3" t="s">
        <v>23</v>
      </c>
      <c r="D1343" s="3" t="s">
        <v>1917</v>
      </c>
      <c r="E1343" s="3" t="s">
        <v>457</v>
      </c>
      <c r="F1343" s="3" t="s">
        <v>3181</v>
      </c>
      <c r="G1343" s="3" t="s">
        <v>462</v>
      </c>
      <c r="H1343" s="4">
        <v>45774</v>
      </c>
      <c r="I1343" s="5">
        <v>21</v>
      </c>
      <c r="J1343" s="3" t="s">
        <v>20</v>
      </c>
      <c r="K1343" s="3" t="s">
        <v>457</v>
      </c>
      <c r="L1343" s="6">
        <v>66.150000000000006</v>
      </c>
      <c r="M1343" s="3" t="s">
        <v>457</v>
      </c>
      <c r="N1343" s="3" t="s">
        <v>457</v>
      </c>
      <c r="O1343" s="3" t="s">
        <v>457</v>
      </c>
      <c r="P1343" s="3" t="s">
        <v>457</v>
      </c>
      <c r="Q1343" s="3" t="s">
        <v>457</v>
      </c>
      <c r="R1343" s="3" t="s">
        <v>457</v>
      </c>
      <c r="S1343" s="3" t="s">
        <v>457</v>
      </c>
      <c r="T1343" s="3" t="s">
        <v>481</v>
      </c>
      <c r="U1343" t="str">
        <f t="shared" si="20"/>
        <v>10060916</v>
      </c>
    </row>
    <row r="1344" spans="1:21" hidden="1">
      <c r="A1344" s="3" t="s">
        <v>1345</v>
      </c>
      <c r="B1344" s="3" t="s">
        <v>1686</v>
      </c>
      <c r="C1344" s="3" t="s">
        <v>23</v>
      </c>
      <c r="D1344" s="3" t="s">
        <v>1917</v>
      </c>
      <c r="E1344" s="3" t="s">
        <v>457</v>
      </c>
      <c r="F1344" s="3" t="s">
        <v>3181</v>
      </c>
      <c r="G1344" s="3" t="s">
        <v>474</v>
      </c>
      <c r="H1344" s="4">
        <v>45774</v>
      </c>
      <c r="I1344" s="5">
        <v>21</v>
      </c>
      <c r="J1344" s="3" t="s">
        <v>20</v>
      </c>
      <c r="K1344" s="3" t="s">
        <v>457</v>
      </c>
      <c r="L1344" s="6">
        <v>66.150000000000006</v>
      </c>
      <c r="M1344" s="3" t="s">
        <v>457</v>
      </c>
      <c r="N1344" s="3" t="s">
        <v>457</v>
      </c>
      <c r="O1344" s="3" t="s">
        <v>457</v>
      </c>
      <c r="P1344" s="3" t="s">
        <v>457</v>
      </c>
      <c r="Q1344" s="3" t="s">
        <v>457</v>
      </c>
      <c r="R1344" s="3" t="s">
        <v>457</v>
      </c>
      <c r="S1344" s="3" t="s">
        <v>457</v>
      </c>
      <c r="T1344" s="3" t="s">
        <v>481</v>
      </c>
      <c r="U1344" t="str">
        <f t="shared" si="20"/>
        <v>10060916</v>
      </c>
    </row>
    <row r="1345" spans="1:21" hidden="1">
      <c r="A1345" s="3" t="s">
        <v>1354</v>
      </c>
      <c r="B1345" s="3" t="s">
        <v>1686</v>
      </c>
      <c r="C1345" s="3" t="s">
        <v>457</v>
      </c>
      <c r="D1345" s="3" t="s">
        <v>1899</v>
      </c>
      <c r="E1345" s="3" t="s">
        <v>457</v>
      </c>
      <c r="F1345" s="3" t="s">
        <v>3182</v>
      </c>
      <c r="G1345" s="3" t="s">
        <v>25</v>
      </c>
      <c r="H1345" s="4">
        <v>45776</v>
      </c>
      <c r="I1345" s="5">
        <v>4</v>
      </c>
      <c r="J1345" s="3" t="s">
        <v>20</v>
      </c>
      <c r="K1345" s="3" t="s">
        <v>457</v>
      </c>
      <c r="L1345" s="6">
        <v>10.36</v>
      </c>
      <c r="M1345" s="3" t="s">
        <v>457</v>
      </c>
      <c r="N1345" s="3" t="s">
        <v>457</v>
      </c>
      <c r="O1345" s="3" t="s">
        <v>457</v>
      </c>
      <c r="P1345" s="3" t="s">
        <v>457</v>
      </c>
      <c r="Q1345" s="3" t="s">
        <v>3183</v>
      </c>
      <c r="R1345" s="3" t="s">
        <v>457</v>
      </c>
      <c r="S1345" s="3" t="s">
        <v>457</v>
      </c>
      <c r="T1345" s="3" t="s">
        <v>481</v>
      </c>
      <c r="U1345" t="str">
        <f t="shared" si="20"/>
        <v>10058880</v>
      </c>
    </row>
    <row r="1346" spans="1:21" hidden="1">
      <c r="A1346" s="3" t="s">
        <v>1463</v>
      </c>
      <c r="B1346" s="3" t="s">
        <v>1686</v>
      </c>
      <c r="C1346" s="3" t="s">
        <v>30</v>
      </c>
      <c r="D1346" s="3" t="s">
        <v>1929</v>
      </c>
      <c r="E1346" s="3" t="s">
        <v>457</v>
      </c>
      <c r="F1346" s="3" t="s">
        <v>3184</v>
      </c>
      <c r="G1346" s="3" t="s">
        <v>459</v>
      </c>
      <c r="H1346" s="4">
        <v>45776</v>
      </c>
      <c r="I1346" s="5">
        <v>-12</v>
      </c>
      <c r="J1346" s="3" t="s">
        <v>20</v>
      </c>
      <c r="K1346" s="3" t="s">
        <v>457</v>
      </c>
      <c r="L1346" s="6">
        <v>0</v>
      </c>
      <c r="M1346" s="3" t="s">
        <v>457</v>
      </c>
      <c r="N1346" s="3" t="s">
        <v>457</v>
      </c>
      <c r="O1346" s="3" t="s">
        <v>457</v>
      </c>
      <c r="P1346" s="3" t="s">
        <v>457</v>
      </c>
      <c r="Q1346" s="3" t="s">
        <v>457</v>
      </c>
      <c r="R1346" s="3" t="s">
        <v>457</v>
      </c>
      <c r="S1346" s="3" t="s">
        <v>457</v>
      </c>
      <c r="T1346" s="3" t="s">
        <v>481</v>
      </c>
      <c r="U1346" t="str">
        <f t="shared" si="20"/>
        <v>10058904</v>
      </c>
    </row>
    <row r="1347" spans="1:21" hidden="1">
      <c r="A1347" s="3" t="s">
        <v>1463</v>
      </c>
      <c r="B1347" s="3" t="s">
        <v>1686</v>
      </c>
      <c r="C1347" s="3" t="s">
        <v>27</v>
      </c>
      <c r="D1347" s="3" t="s">
        <v>1929</v>
      </c>
      <c r="E1347" s="3" t="s">
        <v>457</v>
      </c>
      <c r="F1347" s="3" t="s">
        <v>3184</v>
      </c>
      <c r="G1347" s="3" t="s">
        <v>458</v>
      </c>
      <c r="H1347" s="4">
        <v>45776</v>
      </c>
      <c r="I1347" s="5">
        <v>12</v>
      </c>
      <c r="J1347" s="3" t="s">
        <v>20</v>
      </c>
      <c r="K1347" s="3" t="s">
        <v>457</v>
      </c>
      <c r="L1347" s="6">
        <v>0</v>
      </c>
      <c r="M1347" s="3" t="s">
        <v>457</v>
      </c>
      <c r="N1347" s="3" t="s">
        <v>457</v>
      </c>
      <c r="O1347" s="3" t="s">
        <v>457</v>
      </c>
      <c r="P1347" s="3" t="s">
        <v>457</v>
      </c>
      <c r="Q1347" s="3" t="s">
        <v>457</v>
      </c>
      <c r="R1347" s="3" t="s">
        <v>457</v>
      </c>
      <c r="S1347" s="3" t="s">
        <v>457</v>
      </c>
      <c r="T1347" s="3" t="s">
        <v>481</v>
      </c>
      <c r="U1347" t="str">
        <f t="shared" ref="U1347:U1410" si="21">_xlfn.CONCAT(A1347,P1347)</f>
        <v>10058904</v>
      </c>
    </row>
    <row r="1348" spans="1:21" hidden="1">
      <c r="A1348" s="3" t="s">
        <v>160</v>
      </c>
      <c r="B1348" s="3" t="s">
        <v>1686</v>
      </c>
      <c r="C1348" s="3" t="s">
        <v>457</v>
      </c>
      <c r="D1348" s="3" t="s">
        <v>1899</v>
      </c>
      <c r="E1348" s="3" t="s">
        <v>457</v>
      </c>
      <c r="F1348" s="3" t="s">
        <v>3185</v>
      </c>
      <c r="G1348" s="3" t="s">
        <v>25</v>
      </c>
      <c r="H1348" s="4">
        <v>45776</v>
      </c>
      <c r="I1348" s="5">
        <v>4</v>
      </c>
      <c r="J1348" s="3" t="s">
        <v>20</v>
      </c>
      <c r="K1348" s="3" t="s">
        <v>457</v>
      </c>
      <c r="L1348" s="6">
        <v>41.36</v>
      </c>
      <c r="M1348" s="3" t="s">
        <v>457</v>
      </c>
      <c r="N1348" s="3" t="s">
        <v>457</v>
      </c>
      <c r="O1348" s="3" t="s">
        <v>457</v>
      </c>
      <c r="P1348" s="3" t="s">
        <v>457</v>
      </c>
      <c r="Q1348" s="3" t="s">
        <v>3080</v>
      </c>
      <c r="R1348" s="3" t="s">
        <v>457</v>
      </c>
      <c r="S1348" s="3" t="s">
        <v>457</v>
      </c>
      <c r="T1348" s="3" t="s">
        <v>481</v>
      </c>
      <c r="U1348" t="str">
        <f t="shared" si="21"/>
        <v>10060887</v>
      </c>
    </row>
    <row r="1349" spans="1:21" hidden="1">
      <c r="A1349" s="3" t="s">
        <v>1156</v>
      </c>
      <c r="B1349" s="3" t="s">
        <v>1686</v>
      </c>
      <c r="C1349" s="3" t="s">
        <v>27</v>
      </c>
      <c r="D1349" s="3" t="s">
        <v>1929</v>
      </c>
      <c r="E1349" s="3" t="s">
        <v>457</v>
      </c>
      <c r="F1349" s="3" t="s">
        <v>3184</v>
      </c>
      <c r="G1349" s="3" t="s">
        <v>25</v>
      </c>
      <c r="H1349" s="4">
        <v>45776</v>
      </c>
      <c r="I1349" s="5">
        <v>1</v>
      </c>
      <c r="J1349" s="3" t="s">
        <v>20</v>
      </c>
      <c r="K1349" s="3" t="s">
        <v>457</v>
      </c>
      <c r="L1349" s="6">
        <v>0</v>
      </c>
      <c r="M1349" s="3" t="s">
        <v>457</v>
      </c>
      <c r="N1349" s="3" t="s">
        <v>457</v>
      </c>
      <c r="O1349" s="3" t="s">
        <v>457</v>
      </c>
      <c r="P1349" s="3" t="s">
        <v>457</v>
      </c>
      <c r="Q1349" s="3" t="s">
        <v>457</v>
      </c>
      <c r="R1349" s="3" t="s">
        <v>457</v>
      </c>
      <c r="S1349" s="3" t="s">
        <v>457</v>
      </c>
      <c r="T1349" s="3" t="s">
        <v>481</v>
      </c>
      <c r="U1349" t="str">
        <f t="shared" si="21"/>
        <v>10060891</v>
      </c>
    </row>
    <row r="1350" spans="1:21" hidden="1">
      <c r="A1350" s="3" t="s">
        <v>1156</v>
      </c>
      <c r="B1350" s="3" t="s">
        <v>1686</v>
      </c>
      <c r="C1350" s="3" t="s">
        <v>30</v>
      </c>
      <c r="D1350" s="3" t="s">
        <v>1929</v>
      </c>
      <c r="E1350" s="3" t="s">
        <v>457</v>
      </c>
      <c r="F1350" s="3" t="s">
        <v>3184</v>
      </c>
      <c r="G1350" s="3" t="s">
        <v>31</v>
      </c>
      <c r="H1350" s="4">
        <v>45776</v>
      </c>
      <c r="I1350" s="5">
        <v>-1</v>
      </c>
      <c r="J1350" s="3" t="s">
        <v>20</v>
      </c>
      <c r="K1350" s="3" t="s">
        <v>457</v>
      </c>
      <c r="L1350" s="6">
        <v>0</v>
      </c>
      <c r="M1350" s="3" t="s">
        <v>457</v>
      </c>
      <c r="N1350" s="3" t="s">
        <v>457</v>
      </c>
      <c r="O1350" s="3" t="s">
        <v>457</v>
      </c>
      <c r="P1350" s="3" t="s">
        <v>457</v>
      </c>
      <c r="Q1350" s="3" t="s">
        <v>457</v>
      </c>
      <c r="R1350" s="3" t="s">
        <v>457</v>
      </c>
      <c r="S1350" s="3" t="s">
        <v>457</v>
      </c>
      <c r="T1350" s="3" t="s">
        <v>481</v>
      </c>
      <c r="U1350" t="str">
        <f t="shared" si="21"/>
        <v>10060891</v>
      </c>
    </row>
    <row r="1351" spans="1:21" hidden="1">
      <c r="A1351" s="3" t="s">
        <v>1300</v>
      </c>
      <c r="B1351" s="3" t="s">
        <v>1686</v>
      </c>
      <c r="C1351" s="3" t="s">
        <v>27</v>
      </c>
      <c r="D1351" s="3" t="s">
        <v>1929</v>
      </c>
      <c r="E1351" s="3" t="s">
        <v>457</v>
      </c>
      <c r="F1351" s="3" t="s">
        <v>3186</v>
      </c>
      <c r="G1351" s="3" t="s">
        <v>25</v>
      </c>
      <c r="H1351" s="4">
        <v>45776</v>
      </c>
      <c r="I1351" s="5">
        <v>1</v>
      </c>
      <c r="J1351" s="3" t="s">
        <v>20</v>
      </c>
      <c r="K1351" s="3" t="s">
        <v>3109</v>
      </c>
      <c r="L1351" s="6">
        <v>0</v>
      </c>
      <c r="M1351" s="3" t="s">
        <v>3109</v>
      </c>
      <c r="N1351" s="3" t="s">
        <v>457</v>
      </c>
      <c r="O1351" s="3" t="s">
        <v>457</v>
      </c>
      <c r="P1351" s="3" t="s">
        <v>457</v>
      </c>
      <c r="Q1351" s="3" t="s">
        <v>457</v>
      </c>
      <c r="R1351" s="3" t="s">
        <v>457</v>
      </c>
      <c r="S1351" s="3" t="s">
        <v>457</v>
      </c>
      <c r="T1351" s="3" t="s">
        <v>481</v>
      </c>
      <c r="U1351" t="str">
        <f t="shared" si="21"/>
        <v>10479110</v>
      </c>
    </row>
    <row r="1352" spans="1:21" hidden="1">
      <c r="A1352" s="3" t="s">
        <v>1300</v>
      </c>
      <c r="B1352" s="3" t="s">
        <v>1686</v>
      </c>
      <c r="C1352" s="3" t="s">
        <v>30</v>
      </c>
      <c r="D1352" s="3" t="s">
        <v>1929</v>
      </c>
      <c r="E1352" s="3" t="s">
        <v>457</v>
      </c>
      <c r="F1352" s="3" t="s">
        <v>3186</v>
      </c>
      <c r="G1352" s="3" t="s">
        <v>31</v>
      </c>
      <c r="H1352" s="4">
        <v>45776</v>
      </c>
      <c r="I1352" s="5">
        <v>-1</v>
      </c>
      <c r="J1352" s="3" t="s">
        <v>20</v>
      </c>
      <c r="K1352" s="3" t="s">
        <v>3109</v>
      </c>
      <c r="L1352" s="6">
        <v>0</v>
      </c>
      <c r="M1352" s="3" t="s">
        <v>3109</v>
      </c>
      <c r="N1352" s="3" t="s">
        <v>457</v>
      </c>
      <c r="O1352" s="3" t="s">
        <v>457</v>
      </c>
      <c r="P1352" s="3" t="s">
        <v>457</v>
      </c>
      <c r="Q1352" s="3" t="s">
        <v>457</v>
      </c>
      <c r="R1352" s="3" t="s">
        <v>457</v>
      </c>
      <c r="S1352" s="3" t="s">
        <v>457</v>
      </c>
      <c r="T1352" s="3" t="s">
        <v>481</v>
      </c>
      <c r="U1352" t="str">
        <f t="shared" si="21"/>
        <v>10479110</v>
      </c>
    </row>
    <row r="1353" spans="1:21" hidden="1">
      <c r="A1353" s="3" t="s">
        <v>1384</v>
      </c>
      <c r="B1353" s="3" t="s">
        <v>1686</v>
      </c>
      <c r="C1353" s="3" t="s">
        <v>457</v>
      </c>
      <c r="D1353" s="3" t="s">
        <v>1899</v>
      </c>
      <c r="E1353" s="3" t="s">
        <v>457</v>
      </c>
      <c r="F1353" s="3" t="s">
        <v>3187</v>
      </c>
      <c r="G1353" s="3" t="s">
        <v>25</v>
      </c>
      <c r="H1353" s="4">
        <v>45776</v>
      </c>
      <c r="I1353" s="5">
        <v>50</v>
      </c>
      <c r="J1353" s="3" t="s">
        <v>20</v>
      </c>
      <c r="K1353" s="3" t="s">
        <v>457</v>
      </c>
      <c r="L1353" s="6">
        <v>831.78</v>
      </c>
      <c r="M1353" s="3" t="s">
        <v>457</v>
      </c>
      <c r="N1353" s="3" t="s">
        <v>457</v>
      </c>
      <c r="O1353" s="3" t="s">
        <v>457</v>
      </c>
      <c r="P1353" s="3" t="s">
        <v>457</v>
      </c>
      <c r="Q1353" s="3" t="s">
        <v>3188</v>
      </c>
      <c r="R1353" s="3" t="s">
        <v>457</v>
      </c>
      <c r="S1353" s="3" t="s">
        <v>457</v>
      </c>
      <c r="T1353" s="3" t="s">
        <v>481</v>
      </c>
      <c r="U1353" t="str">
        <f t="shared" si="21"/>
        <v>10609118</v>
      </c>
    </row>
    <row r="1354" spans="1:21" hidden="1">
      <c r="A1354" s="3" t="s">
        <v>1473</v>
      </c>
      <c r="B1354" s="3" t="s">
        <v>1686</v>
      </c>
      <c r="C1354" s="3" t="s">
        <v>30</v>
      </c>
      <c r="D1354" s="3" t="s">
        <v>1891</v>
      </c>
      <c r="E1354" s="3" t="s">
        <v>457</v>
      </c>
      <c r="F1354" s="3" t="s">
        <v>3189</v>
      </c>
      <c r="G1354" s="3" t="s">
        <v>31</v>
      </c>
      <c r="H1354" s="4">
        <v>45777</v>
      </c>
      <c r="I1354" s="5">
        <v>8</v>
      </c>
      <c r="J1354" s="3" t="s">
        <v>20</v>
      </c>
      <c r="K1354" s="3" t="s">
        <v>457</v>
      </c>
      <c r="L1354" s="6">
        <v>0</v>
      </c>
      <c r="M1354" s="3" t="s">
        <v>457</v>
      </c>
      <c r="N1354" s="3" t="s">
        <v>457</v>
      </c>
      <c r="O1354" s="3" t="s">
        <v>457</v>
      </c>
      <c r="P1354" s="3" t="s">
        <v>457</v>
      </c>
      <c r="Q1354" s="3" t="s">
        <v>3172</v>
      </c>
      <c r="R1354" s="3" t="s">
        <v>457</v>
      </c>
      <c r="S1354" s="3" t="s">
        <v>457</v>
      </c>
      <c r="T1354" s="3" t="s">
        <v>481</v>
      </c>
      <c r="U1354" t="str">
        <f t="shared" si="21"/>
        <v>10058889</v>
      </c>
    </row>
    <row r="1355" spans="1:21" hidden="1">
      <c r="A1355" s="3" t="s">
        <v>1463</v>
      </c>
      <c r="B1355" s="3" t="s">
        <v>1686</v>
      </c>
      <c r="C1355" s="3" t="s">
        <v>23</v>
      </c>
      <c r="D1355" s="3" t="s">
        <v>1929</v>
      </c>
      <c r="E1355" s="3" t="s">
        <v>457</v>
      </c>
      <c r="F1355" s="3" t="s">
        <v>3190</v>
      </c>
      <c r="G1355" s="3" t="s">
        <v>31</v>
      </c>
      <c r="H1355" s="4">
        <v>45777</v>
      </c>
      <c r="I1355" s="5">
        <v>-12</v>
      </c>
      <c r="J1355" s="3" t="s">
        <v>20</v>
      </c>
      <c r="K1355" s="3" t="s">
        <v>457</v>
      </c>
      <c r="L1355" s="6">
        <v>0</v>
      </c>
      <c r="M1355" s="3" t="s">
        <v>457</v>
      </c>
      <c r="N1355" s="3" t="s">
        <v>457</v>
      </c>
      <c r="O1355" s="3" t="s">
        <v>457</v>
      </c>
      <c r="P1355" s="3" t="s">
        <v>457</v>
      </c>
      <c r="Q1355" s="3" t="s">
        <v>457</v>
      </c>
      <c r="R1355" s="3" t="s">
        <v>457</v>
      </c>
      <c r="S1355" s="3" t="s">
        <v>457</v>
      </c>
      <c r="T1355" s="3" t="s">
        <v>481</v>
      </c>
      <c r="U1355" t="str">
        <f t="shared" si="21"/>
        <v>10058904</v>
      </c>
    </row>
    <row r="1356" spans="1:21" hidden="1">
      <c r="A1356" s="3" t="s">
        <v>1463</v>
      </c>
      <c r="B1356" s="3" t="s">
        <v>1686</v>
      </c>
      <c r="C1356" s="3" t="s">
        <v>30</v>
      </c>
      <c r="D1356" s="3" t="s">
        <v>1929</v>
      </c>
      <c r="E1356" s="3" t="s">
        <v>457</v>
      </c>
      <c r="F1356" s="3" t="s">
        <v>3190</v>
      </c>
      <c r="G1356" s="3" t="s">
        <v>25</v>
      </c>
      <c r="H1356" s="4">
        <v>45777</v>
      </c>
      <c r="I1356" s="5">
        <v>12</v>
      </c>
      <c r="J1356" s="3" t="s">
        <v>20</v>
      </c>
      <c r="K1356" s="3" t="s">
        <v>457</v>
      </c>
      <c r="L1356" s="6">
        <v>0</v>
      </c>
      <c r="M1356" s="3" t="s">
        <v>457</v>
      </c>
      <c r="N1356" s="3" t="s">
        <v>457</v>
      </c>
      <c r="O1356" s="3" t="s">
        <v>457</v>
      </c>
      <c r="P1356" s="3" t="s">
        <v>457</v>
      </c>
      <c r="Q1356" s="3" t="s">
        <v>457</v>
      </c>
      <c r="R1356" s="3" t="s">
        <v>457</v>
      </c>
      <c r="S1356" s="3" t="s">
        <v>457</v>
      </c>
      <c r="T1356" s="3" t="s">
        <v>481</v>
      </c>
      <c r="U1356" t="str">
        <f t="shared" si="21"/>
        <v>10058904</v>
      </c>
    </row>
    <row r="1357" spans="1:21" hidden="1">
      <c r="A1357" s="3" t="s">
        <v>1156</v>
      </c>
      <c r="B1357" s="3" t="s">
        <v>1686</v>
      </c>
      <c r="C1357" s="3" t="s">
        <v>30</v>
      </c>
      <c r="D1357" s="3" t="s">
        <v>1929</v>
      </c>
      <c r="E1357" s="3" t="s">
        <v>457</v>
      </c>
      <c r="F1357" s="3" t="s">
        <v>3191</v>
      </c>
      <c r="G1357" s="3" t="s">
        <v>25</v>
      </c>
      <c r="H1357" s="4">
        <v>45777</v>
      </c>
      <c r="I1357" s="5">
        <v>1</v>
      </c>
      <c r="J1357" s="3" t="s">
        <v>20</v>
      </c>
      <c r="K1357" s="3" t="s">
        <v>457</v>
      </c>
      <c r="L1357" s="6">
        <v>0</v>
      </c>
      <c r="M1357" s="3" t="s">
        <v>457</v>
      </c>
      <c r="N1357" s="3" t="s">
        <v>457</v>
      </c>
      <c r="O1357" s="3" t="s">
        <v>457</v>
      </c>
      <c r="P1357" s="3" t="s">
        <v>457</v>
      </c>
      <c r="Q1357" s="3" t="s">
        <v>457</v>
      </c>
      <c r="R1357" s="3" t="s">
        <v>457</v>
      </c>
      <c r="S1357" s="3" t="s">
        <v>457</v>
      </c>
      <c r="T1357" s="3" t="s">
        <v>481</v>
      </c>
      <c r="U1357" t="str">
        <f t="shared" si="21"/>
        <v>10060891</v>
      </c>
    </row>
    <row r="1358" spans="1:21" hidden="1">
      <c r="A1358" s="3" t="s">
        <v>1156</v>
      </c>
      <c r="B1358" s="3" t="s">
        <v>1686</v>
      </c>
      <c r="C1358" s="3" t="s">
        <v>23</v>
      </c>
      <c r="D1358" s="3" t="s">
        <v>1929</v>
      </c>
      <c r="E1358" s="3" t="s">
        <v>457</v>
      </c>
      <c r="F1358" s="3" t="s">
        <v>3191</v>
      </c>
      <c r="G1358" s="3" t="s">
        <v>31</v>
      </c>
      <c r="H1358" s="4">
        <v>45777</v>
      </c>
      <c r="I1358" s="5">
        <v>-1</v>
      </c>
      <c r="J1358" s="3" t="s">
        <v>20</v>
      </c>
      <c r="K1358" s="3" t="s">
        <v>457</v>
      </c>
      <c r="L1358" s="6">
        <v>0</v>
      </c>
      <c r="M1358" s="3" t="s">
        <v>457</v>
      </c>
      <c r="N1358" s="3" t="s">
        <v>457</v>
      </c>
      <c r="O1358" s="3" t="s">
        <v>457</v>
      </c>
      <c r="P1358" s="3" t="s">
        <v>457</v>
      </c>
      <c r="Q1358" s="3" t="s">
        <v>457</v>
      </c>
      <c r="R1358" s="3" t="s">
        <v>457</v>
      </c>
      <c r="S1358" s="3" t="s">
        <v>457</v>
      </c>
      <c r="T1358" s="3" t="s">
        <v>481</v>
      </c>
      <c r="U1358" t="str">
        <f t="shared" si="21"/>
        <v>10060891</v>
      </c>
    </row>
    <row r="1359" spans="1:21" hidden="1">
      <c r="A1359" s="3" t="s">
        <v>1547</v>
      </c>
      <c r="B1359" s="3" t="s">
        <v>1686</v>
      </c>
      <c r="C1359" s="3" t="s">
        <v>30</v>
      </c>
      <c r="D1359" s="3" t="s">
        <v>1891</v>
      </c>
      <c r="E1359" s="3" t="s">
        <v>457</v>
      </c>
      <c r="F1359" s="3" t="s">
        <v>3192</v>
      </c>
      <c r="G1359" s="3" t="s">
        <v>31</v>
      </c>
      <c r="H1359" s="4">
        <v>45777</v>
      </c>
      <c r="I1359" s="5">
        <v>4</v>
      </c>
      <c r="J1359" s="3" t="s">
        <v>20</v>
      </c>
      <c r="K1359" s="3" t="s">
        <v>457</v>
      </c>
      <c r="L1359" s="6">
        <v>0</v>
      </c>
      <c r="M1359" s="3" t="s">
        <v>457</v>
      </c>
      <c r="N1359" s="3" t="s">
        <v>457</v>
      </c>
      <c r="O1359" s="3" t="s">
        <v>457</v>
      </c>
      <c r="P1359" s="3" t="s">
        <v>457</v>
      </c>
      <c r="Q1359" s="3" t="s">
        <v>3174</v>
      </c>
      <c r="R1359" s="3" t="s">
        <v>457</v>
      </c>
      <c r="S1359" s="3" t="s">
        <v>457</v>
      </c>
      <c r="T1359" s="3" t="s">
        <v>481</v>
      </c>
      <c r="U1359" t="str">
        <f t="shared" si="21"/>
        <v>10204509</v>
      </c>
    </row>
    <row r="1360" spans="1:21" hidden="1">
      <c r="A1360" s="3" t="s">
        <v>1475</v>
      </c>
      <c r="B1360" s="3" t="s">
        <v>1686</v>
      </c>
      <c r="C1360" s="3" t="s">
        <v>30</v>
      </c>
      <c r="D1360" s="3" t="s">
        <v>1891</v>
      </c>
      <c r="E1360" s="3" t="s">
        <v>457</v>
      </c>
      <c r="F1360" s="3" t="s">
        <v>3189</v>
      </c>
      <c r="G1360" s="3" t="s">
        <v>459</v>
      </c>
      <c r="H1360" s="4">
        <v>45777</v>
      </c>
      <c r="I1360" s="5">
        <v>1</v>
      </c>
      <c r="J1360" s="3" t="s">
        <v>20</v>
      </c>
      <c r="K1360" s="3" t="s">
        <v>457</v>
      </c>
      <c r="L1360" s="6">
        <v>0</v>
      </c>
      <c r="M1360" s="3" t="s">
        <v>457</v>
      </c>
      <c r="N1360" s="3" t="s">
        <v>457</v>
      </c>
      <c r="O1360" s="3" t="s">
        <v>457</v>
      </c>
      <c r="P1360" s="3" t="s">
        <v>457</v>
      </c>
      <c r="Q1360" s="3" t="s">
        <v>3172</v>
      </c>
      <c r="R1360" s="3" t="s">
        <v>457</v>
      </c>
      <c r="S1360" s="3" t="s">
        <v>457</v>
      </c>
      <c r="T1360" s="3" t="s">
        <v>481</v>
      </c>
      <c r="U1360" t="str">
        <f t="shared" si="21"/>
        <v>10245432</v>
      </c>
    </row>
    <row r="1361" spans="1:21" hidden="1">
      <c r="A1361" s="3" t="s">
        <v>1128</v>
      </c>
      <c r="B1361" s="3" t="s">
        <v>1686</v>
      </c>
      <c r="C1361" s="3" t="s">
        <v>30</v>
      </c>
      <c r="D1361" s="3" t="s">
        <v>1891</v>
      </c>
      <c r="E1361" s="3" t="s">
        <v>457</v>
      </c>
      <c r="F1361" s="3" t="s">
        <v>3193</v>
      </c>
      <c r="G1361" s="3" t="s">
        <v>31</v>
      </c>
      <c r="H1361" s="4">
        <v>45777</v>
      </c>
      <c r="I1361" s="5">
        <v>4</v>
      </c>
      <c r="J1361" s="3" t="s">
        <v>20</v>
      </c>
      <c r="K1361" s="3" t="s">
        <v>457</v>
      </c>
      <c r="L1361" s="6">
        <v>0</v>
      </c>
      <c r="M1361" s="3" t="s">
        <v>457</v>
      </c>
      <c r="N1361" s="3" t="s">
        <v>457</v>
      </c>
      <c r="O1361" s="3" t="s">
        <v>457</v>
      </c>
      <c r="P1361" s="3" t="s">
        <v>457</v>
      </c>
      <c r="Q1361" s="3" t="s">
        <v>3143</v>
      </c>
      <c r="R1361" s="3" t="s">
        <v>457</v>
      </c>
      <c r="S1361" s="3" t="s">
        <v>457</v>
      </c>
      <c r="T1361" s="3" t="s">
        <v>481</v>
      </c>
      <c r="U1361" t="str">
        <f t="shared" si="21"/>
        <v>10245434</v>
      </c>
    </row>
    <row r="1362" spans="1:21" hidden="1">
      <c r="A1362" s="3" t="s">
        <v>1047</v>
      </c>
      <c r="B1362" s="3" t="s">
        <v>1686</v>
      </c>
      <c r="C1362" s="3" t="s">
        <v>30</v>
      </c>
      <c r="D1362" s="3" t="s">
        <v>1891</v>
      </c>
      <c r="E1362" s="3" t="s">
        <v>457</v>
      </c>
      <c r="F1362" s="3" t="s">
        <v>3194</v>
      </c>
      <c r="G1362" s="3" t="s">
        <v>31</v>
      </c>
      <c r="H1362" s="4">
        <v>45777</v>
      </c>
      <c r="I1362" s="5">
        <v>1</v>
      </c>
      <c r="J1362" s="3" t="s">
        <v>20</v>
      </c>
      <c r="K1362" s="3" t="s">
        <v>457</v>
      </c>
      <c r="L1362" s="6">
        <v>0</v>
      </c>
      <c r="M1362" s="3" t="s">
        <v>457</v>
      </c>
      <c r="N1362" s="3" t="s">
        <v>457</v>
      </c>
      <c r="O1362" s="3" t="s">
        <v>457</v>
      </c>
      <c r="P1362" s="3" t="s">
        <v>457</v>
      </c>
      <c r="Q1362" s="3" t="s">
        <v>3176</v>
      </c>
      <c r="R1362" s="3" t="s">
        <v>457</v>
      </c>
      <c r="S1362" s="3" t="s">
        <v>457</v>
      </c>
      <c r="T1362" s="3" t="s">
        <v>481</v>
      </c>
      <c r="U1362" t="str">
        <f t="shared" si="21"/>
        <v>10521047</v>
      </c>
    </row>
    <row r="1363" spans="1:21" hidden="1">
      <c r="A1363" s="3" t="s">
        <v>958</v>
      </c>
      <c r="B1363" s="3" t="s">
        <v>1686</v>
      </c>
      <c r="C1363" s="3" t="s">
        <v>30</v>
      </c>
      <c r="D1363" s="3" t="s">
        <v>1891</v>
      </c>
      <c r="E1363" s="3" t="s">
        <v>457</v>
      </c>
      <c r="F1363" s="3" t="s">
        <v>3195</v>
      </c>
      <c r="G1363" s="3" t="s">
        <v>25</v>
      </c>
      <c r="H1363" s="4">
        <v>45777</v>
      </c>
      <c r="I1363" s="5">
        <v>8</v>
      </c>
      <c r="J1363" s="3" t="s">
        <v>20</v>
      </c>
      <c r="K1363" s="3" t="s">
        <v>457</v>
      </c>
      <c r="L1363" s="6">
        <v>0</v>
      </c>
      <c r="M1363" s="3" t="s">
        <v>457</v>
      </c>
      <c r="N1363" s="3" t="s">
        <v>457</v>
      </c>
      <c r="O1363" s="3" t="s">
        <v>457</v>
      </c>
      <c r="P1363" s="3" t="s">
        <v>457</v>
      </c>
      <c r="Q1363" s="3" t="s">
        <v>3178</v>
      </c>
      <c r="R1363" s="3" t="s">
        <v>457</v>
      </c>
      <c r="S1363" s="3" t="s">
        <v>457</v>
      </c>
      <c r="T1363" s="3" t="s">
        <v>481</v>
      </c>
      <c r="U1363" t="str">
        <f t="shared" si="21"/>
        <v>10588197</v>
      </c>
    </row>
    <row r="1364" spans="1:21" hidden="1">
      <c r="A1364" s="3" t="s">
        <v>1342</v>
      </c>
      <c r="B1364" s="3" t="s">
        <v>1686</v>
      </c>
      <c r="C1364" s="3" t="s">
        <v>23</v>
      </c>
      <c r="D1364" s="3" t="s">
        <v>1896</v>
      </c>
      <c r="E1364" s="3" t="s">
        <v>457</v>
      </c>
      <c r="F1364" s="3" t="s">
        <v>3196</v>
      </c>
      <c r="G1364" s="3" t="s">
        <v>482</v>
      </c>
      <c r="H1364" s="4">
        <v>45778</v>
      </c>
      <c r="I1364" s="5">
        <v>-8</v>
      </c>
      <c r="J1364" s="3" t="s">
        <v>20</v>
      </c>
      <c r="K1364" s="3" t="s">
        <v>457</v>
      </c>
      <c r="L1364" s="6">
        <v>-28.38</v>
      </c>
      <c r="M1364" s="3" t="s">
        <v>457</v>
      </c>
      <c r="N1364" s="3" t="s">
        <v>457</v>
      </c>
      <c r="O1364" s="3" t="s">
        <v>457</v>
      </c>
      <c r="P1364" s="3" t="s">
        <v>457</v>
      </c>
      <c r="Q1364" s="3" t="s">
        <v>457</v>
      </c>
      <c r="R1364" s="3" t="s">
        <v>457</v>
      </c>
      <c r="S1364" s="3" t="s">
        <v>457</v>
      </c>
      <c r="T1364" s="3" t="s">
        <v>481</v>
      </c>
      <c r="U1364" t="str">
        <f t="shared" si="21"/>
        <v>10060884</v>
      </c>
    </row>
    <row r="1365" spans="1:21" hidden="1">
      <c r="A1365" s="3" t="s">
        <v>1339</v>
      </c>
      <c r="B1365" s="3" t="s">
        <v>1686</v>
      </c>
      <c r="C1365" s="3" t="s">
        <v>23</v>
      </c>
      <c r="D1365" s="3" t="s">
        <v>1896</v>
      </c>
      <c r="E1365" s="3" t="s">
        <v>457</v>
      </c>
      <c r="F1365" s="3" t="s">
        <v>3196</v>
      </c>
      <c r="G1365" s="3" t="s">
        <v>475</v>
      </c>
      <c r="H1365" s="4">
        <v>45778</v>
      </c>
      <c r="I1365" s="5">
        <v>-8</v>
      </c>
      <c r="J1365" s="3" t="s">
        <v>20</v>
      </c>
      <c r="K1365" s="3" t="s">
        <v>457</v>
      </c>
      <c r="L1365" s="6">
        <v>-37.840000000000003</v>
      </c>
      <c r="M1365" s="3" t="s">
        <v>457</v>
      </c>
      <c r="N1365" s="3" t="s">
        <v>457</v>
      </c>
      <c r="O1365" s="3" t="s">
        <v>457</v>
      </c>
      <c r="P1365" s="3" t="s">
        <v>457</v>
      </c>
      <c r="Q1365" s="3" t="s">
        <v>457</v>
      </c>
      <c r="R1365" s="3" t="s">
        <v>457</v>
      </c>
      <c r="S1365" s="3" t="s">
        <v>457</v>
      </c>
      <c r="T1365" s="3" t="s">
        <v>481</v>
      </c>
      <c r="U1365" t="str">
        <f t="shared" si="21"/>
        <v>10060918</v>
      </c>
    </row>
    <row r="1366" spans="1:21" hidden="1">
      <c r="A1366" s="3" t="s">
        <v>925</v>
      </c>
      <c r="B1366" s="3" t="s">
        <v>1686</v>
      </c>
      <c r="C1366" s="3" t="s">
        <v>27</v>
      </c>
      <c r="D1366" s="3" t="s">
        <v>1929</v>
      </c>
      <c r="E1366" s="3" t="s">
        <v>457</v>
      </c>
      <c r="F1366" s="3" t="s">
        <v>3197</v>
      </c>
      <c r="G1366" s="3" t="s">
        <v>25</v>
      </c>
      <c r="H1366" s="4">
        <v>45778</v>
      </c>
      <c r="I1366" s="5">
        <v>24</v>
      </c>
      <c r="J1366" s="3" t="s">
        <v>20</v>
      </c>
      <c r="K1366" s="3" t="s">
        <v>457</v>
      </c>
      <c r="L1366" s="6">
        <v>0</v>
      </c>
      <c r="M1366" s="3" t="s">
        <v>457</v>
      </c>
      <c r="N1366" s="3" t="s">
        <v>457</v>
      </c>
      <c r="O1366" s="3" t="s">
        <v>457</v>
      </c>
      <c r="P1366" s="3" t="s">
        <v>457</v>
      </c>
      <c r="Q1366" s="3" t="s">
        <v>457</v>
      </c>
      <c r="R1366" s="3" t="s">
        <v>457</v>
      </c>
      <c r="S1366" s="3" t="s">
        <v>457</v>
      </c>
      <c r="T1366" s="3" t="s">
        <v>481</v>
      </c>
      <c r="U1366" t="str">
        <f t="shared" si="21"/>
        <v>10503901</v>
      </c>
    </row>
    <row r="1367" spans="1:21" hidden="1">
      <c r="A1367" s="3" t="s">
        <v>925</v>
      </c>
      <c r="B1367" s="3" t="s">
        <v>1686</v>
      </c>
      <c r="C1367" s="3" t="s">
        <v>30</v>
      </c>
      <c r="D1367" s="3" t="s">
        <v>1929</v>
      </c>
      <c r="E1367" s="3" t="s">
        <v>457</v>
      </c>
      <c r="F1367" s="3" t="s">
        <v>3197</v>
      </c>
      <c r="G1367" s="3" t="s">
        <v>31</v>
      </c>
      <c r="H1367" s="4">
        <v>45778</v>
      </c>
      <c r="I1367" s="5">
        <v>-24</v>
      </c>
      <c r="J1367" s="3" t="s">
        <v>20</v>
      </c>
      <c r="K1367" s="3" t="s">
        <v>457</v>
      </c>
      <c r="L1367" s="6">
        <v>0</v>
      </c>
      <c r="M1367" s="3" t="s">
        <v>457</v>
      </c>
      <c r="N1367" s="3" t="s">
        <v>457</v>
      </c>
      <c r="O1367" s="3" t="s">
        <v>457</v>
      </c>
      <c r="P1367" s="3" t="s">
        <v>457</v>
      </c>
      <c r="Q1367" s="3" t="s">
        <v>457</v>
      </c>
      <c r="R1367" s="3" t="s">
        <v>457</v>
      </c>
      <c r="S1367" s="3" t="s">
        <v>457</v>
      </c>
      <c r="T1367" s="3" t="s">
        <v>481</v>
      </c>
      <c r="U1367" t="str">
        <f t="shared" si="21"/>
        <v>10503901</v>
      </c>
    </row>
    <row r="1368" spans="1:21" hidden="1">
      <c r="A1368" s="3" t="s">
        <v>920</v>
      </c>
      <c r="B1368" s="3" t="s">
        <v>1686</v>
      </c>
      <c r="C1368" s="3" t="s">
        <v>27</v>
      </c>
      <c r="D1368" s="3" t="s">
        <v>456</v>
      </c>
      <c r="E1368" s="3" t="s">
        <v>457</v>
      </c>
      <c r="F1368" s="3" t="s">
        <v>3198</v>
      </c>
      <c r="G1368" s="3" t="s">
        <v>31</v>
      </c>
      <c r="H1368" s="4">
        <v>45779</v>
      </c>
      <c r="I1368" s="5">
        <v>-16</v>
      </c>
      <c r="J1368" s="3" t="s">
        <v>20</v>
      </c>
      <c r="K1368" s="3" t="s">
        <v>457</v>
      </c>
      <c r="L1368" s="6">
        <v>-18.73</v>
      </c>
      <c r="M1368" s="3" t="s">
        <v>457</v>
      </c>
      <c r="N1368" s="3" t="s">
        <v>457</v>
      </c>
      <c r="O1368" s="3" t="s">
        <v>457</v>
      </c>
      <c r="P1368" s="3" t="s">
        <v>592</v>
      </c>
      <c r="Q1368" s="3" t="s">
        <v>457</v>
      </c>
      <c r="R1368" s="3" t="s">
        <v>457</v>
      </c>
      <c r="S1368" s="3" t="s">
        <v>457</v>
      </c>
      <c r="T1368" s="3" t="s">
        <v>3199</v>
      </c>
      <c r="U1368" t="str">
        <f t="shared" si="21"/>
        <v>10058873100042910</v>
      </c>
    </row>
    <row r="1369" spans="1:21" hidden="1">
      <c r="A1369" s="3" t="s">
        <v>1463</v>
      </c>
      <c r="B1369" s="3" t="s">
        <v>1686</v>
      </c>
      <c r="C1369" s="3" t="s">
        <v>27</v>
      </c>
      <c r="D1369" s="3" t="s">
        <v>456</v>
      </c>
      <c r="E1369" s="3" t="s">
        <v>457</v>
      </c>
      <c r="F1369" s="3" t="s">
        <v>3200</v>
      </c>
      <c r="G1369" s="3" t="s">
        <v>31</v>
      </c>
      <c r="H1369" s="4">
        <v>45779</v>
      </c>
      <c r="I1369" s="5">
        <v>-12</v>
      </c>
      <c r="J1369" s="3" t="s">
        <v>20</v>
      </c>
      <c r="K1369" s="3" t="s">
        <v>457</v>
      </c>
      <c r="L1369" s="6">
        <v>-73.92</v>
      </c>
      <c r="M1369" s="3" t="s">
        <v>457</v>
      </c>
      <c r="N1369" s="3" t="s">
        <v>457</v>
      </c>
      <c r="O1369" s="3" t="s">
        <v>457</v>
      </c>
      <c r="P1369" s="3" t="s">
        <v>3201</v>
      </c>
      <c r="Q1369" s="3" t="s">
        <v>457</v>
      </c>
      <c r="R1369" s="3" t="s">
        <v>457</v>
      </c>
      <c r="S1369" s="3" t="s">
        <v>457</v>
      </c>
      <c r="T1369" s="3" t="s">
        <v>3202</v>
      </c>
      <c r="U1369" t="str">
        <f t="shared" si="21"/>
        <v>10058904200185924</v>
      </c>
    </row>
    <row r="1370" spans="1:21" hidden="1">
      <c r="A1370" s="3" t="s">
        <v>1156</v>
      </c>
      <c r="B1370" s="3" t="s">
        <v>1686</v>
      </c>
      <c r="C1370" s="3" t="s">
        <v>27</v>
      </c>
      <c r="D1370" s="3" t="s">
        <v>456</v>
      </c>
      <c r="E1370" s="3" t="s">
        <v>457</v>
      </c>
      <c r="F1370" s="3" t="s">
        <v>3203</v>
      </c>
      <c r="G1370" s="3" t="s">
        <v>31</v>
      </c>
      <c r="H1370" s="4">
        <v>45779</v>
      </c>
      <c r="I1370" s="5">
        <v>-1</v>
      </c>
      <c r="J1370" s="3" t="s">
        <v>20</v>
      </c>
      <c r="K1370" s="3" t="s">
        <v>457</v>
      </c>
      <c r="L1370" s="6">
        <v>-25.36</v>
      </c>
      <c r="M1370" s="3" t="s">
        <v>457</v>
      </c>
      <c r="N1370" s="3" t="s">
        <v>457</v>
      </c>
      <c r="O1370" s="3" t="s">
        <v>457</v>
      </c>
      <c r="P1370" s="3" t="s">
        <v>3201</v>
      </c>
      <c r="Q1370" s="3" t="s">
        <v>457</v>
      </c>
      <c r="R1370" s="3" t="s">
        <v>457</v>
      </c>
      <c r="S1370" s="3" t="s">
        <v>457</v>
      </c>
      <c r="T1370" s="3" t="s">
        <v>3202</v>
      </c>
      <c r="U1370" t="str">
        <f t="shared" si="21"/>
        <v>10060891200185924</v>
      </c>
    </row>
    <row r="1371" spans="1:21" hidden="1">
      <c r="A1371" s="3" t="s">
        <v>1393</v>
      </c>
      <c r="B1371" s="3" t="s">
        <v>1686</v>
      </c>
      <c r="C1371" s="3" t="s">
        <v>27</v>
      </c>
      <c r="D1371" s="3" t="s">
        <v>1896</v>
      </c>
      <c r="E1371" s="3" t="s">
        <v>457</v>
      </c>
      <c r="F1371" s="3" t="s">
        <v>3204</v>
      </c>
      <c r="G1371" s="3" t="s">
        <v>31</v>
      </c>
      <c r="H1371" s="4">
        <v>45779</v>
      </c>
      <c r="I1371" s="5">
        <v>-11</v>
      </c>
      <c r="J1371" s="3" t="s">
        <v>20</v>
      </c>
      <c r="K1371" s="3" t="s">
        <v>457</v>
      </c>
      <c r="L1371" s="6">
        <v>-0.11</v>
      </c>
      <c r="M1371" s="3" t="s">
        <v>457</v>
      </c>
      <c r="N1371" s="3" t="s">
        <v>457</v>
      </c>
      <c r="O1371" s="3" t="s">
        <v>457</v>
      </c>
      <c r="P1371" s="3" t="s">
        <v>457</v>
      </c>
      <c r="Q1371" s="3" t="s">
        <v>457</v>
      </c>
      <c r="R1371" s="3" t="s">
        <v>457</v>
      </c>
      <c r="S1371" s="3" t="s">
        <v>457</v>
      </c>
      <c r="T1371" s="3" t="s">
        <v>481</v>
      </c>
      <c r="U1371" t="str">
        <f t="shared" si="21"/>
        <v>10306067</v>
      </c>
    </row>
    <row r="1372" spans="1:21" hidden="1">
      <c r="A1372" s="3" t="s">
        <v>925</v>
      </c>
      <c r="B1372" s="3" t="s">
        <v>1686</v>
      </c>
      <c r="C1372" s="3" t="s">
        <v>27</v>
      </c>
      <c r="D1372" s="3" t="s">
        <v>1896</v>
      </c>
      <c r="E1372" s="3" t="s">
        <v>457</v>
      </c>
      <c r="F1372" s="3" t="s">
        <v>3205</v>
      </c>
      <c r="G1372" s="3" t="s">
        <v>461</v>
      </c>
      <c r="H1372" s="4">
        <v>45779</v>
      </c>
      <c r="I1372" s="5">
        <v>-24</v>
      </c>
      <c r="J1372" s="3" t="s">
        <v>20</v>
      </c>
      <c r="K1372" s="3" t="s">
        <v>457</v>
      </c>
      <c r="L1372" s="6">
        <v>-1441.92</v>
      </c>
      <c r="M1372" s="3" t="s">
        <v>457</v>
      </c>
      <c r="N1372" s="3" t="s">
        <v>457</v>
      </c>
      <c r="O1372" s="3" t="s">
        <v>457</v>
      </c>
      <c r="P1372" s="3" t="s">
        <v>457</v>
      </c>
      <c r="Q1372" s="3" t="s">
        <v>457</v>
      </c>
      <c r="R1372" s="3" t="s">
        <v>457</v>
      </c>
      <c r="S1372" s="3" t="s">
        <v>457</v>
      </c>
      <c r="T1372" s="3" t="s">
        <v>481</v>
      </c>
      <c r="U1372" t="str">
        <f t="shared" si="21"/>
        <v>10503901</v>
      </c>
    </row>
    <row r="1373" spans="1:21" hidden="1">
      <c r="A1373" s="3" t="s">
        <v>925</v>
      </c>
      <c r="B1373" s="3" t="s">
        <v>1686</v>
      </c>
      <c r="C1373" s="3" t="s">
        <v>27</v>
      </c>
      <c r="D1373" s="3" t="s">
        <v>456</v>
      </c>
      <c r="E1373" s="3" t="s">
        <v>457</v>
      </c>
      <c r="F1373" s="3" t="s">
        <v>3206</v>
      </c>
      <c r="G1373" s="3" t="s">
        <v>31</v>
      </c>
      <c r="H1373" s="4">
        <v>45779</v>
      </c>
      <c r="I1373" s="5">
        <v>-24</v>
      </c>
      <c r="J1373" s="3" t="s">
        <v>20</v>
      </c>
      <c r="K1373" s="3" t="s">
        <v>457</v>
      </c>
      <c r="L1373" s="6">
        <v>-1441.92</v>
      </c>
      <c r="M1373" s="3" t="s">
        <v>457</v>
      </c>
      <c r="N1373" s="3" t="s">
        <v>457</v>
      </c>
      <c r="O1373" s="3" t="s">
        <v>457</v>
      </c>
      <c r="P1373" s="3" t="s">
        <v>594</v>
      </c>
      <c r="Q1373" s="3" t="s">
        <v>457</v>
      </c>
      <c r="R1373" s="3" t="s">
        <v>457</v>
      </c>
      <c r="S1373" s="3" t="s">
        <v>457</v>
      </c>
      <c r="T1373" s="3" t="s">
        <v>3207</v>
      </c>
      <c r="U1373" t="str">
        <f t="shared" si="21"/>
        <v>10503901200155484</v>
      </c>
    </row>
    <row r="1374" spans="1:21" hidden="1">
      <c r="A1374" s="3" t="s">
        <v>1578</v>
      </c>
      <c r="B1374" s="3" t="s">
        <v>1686</v>
      </c>
      <c r="C1374" s="3" t="s">
        <v>23</v>
      </c>
      <c r="D1374" s="3" t="s">
        <v>1929</v>
      </c>
      <c r="E1374" s="3" t="s">
        <v>457</v>
      </c>
      <c r="F1374" s="3" t="s">
        <v>3208</v>
      </c>
      <c r="G1374" s="3" t="s">
        <v>31</v>
      </c>
      <c r="H1374" s="4">
        <v>45779</v>
      </c>
      <c r="I1374" s="5">
        <v>-1</v>
      </c>
      <c r="J1374" s="3" t="s">
        <v>20</v>
      </c>
      <c r="K1374" s="3" t="s">
        <v>457</v>
      </c>
      <c r="L1374" s="6">
        <v>0</v>
      </c>
      <c r="M1374" s="3" t="s">
        <v>457</v>
      </c>
      <c r="N1374" s="3" t="s">
        <v>457</v>
      </c>
      <c r="O1374" s="3" t="s">
        <v>457</v>
      </c>
      <c r="P1374" s="3" t="s">
        <v>457</v>
      </c>
      <c r="Q1374" s="3" t="s">
        <v>457</v>
      </c>
      <c r="R1374" s="3" t="s">
        <v>457</v>
      </c>
      <c r="S1374" s="3" t="s">
        <v>457</v>
      </c>
      <c r="T1374" s="3" t="s">
        <v>481</v>
      </c>
      <c r="U1374" t="str">
        <f t="shared" si="21"/>
        <v>10563491</v>
      </c>
    </row>
    <row r="1375" spans="1:21" hidden="1">
      <c r="A1375" s="3" t="s">
        <v>1578</v>
      </c>
      <c r="B1375" s="3" t="s">
        <v>1686</v>
      </c>
      <c r="C1375" s="3" t="s">
        <v>30</v>
      </c>
      <c r="D1375" s="3" t="s">
        <v>1929</v>
      </c>
      <c r="E1375" s="3" t="s">
        <v>457</v>
      </c>
      <c r="F1375" s="3" t="s">
        <v>3208</v>
      </c>
      <c r="G1375" s="3" t="s">
        <v>25</v>
      </c>
      <c r="H1375" s="4">
        <v>45779</v>
      </c>
      <c r="I1375" s="5">
        <v>1</v>
      </c>
      <c r="J1375" s="3" t="s">
        <v>20</v>
      </c>
      <c r="K1375" s="3" t="s">
        <v>457</v>
      </c>
      <c r="L1375" s="6">
        <v>0</v>
      </c>
      <c r="M1375" s="3" t="s">
        <v>457</v>
      </c>
      <c r="N1375" s="3" t="s">
        <v>457</v>
      </c>
      <c r="O1375" s="3" t="s">
        <v>457</v>
      </c>
      <c r="P1375" s="3" t="s">
        <v>457</v>
      </c>
      <c r="Q1375" s="3" t="s">
        <v>457</v>
      </c>
      <c r="R1375" s="3" t="s">
        <v>457</v>
      </c>
      <c r="S1375" s="3" t="s">
        <v>457</v>
      </c>
      <c r="T1375" s="3" t="s">
        <v>481</v>
      </c>
      <c r="U1375" t="str">
        <f t="shared" si="21"/>
        <v>10563491</v>
      </c>
    </row>
    <row r="1376" spans="1:21" hidden="1">
      <c r="A1376" s="3" t="s">
        <v>1578</v>
      </c>
      <c r="B1376" s="3" t="s">
        <v>1686</v>
      </c>
      <c r="C1376" s="3" t="s">
        <v>23</v>
      </c>
      <c r="D1376" s="3" t="s">
        <v>1929</v>
      </c>
      <c r="E1376" s="3" t="s">
        <v>457</v>
      </c>
      <c r="F1376" s="3" t="s">
        <v>3209</v>
      </c>
      <c r="G1376" s="3" t="s">
        <v>31</v>
      </c>
      <c r="H1376" s="4">
        <v>45779</v>
      </c>
      <c r="I1376" s="5">
        <v>-1</v>
      </c>
      <c r="J1376" s="3" t="s">
        <v>20</v>
      </c>
      <c r="K1376" s="3" t="s">
        <v>457</v>
      </c>
      <c r="L1376" s="6">
        <v>0</v>
      </c>
      <c r="M1376" s="3" t="s">
        <v>457</v>
      </c>
      <c r="N1376" s="3" t="s">
        <v>457</v>
      </c>
      <c r="O1376" s="3" t="s">
        <v>457</v>
      </c>
      <c r="P1376" s="3" t="s">
        <v>457</v>
      </c>
      <c r="Q1376" s="3" t="s">
        <v>457</v>
      </c>
      <c r="R1376" s="3" t="s">
        <v>457</v>
      </c>
      <c r="S1376" s="3" t="s">
        <v>457</v>
      </c>
      <c r="T1376" s="3" t="s">
        <v>481</v>
      </c>
      <c r="U1376" t="str">
        <f t="shared" si="21"/>
        <v>10563491</v>
      </c>
    </row>
    <row r="1377" spans="1:21" hidden="1">
      <c r="A1377" s="3" t="s">
        <v>1578</v>
      </c>
      <c r="B1377" s="3" t="s">
        <v>1686</v>
      </c>
      <c r="C1377" s="3" t="s">
        <v>23</v>
      </c>
      <c r="D1377" s="3" t="s">
        <v>1891</v>
      </c>
      <c r="E1377" s="3" t="s">
        <v>457</v>
      </c>
      <c r="F1377" s="3" t="s">
        <v>3210</v>
      </c>
      <c r="G1377" s="3" t="s">
        <v>31</v>
      </c>
      <c r="H1377" s="4">
        <v>45779</v>
      </c>
      <c r="I1377" s="5">
        <v>1</v>
      </c>
      <c r="J1377" s="3" t="s">
        <v>20</v>
      </c>
      <c r="K1377" s="3" t="s">
        <v>457</v>
      </c>
      <c r="L1377" s="6">
        <v>0</v>
      </c>
      <c r="M1377" s="3" t="s">
        <v>457</v>
      </c>
      <c r="N1377" s="3" t="s">
        <v>457</v>
      </c>
      <c r="O1377" s="3" t="s">
        <v>457</v>
      </c>
      <c r="P1377" s="3" t="s">
        <v>457</v>
      </c>
      <c r="Q1377" s="3" t="s">
        <v>1907</v>
      </c>
      <c r="R1377" s="3" t="s">
        <v>457</v>
      </c>
      <c r="S1377" s="3" t="s">
        <v>457</v>
      </c>
      <c r="T1377" s="3" t="s">
        <v>481</v>
      </c>
      <c r="U1377" t="str">
        <f t="shared" si="21"/>
        <v>10563491</v>
      </c>
    </row>
    <row r="1378" spans="1:21" hidden="1">
      <c r="A1378" s="3" t="s">
        <v>1578</v>
      </c>
      <c r="B1378" s="3" t="s">
        <v>1686</v>
      </c>
      <c r="C1378" s="3" t="s">
        <v>23</v>
      </c>
      <c r="D1378" s="3" t="s">
        <v>1891</v>
      </c>
      <c r="E1378" s="3" t="s">
        <v>457</v>
      </c>
      <c r="F1378" s="3" t="s">
        <v>3211</v>
      </c>
      <c r="G1378" s="3" t="s">
        <v>31</v>
      </c>
      <c r="H1378" s="4">
        <v>45779</v>
      </c>
      <c r="I1378" s="5">
        <v>1</v>
      </c>
      <c r="J1378" s="3" t="s">
        <v>20</v>
      </c>
      <c r="K1378" s="3" t="s">
        <v>457</v>
      </c>
      <c r="L1378" s="6">
        <v>0</v>
      </c>
      <c r="M1378" s="3" t="s">
        <v>457</v>
      </c>
      <c r="N1378" s="3" t="s">
        <v>457</v>
      </c>
      <c r="O1378" s="3" t="s">
        <v>457</v>
      </c>
      <c r="P1378" s="3" t="s">
        <v>457</v>
      </c>
      <c r="Q1378" s="3" t="s">
        <v>1907</v>
      </c>
      <c r="R1378" s="3" t="s">
        <v>457</v>
      </c>
      <c r="S1378" s="3" t="s">
        <v>457</v>
      </c>
      <c r="T1378" s="3" t="s">
        <v>481</v>
      </c>
      <c r="U1378" t="str">
        <f t="shared" si="21"/>
        <v>10563491</v>
      </c>
    </row>
    <row r="1379" spans="1:21" hidden="1">
      <c r="A1379" s="3" t="s">
        <v>1578</v>
      </c>
      <c r="B1379" s="3" t="s">
        <v>1686</v>
      </c>
      <c r="C1379" s="3" t="s">
        <v>30</v>
      </c>
      <c r="D1379" s="3" t="s">
        <v>1929</v>
      </c>
      <c r="E1379" s="3" t="s">
        <v>457</v>
      </c>
      <c r="F1379" s="3" t="s">
        <v>3209</v>
      </c>
      <c r="G1379" s="3" t="s">
        <v>25</v>
      </c>
      <c r="H1379" s="4">
        <v>45779</v>
      </c>
      <c r="I1379" s="5">
        <v>1</v>
      </c>
      <c r="J1379" s="3" t="s">
        <v>20</v>
      </c>
      <c r="K1379" s="3" t="s">
        <v>457</v>
      </c>
      <c r="L1379" s="6">
        <v>0</v>
      </c>
      <c r="M1379" s="3" t="s">
        <v>457</v>
      </c>
      <c r="N1379" s="3" t="s">
        <v>457</v>
      </c>
      <c r="O1379" s="3" t="s">
        <v>457</v>
      </c>
      <c r="P1379" s="3" t="s">
        <v>457</v>
      </c>
      <c r="Q1379" s="3" t="s">
        <v>457</v>
      </c>
      <c r="R1379" s="3" t="s">
        <v>457</v>
      </c>
      <c r="S1379" s="3" t="s">
        <v>457</v>
      </c>
      <c r="T1379" s="3" t="s">
        <v>481</v>
      </c>
      <c r="U1379" t="str">
        <f t="shared" si="21"/>
        <v>10563491</v>
      </c>
    </row>
    <row r="1380" spans="1:21" hidden="1">
      <c r="A1380" s="3" t="s">
        <v>1036</v>
      </c>
      <c r="B1380" s="3" t="s">
        <v>1686</v>
      </c>
      <c r="C1380" s="3" t="s">
        <v>27</v>
      </c>
      <c r="D1380" s="3" t="s">
        <v>456</v>
      </c>
      <c r="E1380" s="3" t="s">
        <v>457</v>
      </c>
      <c r="F1380" s="3" t="s">
        <v>3212</v>
      </c>
      <c r="G1380" s="3" t="s">
        <v>31</v>
      </c>
      <c r="H1380" s="4">
        <v>45780</v>
      </c>
      <c r="I1380" s="5">
        <v>-24</v>
      </c>
      <c r="J1380" s="3" t="s">
        <v>20</v>
      </c>
      <c r="K1380" s="3" t="s">
        <v>457</v>
      </c>
      <c r="L1380" s="6">
        <v>-133.13999999999999</v>
      </c>
      <c r="M1380" s="3" t="s">
        <v>457</v>
      </c>
      <c r="N1380" s="3" t="s">
        <v>457</v>
      </c>
      <c r="O1380" s="3" t="s">
        <v>457</v>
      </c>
      <c r="P1380" s="3" t="s">
        <v>3213</v>
      </c>
      <c r="Q1380" s="3" t="s">
        <v>457</v>
      </c>
      <c r="R1380" s="3" t="s">
        <v>457</v>
      </c>
      <c r="S1380" s="3" t="s">
        <v>457</v>
      </c>
      <c r="T1380" s="3" t="s">
        <v>3214</v>
      </c>
      <c r="U1380" t="str">
        <f t="shared" si="21"/>
        <v>10058170100041977</v>
      </c>
    </row>
    <row r="1381" spans="1:21" hidden="1">
      <c r="A1381" s="3" t="s">
        <v>1334</v>
      </c>
      <c r="B1381" s="3" t="s">
        <v>1686</v>
      </c>
      <c r="C1381" s="3" t="s">
        <v>23</v>
      </c>
      <c r="D1381" s="3" t="s">
        <v>1896</v>
      </c>
      <c r="E1381" s="3" t="s">
        <v>457</v>
      </c>
      <c r="F1381" s="3" t="s">
        <v>3215</v>
      </c>
      <c r="G1381" s="3" t="s">
        <v>461</v>
      </c>
      <c r="H1381" s="4">
        <v>45780</v>
      </c>
      <c r="I1381" s="5">
        <v>-4</v>
      </c>
      <c r="J1381" s="3" t="s">
        <v>20</v>
      </c>
      <c r="K1381" s="3" t="s">
        <v>457</v>
      </c>
      <c r="L1381" s="6">
        <v>-7.72</v>
      </c>
      <c r="M1381" s="3" t="s">
        <v>457</v>
      </c>
      <c r="N1381" s="3" t="s">
        <v>457</v>
      </c>
      <c r="O1381" s="3" t="s">
        <v>457</v>
      </c>
      <c r="P1381" s="3" t="s">
        <v>457</v>
      </c>
      <c r="Q1381" s="3" t="s">
        <v>457</v>
      </c>
      <c r="R1381" s="3" t="s">
        <v>457</v>
      </c>
      <c r="S1381" s="3" t="s">
        <v>457</v>
      </c>
      <c r="T1381" s="3" t="s">
        <v>481</v>
      </c>
      <c r="U1381" t="str">
        <f t="shared" si="21"/>
        <v>10060882</v>
      </c>
    </row>
    <row r="1382" spans="1:21" hidden="1">
      <c r="A1382" s="3" t="s">
        <v>1457</v>
      </c>
      <c r="B1382" s="3" t="s">
        <v>1686</v>
      </c>
      <c r="C1382" s="3" t="s">
        <v>23</v>
      </c>
      <c r="D1382" s="3" t="s">
        <v>1896</v>
      </c>
      <c r="E1382" s="3" t="s">
        <v>457</v>
      </c>
      <c r="F1382" s="3" t="s">
        <v>3215</v>
      </c>
      <c r="G1382" s="3" t="s">
        <v>462</v>
      </c>
      <c r="H1382" s="4">
        <v>45780</v>
      </c>
      <c r="I1382" s="5">
        <v>-3</v>
      </c>
      <c r="J1382" s="3" t="s">
        <v>20</v>
      </c>
      <c r="K1382" s="3" t="s">
        <v>457</v>
      </c>
      <c r="L1382" s="6">
        <v>-8.65</v>
      </c>
      <c r="M1382" s="3" t="s">
        <v>457</v>
      </c>
      <c r="N1382" s="3" t="s">
        <v>457</v>
      </c>
      <c r="O1382" s="3" t="s">
        <v>457</v>
      </c>
      <c r="P1382" s="3" t="s">
        <v>457</v>
      </c>
      <c r="Q1382" s="3" t="s">
        <v>457</v>
      </c>
      <c r="R1382" s="3" t="s">
        <v>457</v>
      </c>
      <c r="S1382" s="3" t="s">
        <v>457</v>
      </c>
      <c r="T1382" s="3" t="s">
        <v>481</v>
      </c>
      <c r="U1382" t="str">
        <f t="shared" si="21"/>
        <v>10060883</v>
      </c>
    </row>
    <row r="1383" spans="1:21" hidden="1">
      <c r="A1383" s="3" t="s">
        <v>1342</v>
      </c>
      <c r="B1383" s="3" t="s">
        <v>1686</v>
      </c>
      <c r="C1383" s="3" t="s">
        <v>23</v>
      </c>
      <c r="D1383" s="3" t="s">
        <v>1917</v>
      </c>
      <c r="E1383" s="3" t="s">
        <v>457</v>
      </c>
      <c r="F1383" s="3" t="s">
        <v>3216</v>
      </c>
      <c r="G1383" s="3" t="s">
        <v>459</v>
      </c>
      <c r="H1383" s="4">
        <v>45780</v>
      </c>
      <c r="I1383" s="5">
        <v>1</v>
      </c>
      <c r="J1383" s="3" t="s">
        <v>20</v>
      </c>
      <c r="K1383" s="3" t="s">
        <v>457</v>
      </c>
      <c r="L1383" s="6">
        <v>3.55</v>
      </c>
      <c r="M1383" s="3" t="s">
        <v>457</v>
      </c>
      <c r="N1383" s="3" t="s">
        <v>457</v>
      </c>
      <c r="O1383" s="3" t="s">
        <v>457</v>
      </c>
      <c r="P1383" s="3" t="s">
        <v>457</v>
      </c>
      <c r="Q1383" s="3" t="s">
        <v>457</v>
      </c>
      <c r="R1383" s="3" t="s">
        <v>457</v>
      </c>
      <c r="S1383" s="3" t="s">
        <v>457</v>
      </c>
      <c r="T1383" s="3" t="s">
        <v>481</v>
      </c>
      <c r="U1383" t="str">
        <f t="shared" si="21"/>
        <v>10060884</v>
      </c>
    </row>
    <row r="1384" spans="1:21" hidden="1">
      <c r="A1384" s="3" t="s">
        <v>154</v>
      </c>
      <c r="B1384" s="3" t="s">
        <v>1686</v>
      </c>
      <c r="C1384" s="3" t="s">
        <v>23</v>
      </c>
      <c r="D1384" s="3" t="s">
        <v>1917</v>
      </c>
      <c r="E1384" s="3" t="s">
        <v>457</v>
      </c>
      <c r="F1384" s="3" t="s">
        <v>3216</v>
      </c>
      <c r="G1384" s="3" t="s">
        <v>475</v>
      </c>
      <c r="H1384" s="4">
        <v>45780</v>
      </c>
      <c r="I1384" s="5">
        <v>5</v>
      </c>
      <c r="J1384" s="3" t="s">
        <v>20</v>
      </c>
      <c r="K1384" s="3" t="s">
        <v>457</v>
      </c>
      <c r="L1384" s="6">
        <v>23.87</v>
      </c>
      <c r="M1384" s="3" t="s">
        <v>457</v>
      </c>
      <c r="N1384" s="3" t="s">
        <v>457</v>
      </c>
      <c r="O1384" s="3" t="s">
        <v>457</v>
      </c>
      <c r="P1384" s="3" t="s">
        <v>457</v>
      </c>
      <c r="Q1384" s="3" t="s">
        <v>457</v>
      </c>
      <c r="R1384" s="3" t="s">
        <v>457</v>
      </c>
      <c r="S1384" s="3" t="s">
        <v>457</v>
      </c>
      <c r="T1384" s="3" t="s">
        <v>481</v>
      </c>
      <c r="U1384" t="str">
        <f t="shared" si="21"/>
        <v>10060885</v>
      </c>
    </row>
    <row r="1385" spans="1:21" hidden="1">
      <c r="A1385" s="3" t="s">
        <v>160</v>
      </c>
      <c r="B1385" s="3" t="s">
        <v>1686</v>
      </c>
      <c r="C1385" s="3" t="s">
        <v>23</v>
      </c>
      <c r="D1385" s="3" t="s">
        <v>1896</v>
      </c>
      <c r="E1385" s="3" t="s">
        <v>457</v>
      </c>
      <c r="F1385" s="3" t="s">
        <v>3215</v>
      </c>
      <c r="G1385" s="3" t="s">
        <v>475</v>
      </c>
      <c r="H1385" s="4">
        <v>45780</v>
      </c>
      <c r="I1385" s="5">
        <v>-1</v>
      </c>
      <c r="J1385" s="3" t="s">
        <v>20</v>
      </c>
      <c r="K1385" s="3" t="s">
        <v>457</v>
      </c>
      <c r="L1385" s="6">
        <v>-10.33</v>
      </c>
      <c r="M1385" s="3" t="s">
        <v>457</v>
      </c>
      <c r="N1385" s="3" t="s">
        <v>457</v>
      </c>
      <c r="O1385" s="3" t="s">
        <v>457</v>
      </c>
      <c r="P1385" s="3" t="s">
        <v>457</v>
      </c>
      <c r="Q1385" s="3" t="s">
        <v>457</v>
      </c>
      <c r="R1385" s="3" t="s">
        <v>457</v>
      </c>
      <c r="S1385" s="3" t="s">
        <v>457</v>
      </c>
      <c r="T1385" s="3" t="s">
        <v>481</v>
      </c>
      <c r="U1385" t="str">
        <f t="shared" si="21"/>
        <v>10060887</v>
      </c>
    </row>
    <row r="1386" spans="1:21" hidden="1">
      <c r="A1386" s="3" t="s">
        <v>164</v>
      </c>
      <c r="B1386" s="3" t="s">
        <v>1686</v>
      </c>
      <c r="C1386" s="3" t="s">
        <v>23</v>
      </c>
      <c r="D1386" s="3" t="s">
        <v>1917</v>
      </c>
      <c r="E1386" s="3" t="s">
        <v>457</v>
      </c>
      <c r="F1386" s="3" t="s">
        <v>3216</v>
      </c>
      <c r="G1386" s="3" t="s">
        <v>467</v>
      </c>
      <c r="H1386" s="4">
        <v>45780</v>
      </c>
      <c r="I1386" s="5">
        <v>11</v>
      </c>
      <c r="J1386" s="3" t="s">
        <v>20</v>
      </c>
      <c r="K1386" s="3" t="s">
        <v>457</v>
      </c>
      <c r="L1386" s="6">
        <v>114.95</v>
      </c>
      <c r="M1386" s="3" t="s">
        <v>457</v>
      </c>
      <c r="N1386" s="3" t="s">
        <v>457</v>
      </c>
      <c r="O1386" s="3" t="s">
        <v>457</v>
      </c>
      <c r="P1386" s="3" t="s">
        <v>457</v>
      </c>
      <c r="Q1386" s="3" t="s">
        <v>457</v>
      </c>
      <c r="R1386" s="3" t="s">
        <v>457</v>
      </c>
      <c r="S1386" s="3" t="s">
        <v>457</v>
      </c>
      <c r="T1386" s="3" t="s">
        <v>481</v>
      </c>
      <c r="U1386" t="str">
        <f t="shared" si="21"/>
        <v>10060888</v>
      </c>
    </row>
    <row r="1387" spans="1:21" hidden="1">
      <c r="A1387" s="3" t="s">
        <v>176</v>
      </c>
      <c r="B1387" s="3" t="s">
        <v>1686</v>
      </c>
      <c r="C1387" s="3" t="s">
        <v>23</v>
      </c>
      <c r="D1387" s="3" t="s">
        <v>1917</v>
      </c>
      <c r="E1387" s="3" t="s">
        <v>457</v>
      </c>
      <c r="F1387" s="3" t="s">
        <v>3216</v>
      </c>
      <c r="G1387" s="3" t="s">
        <v>463</v>
      </c>
      <c r="H1387" s="4">
        <v>45780</v>
      </c>
      <c r="I1387" s="5">
        <v>2</v>
      </c>
      <c r="J1387" s="3" t="s">
        <v>20</v>
      </c>
      <c r="K1387" s="3" t="s">
        <v>457</v>
      </c>
      <c r="L1387" s="6">
        <v>23.31</v>
      </c>
      <c r="M1387" s="3" t="s">
        <v>457</v>
      </c>
      <c r="N1387" s="3" t="s">
        <v>457</v>
      </c>
      <c r="O1387" s="3" t="s">
        <v>457</v>
      </c>
      <c r="P1387" s="3" t="s">
        <v>457</v>
      </c>
      <c r="Q1387" s="3" t="s">
        <v>457</v>
      </c>
      <c r="R1387" s="3" t="s">
        <v>457</v>
      </c>
      <c r="S1387" s="3" t="s">
        <v>457</v>
      </c>
      <c r="T1387" s="3" t="s">
        <v>481</v>
      </c>
      <c r="U1387" t="str">
        <f t="shared" si="21"/>
        <v>10060901</v>
      </c>
    </row>
    <row r="1388" spans="1:21" hidden="1">
      <c r="A1388" s="3" t="s">
        <v>180</v>
      </c>
      <c r="B1388" s="3" t="s">
        <v>1686</v>
      </c>
      <c r="C1388" s="3" t="s">
        <v>23</v>
      </c>
      <c r="D1388" s="3" t="s">
        <v>1917</v>
      </c>
      <c r="E1388" s="3" t="s">
        <v>457</v>
      </c>
      <c r="F1388" s="3" t="s">
        <v>3216</v>
      </c>
      <c r="G1388" s="3" t="s">
        <v>32</v>
      </c>
      <c r="H1388" s="4">
        <v>45780</v>
      </c>
      <c r="I1388" s="5">
        <v>2</v>
      </c>
      <c r="J1388" s="3" t="s">
        <v>20</v>
      </c>
      <c r="K1388" s="3" t="s">
        <v>457</v>
      </c>
      <c r="L1388" s="6">
        <v>32.96</v>
      </c>
      <c r="M1388" s="3" t="s">
        <v>457</v>
      </c>
      <c r="N1388" s="3" t="s">
        <v>457</v>
      </c>
      <c r="O1388" s="3" t="s">
        <v>457</v>
      </c>
      <c r="P1388" s="3" t="s">
        <v>457</v>
      </c>
      <c r="Q1388" s="3" t="s">
        <v>457</v>
      </c>
      <c r="R1388" s="3" t="s">
        <v>457</v>
      </c>
      <c r="S1388" s="3" t="s">
        <v>457</v>
      </c>
      <c r="T1388" s="3" t="s">
        <v>481</v>
      </c>
      <c r="U1388" t="str">
        <f t="shared" si="21"/>
        <v>10060902</v>
      </c>
    </row>
    <row r="1389" spans="1:21" hidden="1">
      <c r="A1389" s="3" t="s">
        <v>1326</v>
      </c>
      <c r="B1389" s="3" t="s">
        <v>1686</v>
      </c>
      <c r="C1389" s="3" t="s">
        <v>23</v>
      </c>
      <c r="D1389" s="3" t="s">
        <v>1896</v>
      </c>
      <c r="E1389" s="3" t="s">
        <v>457</v>
      </c>
      <c r="F1389" s="3" t="s">
        <v>3215</v>
      </c>
      <c r="G1389" s="3" t="s">
        <v>32</v>
      </c>
      <c r="H1389" s="4">
        <v>45780</v>
      </c>
      <c r="I1389" s="5">
        <v>-4</v>
      </c>
      <c r="J1389" s="3" t="s">
        <v>20</v>
      </c>
      <c r="K1389" s="3" t="s">
        <v>457</v>
      </c>
      <c r="L1389" s="6">
        <v>-76.599999999999994</v>
      </c>
      <c r="M1389" s="3" t="s">
        <v>457</v>
      </c>
      <c r="N1389" s="3" t="s">
        <v>457</v>
      </c>
      <c r="O1389" s="3" t="s">
        <v>457</v>
      </c>
      <c r="P1389" s="3" t="s">
        <v>457</v>
      </c>
      <c r="Q1389" s="3" t="s">
        <v>457</v>
      </c>
      <c r="R1389" s="3" t="s">
        <v>457</v>
      </c>
      <c r="S1389" s="3" t="s">
        <v>457</v>
      </c>
      <c r="T1389" s="3" t="s">
        <v>481</v>
      </c>
      <c r="U1389" t="str">
        <f t="shared" si="21"/>
        <v>10060903</v>
      </c>
    </row>
    <row r="1390" spans="1:21" hidden="1">
      <c r="A1390" s="3" t="s">
        <v>1345</v>
      </c>
      <c r="B1390" s="3" t="s">
        <v>1686</v>
      </c>
      <c r="C1390" s="3" t="s">
        <v>23</v>
      </c>
      <c r="D1390" s="3" t="s">
        <v>1917</v>
      </c>
      <c r="E1390" s="3" t="s">
        <v>457</v>
      </c>
      <c r="F1390" s="3" t="s">
        <v>3216</v>
      </c>
      <c r="G1390" s="3" t="s">
        <v>469</v>
      </c>
      <c r="H1390" s="4">
        <v>45780</v>
      </c>
      <c r="I1390" s="5">
        <v>21</v>
      </c>
      <c r="J1390" s="3" t="s">
        <v>20</v>
      </c>
      <c r="K1390" s="3" t="s">
        <v>457</v>
      </c>
      <c r="L1390" s="6">
        <v>66.150000000000006</v>
      </c>
      <c r="M1390" s="3" t="s">
        <v>457</v>
      </c>
      <c r="N1390" s="3" t="s">
        <v>457</v>
      </c>
      <c r="O1390" s="3" t="s">
        <v>457</v>
      </c>
      <c r="P1390" s="3" t="s">
        <v>457</v>
      </c>
      <c r="Q1390" s="3" t="s">
        <v>457</v>
      </c>
      <c r="R1390" s="3" t="s">
        <v>457</v>
      </c>
      <c r="S1390" s="3" t="s">
        <v>457</v>
      </c>
      <c r="T1390" s="3" t="s">
        <v>481</v>
      </c>
      <c r="U1390" t="str">
        <f t="shared" si="21"/>
        <v>10060916</v>
      </c>
    </row>
    <row r="1391" spans="1:21" hidden="1">
      <c r="A1391" s="3" t="s">
        <v>1339</v>
      </c>
      <c r="B1391" s="3" t="s">
        <v>1686</v>
      </c>
      <c r="C1391" s="3" t="s">
        <v>23</v>
      </c>
      <c r="D1391" s="3" t="s">
        <v>1896</v>
      </c>
      <c r="E1391" s="3" t="s">
        <v>457</v>
      </c>
      <c r="F1391" s="3" t="s">
        <v>3215</v>
      </c>
      <c r="G1391" s="3" t="s">
        <v>25</v>
      </c>
      <c r="H1391" s="4">
        <v>45780</v>
      </c>
      <c r="I1391" s="5">
        <v>-12</v>
      </c>
      <c r="J1391" s="3" t="s">
        <v>20</v>
      </c>
      <c r="K1391" s="3" t="s">
        <v>457</v>
      </c>
      <c r="L1391" s="6">
        <v>-56.76</v>
      </c>
      <c r="M1391" s="3" t="s">
        <v>457</v>
      </c>
      <c r="N1391" s="3" t="s">
        <v>457</v>
      </c>
      <c r="O1391" s="3" t="s">
        <v>457</v>
      </c>
      <c r="P1391" s="3" t="s">
        <v>457</v>
      </c>
      <c r="Q1391" s="3" t="s">
        <v>457</v>
      </c>
      <c r="R1391" s="3" t="s">
        <v>457</v>
      </c>
      <c r="S1391" s="3" t="s">
        <v>457</v>
      </c>
      <c r="T1391" s="3" t="s">
        <v>481</v>
      </c>
      <c r="U1391" t="str">
        <f t="shared" si="21"/>
        <v>10060918</v>
      </c>
    </row>
    <row r="1392" spans="1:21" hidden="1">
      <c r="A1392" s="3" t="s">
        <v>197</v>
      </c>
      <c r="B1392" s="3" t="s">
        <v>1686</v>
      </c>
      <c r="C1392" s="3" t="s">
        <v>23</v>
      </c>
      <c r="D1392" s="3" t="s">
        <v>1896</v>
      </c>
      <c r="E1392" s="3" t="s">
        <v>457</v>
      </c>
      <c r="F1392" s="3" t="s">
        <v>3215</v>
      </c>
      <c r="G1392" s="3" t="s">
        <v>459</v>
      </c>
      <c r="H1392" s="4">
        <v>45780</v>
      </c>
      <c r="I1392" s="5">
        <v>-6</v>
      </c>
      <c r="J1392" s="3" t="s">
        <v>20</v>
      </c>
      <c r="K1392" s="3" t="s">
        <v>457</v>
      </c>
      <c r="L1392" s="6">
        <v>-33.119999999999997</v>
      </c>
      <c r="M1392" s="3" t="s">
        <v>457</v>
      </c>
      <c r="N1392" s="3" t="s">
        <v>457</v>
      </c>
      <c r="O1392" s="3" t="s">
        <v>457</v>
      </c>
      <c r="P1392" s="3" t="s">
        <v>457</v>
      </c>
      <c r="Q1392" s="3" t="s">
        <v>457</v>
      </c>
      <c r="R1392" s="3" t="s">
        <v>457</v>
      </c>
      <c r="S1392" s="3" t="s">
        <v>457</v>
      </c>
      <c r="T1392" s="3" t="s">
        <v>481</v>
      </c>
      <c r="U1392" t="str">
        <f t="shared" si="21"/>
        <v>10060919</v>
      </c>
    </row>
    <row r="1393" spans="1:21" hidden="1">
      <c r="A1393" s="3" t="s">
        <v>1324</v>
      </c>
      <c r="B1393" s="3" t="s">
        <v>1686</v>
      </c>
      <c r="C1393" s="3" t="s">
        <v>23</v>
      </c>
      <c r="D1393" s="3" t="s">
        <v>1917</v>
      </c>
      <c r="E1393" s="3" t="s">
        <v>457</v>
      </c>
      <c r="F1393" s="3" t="s">
        <v>3216</v>
      </c>
      <c r="G1393" s="3" t="s">
        <v>462</v>
      </c>
      <c r="H1393" s="4">
        <v>45780</v>
      </c>
      <c r="I1393" s="5">
        <v>2</v>
      </c>
      <c r="J1393" s="3" t="s">
        <v>20</v>
      </c>
      <c r="K1393" s="3" t="s">
        <v>457</v>
      </c>
      <c r="L1393" s="6">
        <v>1.98</v>
      </c>
      <c r="M1393" s="3" t="s">
        <v>457</v>
      </c>
      <c r="N1393" s="3" t="s">
        <v>457</v>
      </c>
      <c r="O1393" s="3" t="s">
        <v>457</v>
      </c>
      <c r="P1393" s="3" t="s">
        <v>457</v>
      </c>
      <c r="Q1393" s="3" t="s">
        <v>457</v>
      </c>
      <c r="R1393" s="3" t="s">
        <v>457</v>
      </c>
      <c r="S1393" s="3" t="s">
        <v>457</v>
      </c>
      <c r="T1393" s="3" t="s">
        <v>481</v>
      </c>
      <c r="U1393" t="str">
        <f t="shared" si="21"/>
        <v>10245637</v>
      </c>
    </row>
    <row r="1394" spans="1:21" hidden="1">
      <c r="A1394" s="3" t="s">
        <v>355</v>
      </c>
      <c r="B1394" s="3" t="s">
        <v>1686</v>
      </c>
      <c r="C1394" s="3" t="s">
        <v>23</v>
      </c>
      <c r="D1394" s="3" t="s">
        <v>1896</v>
      </c>
      <c r="E1394" s="3" t="s">
        <v>457</v>
      </c>
      <c r="F1394" s="3" t="s">
        <v>3215</v>
      </c>
      <c r="G1394" s="3" t="s">
        <v>460</v>
      </c>
      <c r="H1394" s="4">
        <v>45780</v>
      </c>
      <c r="I1394" s="5">
        <v>-3</v>
      </c>
      <c r="J1394" s="3" t="s">
        <v>20</v>
      </c>
      <c r="K1394" s="3" t="s">
        <v>457</v>
      </c>
      <c r="L1394" s="6">
        <v>-27.81</v>
      </c>
      <c r="M1394" s="3" t="s">
        <v>457</v>
      </c>
      <c r="N1394" s="3" t="s">
        <v>457</v>
      </c>
      <c r="O1394" s="3" t="s">
        <v>457</v>
      </c>
      <c r="P1394" s="3" t="s">
        <v>457</v>
      </c>
      <c r="Q1394" s="3" t="s">
        <v>457</v>
      </c>
      <c r="R1394" s="3" t="s">
        <v>457</v>
      </c>
      <c r="S1394" s="3" t="s">
        <v>457</v>
      </c>
      <c r="T1394" s="3" t="s">
        <v>481</v>
      </c>
      <c r="U1394" t="str">
        <f t="shared" si="21"/>
        <v>10305744</v>
      </c>
    </row>
    <row r="1395" spans="1:21" hidden="1">
      <c r="A1395" s="3" t="s">
        <v>1300</v>
      </c>
      <c r="B1395" s="3" t="s">
        <v>1686</v>
      </c>
      <c r="C1395" s="3" t="s">
        <v>27</v>
      </c>
      <c r="D1395" s="3" t="s">
        <v>456</v>
      </c>
      <c r="E1395" s="3" t="s">
        <v>457</v>
      </c>
      <c r="F1395" s="3" t="s">
        <v>3217</v>
      </c>
      <c r="G1395" s="3" t="s">
        <v>31</v>
      </c>
      <c r="H1395" s="4">
        <v>45781</v>
      </c>
      <c r="I1395" s="5">
        <v>-1</v>
      </c>
      <c r="J1395" s="3" t="s">
        <v>20</v>
      </c>
      <c r="K1395" s="3" t="s">
        <v>3109</v>
      </c>
      <c r="L1395" s="6">
        <v>-0.01</v>
      </c>
      <c r="M1395" s="3" t="s">
        <v>3109</v>
      </c>
      <c r="N1395" s="3" t="s">
        <v>457</v>
      </c>
      <c r="O1395" s="3" t="s">
        <v>457</v>
      </c>
      <c r="P1395" s="3" t="s">
        <v>3201</v>
      </c>
      <c r="Q1395" s="3" t="s">
        <v>457</v>
      </c>
      <c r="R1395" s="3" t="s">
        <v>457</v>
      </c>
      <c r="S1395" s="3" t="s">
        <v>457</v>
      </c>
      <c r="T1395" s="3" t="s">
        <v>3202</v>
      </c>
      <c r="U1395" t="str">
        <f t="shared" si="21"/>
        <v>10479110200185924</v>
      </c>
    </row>
    <row r="1396" spans="1:21" hidden="1">
      <c r="A1396" s="3" t="s">
        <v>1300</v>
      </c>
      <c r="B1396" s="3" t="s">
        <v>1686</v>
      </c>
      <c r="C1396" s="3" t="s">
        <v>27</v>
      </c>
      <c r="D1396" s="3" t="s">
        <v>2169</v>
      </c>
      <c r="E1396" s="3" t="s">
        <v>457</v>
      </c>
      <c r="F1396" s="3" t="s">
        <v>3218</v>
      </c>
      <c r="G1396" s="3" t="s">
        <v>31</v>
      </c>
      <c r="H1396" s="4">
        <v>45782</v>
      </c>
      <c r="I1396" s="5">
        <v>1</v>
      </c>
      <c r="J1396" s="3" t="s">
        <v>20</v>
      </c>
      <c r="K1396" s="3" t="s">
        <v>3219</v>
      </c>
      <c r="L1396" s="6">
        <v>1</v>
      </c>
      <c r="M1396" s="3" t="s">
        <v>3219</v>
      </c>
      <c r="N1396" s="3" t="s">
        <v>457</v>
      </c>
      <c r="O1396" s="3" t="s">
        <v>457</v>
      </c>
      <c r="P1396" s="3" t="s">
        <v>3201</v>
      </c>
      <c r="Q1396" s="3" t="s">
        <v>457</v>
      </c>
      <c r="R1396" s="3" t="s">
        <v>457</v>
      </c>
      <c r="S1396" s="3" t="s">
        <v>457</v>
      </c>
      <c r="T1396" s="3" t="s">
        <v>3202</v>
      </c>
      <c r="U1396" t="str">
        <f t="shared" si="21"/>
        <v>10479110200185924</v>
      </c>
    </row>
    <row r="1397" spans="1:21" hidden="1">
      <c r="A1397" s="3" t="s">
        <v>154</v>
      </c>
      <c r="B1397" s="3" t="s">
        <v>1686</v>
      </c>
      <c r="C1397" s="3" t="s">
        <v>457</v>
      </c>
      <c r="D1397" s="3" t="s">
        <v>1899</v>
      </c>
      <c r="E1397" s="3" t="s">
        <v>457</v>
      </c>
      <c r="F1397" s="3" t="s">
        <v>3220</v>
      </c>
      <c r="G1397" s="3" t="s">
        <v>25</v>
      </c>
      <c r="H1397" s="4">
        <v>45784</v>
      </c>
      <c r="I1397" s="5">
        <v>1</v>
      </c>
      <c r="J1397" s="3" t="s">
        <v>20</v>
      </c>
      <c r="K1397" s="3" t="s">
        <v>457</v>
      </c>
      <c r="L1397" s="6">
        <v>4.78</v>
      </c>
      <c r="M1397" s="3" t="s">
        <v>457</v>
      </c>
      <c r="N1397" s="3" t="s">
        <v>457</v>
      </c>
      <c r="O1397" s="3" t="s">
        <v>457</v>
      </c>
      <c r="P1397" s="3" t="s">
        <v>457</v>
      </c>
      <c r="Q1397" s="3" t="s">
        <v>3099</v>
      </c>
      <c r="R1397" s="3" t="s">
        <v>457</v>
      </c>
      <c r="S1397" s="3" t="s">
        <v>457</v>
      </c>
      <c r="T1397" s="3" t="s">
        <v>481</v>
      </c>
      <c r="U1397" t="str">
        <f t="shared" si="21"/>
        <v>10060885</v>
      </c>
    </row>
    <row r="1398" spans="1:21" hidden="1">
      <c r="A1398" s="3" t="s">
        <v>1305</v>
      </c>
      <c r="B1398" s="3" t="s">
        <v>1686</v>
      </c>
      <c r="C1398" s="3" t="s">
        <v>457</v>
      </c>
      <c r="D1398" s="3" t="s">
        <v>1899</v>
      </c>
      <c r="E1398" s="3" t="s">
        <v>457</v>
      </c>
      <c r="F1398" s="3" t="s">
        <v>3221</v>
      </c>
      <c r="G1398" s="3" t="s">
        <v>25</v>
      </c>
      <c r="H1398" s="4">
        <v>45784</v>
      </c>
      <c r="I1398" s="5">
        <v>1</v>
      </c>
      <c r="J1398" s="3" t="s">
        <v>20</v>
      </c>
      <c r="K1398" s="3" t="s">
        <v>457</v>
      </c>
      <c r="L1398" s="6">
        <v>18.43</v>
      </c>
      <c r="M1398" s="3" t="s">
        <v>457</v>
      </c>
      <c r="N1398" s="3" t="s">
        <v>457</v>
      </c>
      <c r="O1398" s="3" t="s">
        <v>457</v>
      </c>
      <c r="P1398" s="3" t="s">
        <v>457</v>
      </c>
      <c r="Q1398" s="3" t="s">
        <v>3222</v>
      </c>
      <c r="R1398" s="3" t="s">
        <v>457</v>
      </c>
      <c r="S1398" s="3" t="s">
        <v>457</v>
      </c>
      <c r="T1398" s="3" t="s">
        <v>481</v>
      </c>
      <c r="U1398" t="str">
        <f t="shared" si="21"/>
        <v>10060890</v>
      </c>
    </row>
    <row r="1399" spans="1:21" hidden="1">
      <c r="A1399" s="3" t="s">
        <v>1386</v>
      </c>
      <c r="B1399" s="3" t="s">
        <v>1686</v>
      </c>
      <c r="C1399" s="3" t="s">
        <v>457</v>
      </c>
      <c r="D1399" s="3" t="s">
        <v>1899</v>
      </c>
      <c r="E1399" s="3" t="s">
        <v>457</v>
      </c>
      <c r="F1399" s="3" t="s">
        <v>3223</v>
      </c>
      <c r="G1399" s="3" t="s">
        <v>25</v>
      </c>
      <c r="H1399" s="4">
        <v>45784</v>
      </c>
      <c r="I1399" s="5">
        <v>8</v>
      </c>
      <c r="J1399" s="3" t="s">
        <v>20</v>
      </c>
      <c r="K1399" s="3" t="s">
        <v>457</v>
      </c>
      <c r="L1399" s="6">
        <v>18.239999999999998</v>
      </c>
      <c r="M1399" s="3" t="s">
        <v>457</v>
      </c>
      <c r="N1399" s="3" t="s">
        <v>457</v>
      </c>
      <c r="O1399" s="3" t="s">
        <v>457</v>
      </c>
      <c r="P1399" s="3" t="s">
        <v>457</v>
      </c>
      <c r="Q1399" s="3" t="s">
        <v>3224</v>
      </c>
      <c r="R1399" s="3" t="s">
        <v>457</v>
      </c>
      <c r="S1399" s="3" t="s">
        <v>457</v>
      </c>
      <c r="T1399" s="3" t="s">
        <v>481</v>
      </c>
      <c r="U1399" t="str">
        <f t="shared" si="21"/>
        <v>10204060</v>
      </c>
    </row>
    <row r="1400" spans="1:21" hidden="1">
      <c r="A1400" s="3" t="s">
        <v>918</v>
      </c>
      <c r="B1400" s="3" t="s">
        <v>1686</v>
      </c>
      <c r="C1400" s="3" t="s">
        <v>27</v>
      </c>
      <c r="D1400" s="3" t="s">
        <v>1929</v>
      </c>
      <c r="E1400" s="3" t="s">
        <v>457</v>
      </c>
      <c r="F1400" s="3" t="s">
        <v>3225</v>
      </c>
      <c r="G1400" s="3" t="s">
        <v>25</v>
      </c>
      <c r="H1400" s="4">
        <v>45784</v>
      </c>
      <c r="I1400" s="5">
        <v>1</v>
      </c>
      <c r="J1400" s="3" t="s">
        <v>20</v>
      </c>
      <c r="K1400" s="3" t="s">
        <v>457</v>
      </c>
      <c r="L1400" s="6">
        <v>0</v>
      </c>
      <c r="M1400" s="3" t="s">
        <v>457</v>
      </c>
      <c r="N1400" s="3" t="s">
        <v>457</v>
      </c>
      <c r="O1400" s="3" t="s">
        <v>457</v>
      </c>
      <c r="P1400" s="3" t="s">
        <v>457</v>
      </c>
      <c r="Q1400" s="3" t="s">
        <v>457</v>
      </c>
      <c r="R1400" s="3" t="s">
        <v>457</v>
      </c>
      <c r="S1400" s="3" t="s">
        <v>457</v>
      </c>
      <c r="T1400" s="3" t="s">
        <v>481</v>
      </c>
      <c r="U1400" t="str">
        <f t="shared" si="21"/>
        <v>10225310</v>
      </c>
    </row>
    <row r="1401" spans="1:21" hidden="1">
      <c r="A1401" s="3" t="s">
        <v>918</v>
      </c>
      <c r="B1401" s="3" t="s">
        <v>1686</v>
      </c>
      <c r="C1401" s="3" t="s">
        <v>30</v>
      </c>
      <c r="D1401" s="3" t="s">
        <v>1929</v>
      </c>
      <c r="E1401" s="3" t="s">
        <v>457</v>
      </c>
      <c r="F1401" s="3" t="s">
        <v>3225</v>
      </c>
      <c r="G1401" s="3" t="s">
        <v>31</v>
      </c>
      <c r="H1401" s="4">
        <v>45784</v>
      </c>
      <c r="I1401" s="5">
        <v>-1</v>
      </c>
      <c r="J1401" s="3" t="s">
        <v>20</v>
      </c>
      <c r="K1401" s="3" t="s">
        <v>457</v>
      </c>
      <c r="L1401" s="6">
        <v>0</v>
      </c>
      <c r="M1401" s="3" t="s">
        <v>457</v>
      </c>
      <c r="N1401" s="3" t="s">
        <v>457</v>
      </c>
      <c r="O1401" s="3" t="s">
        <v>457</v>
      </c>
      <c r="P1401" s="3" t="s">
        <v>457</v>
      </c>
      <c r="Q1401" s="3" t="s">
        <v>457</v>
      </c>
      <c r="R1401" s="3" t="s">
        <v>457</v>
      </c>
      <c r="S1401" s="3" t="s">
        <v>457</v>
      </c>
      <c r="T1401" s="3" t="s">
        <v>481</v>
      </c>
      <c r="U1401" t="str">
        <f t="shared" si="21"/>
        <v>10225310</v>
      </c>
    </row>
    <row r="1402" spans="1:21" hidden="1">
      <c r="A1402" s="3" t="s">
        <v>918</v>
      </c>
      <c r="B1402" s="3" t="s">
        <v>1686</v>
      </c>
      <c r="C1402" s="3" t="s">
        <v>27</v>
      </c>
      <c r="D1402" s="3" t="s">
        <v>456</v>
      </c>
      <c r="E1402" s="3" t="s">
        <v>457</v>
      </c>
      <c r="F1402" s="3" t="s">
        <v>3226</v>
      </c>
      <c r="G1402" s="3" t="s">
        <v>31</v>
      </c>
      <c r="H1402" s="4">
        <v>45784</v>
      </c>
      <c r="I1402" s="5">
        <v>-1</v>
      </c>
      <c r="J1402" s="3" t="s">
        <v>20</v>
      </c>
      <c r="K1402" s="3" t="s">
        <v>457</v>
      </c>
      <c r="L1402" s="6">
        <v>-1</v>
      </c>
      <c r="M1402" s="3" t="s">
        <v>457</v>
      </c>
      <c r="N1402" s="3" t="s">
        <v>457</v>
      </c>
      <c r="O1402" s="3" t="s">
        <v>457</v>
      </c>
      <c r="P1402" s="3" t="s">
        <v>591</v>
      </c>
      <c r="Q1402" s="3" t="s">
        <v>457</v>
      </c>
      <c r="R1402" s="3" t="s">
        <v>457</v>
      </c>
      <c r="S1402" s="3" t="s">
        <v>457</v>
      </c>
      <c r="T1402" s="3" t="s">
        <v>3227</v>
      </c>
      <c r="U1402" t="str">
        <f t="shared" si="21"/>
        <v>10225310100041420</v>
      </c>
    </row>
    <row r="1403" spans="1:21" hidden="1">
      <c r="A1403" s="3" t="s">
        <v>914</v>
      </c>
      <c r="B1403" s="3" t="s">
        <v>1686</v>
      </c>
      <c r="C1403" s="3" t="s">
        <v>27</v>
      </c>
      <c r="D1403" s="3" t="s">
        <v>456</v>
      </c>
      <c r="E1403" s="3" t="s">
        <v>457</v>
      </c>
      <c r="F1403" s="3" t="s">
        <v>3228</v>
      </c>
      <c r="G1403" s="3" t="s">
        <v>31</v>
      </c>
      <c r="H1403" s="4">
        <v>45784</v>
      </c>
      <c r="I1403" s="5">
        <v>-1</v>
      </c>
      <c r="J1403" s="3" t="s">
        <v>20</v>
      </c>
      <c r="K1403" s="3" t="s">
        <v>457</v>
      </c>
      <c r="L1403" s="6">
        <v>-1</v>
      </c>
      <c r="M1403" s="3" t="s">
        <v>457</v>
      </c>
      <c r="N1403" s="3" t="s">
        <v>457</v>
      </c>
      <c r="O1403" s="3" t="s">
        <v>457</v>
      </c>
      <c r="P1403" s="3" t="s">
        <v>588</v>
      </c>
      <c r="Q1403" s="3" t="s">
        <v>457</v>
      </c>
      <c r="R1403" s="3" t="s">
        <v>457</v>
      </c>
      <c r="S1403" s="3" t="s">
        <v>457</v>
      </c>
      <c r="T1403" s="3" t="s">
        <v>3229</v>
      </c>
      <c r="U1403" t="str">
        <f t="shared" si="21"/>
        <v>10225590100039980</v>
      </c>
    </row>
    <row r="1404" spans="1:21" hidden="1">
      <c r="A1404" s="3" t="s">
        <v>914</v>
      </c>
      <c r="B1404" s="3" t="s">
        <v>1686</v>
      </c>
      <c r="C1404" s="3" t="s">
        <v>27</v>
      </c>
      <c r="D1404" s="3" t="s">
        <v>1929</v>
      </c>
      <c r="E1404" s="3" t="s">
        <v>457</v>
      </c>
      <c r="F1404" s="3" t="s">
        <v>3230</v>
      </c>
      <c r="G1404" s="3" t="s">
        <v>458</v>
      </c>
      <c r="H1404" s="4">
        <v>45784</v>
      </c>
      <c r="I1404" s="5">
        <v>1</v>
      </c>
      <c r="J1404" s="3" t="s">
        <v>20</v>
      </c>
      <c r="K1404" s="3" t="s">
        <v>457</v>
      </c>
      <c r="L1404" s="6">
        <v>0</v>
      </c>
      <c r="M1404" s="3" t="s">
        <v>457</v>
      </c>
      <c r="N1404" s="3" t="s">
        <v>457</v>
      </c>
      <c r="O1404" s="3" t="s">
        <v>457</v>
      </c>
      <c r="P1404" s="3" t="s">
        <v>457</v>
      </c>
      <c r="Q1404" s="3" t="s">
        <v>457</v>
      </c>
      <c r="R1404" s="3" t="s">
        <v>457</v>
      </c>
      <c r="S1404" s="3" t="s">
        <v>457</v>
      </c>
      <c r="T1404" s="3" t="s">
        <v>481</v>
      </c>
      <c r="U1404" t="str">
        <f t="shared" si="21"/>
        <v>10225590</v>
      </c>
    </row>
    <row r="1405" spans="1:21" hidden="1">
      <c r="A1405" s="3" t="s">
        <v>914</v>
      </c>
      <c r="B1405" s="3" t="s">
        <v>1686</v>
      </c>
      <c r="C1405" s="3" t="s">
        <v>30</v>
      </c>
      <c r="D1405" s="3" t="s">
        <v>1929</v>
      </c>
      <c r="E1405" s="3" t="s">
        <v>457</v>
      </c>
      <c r="F1405" s="3" t="s">
        <v>3230</v>
      </c>
      <c r="G1405" s="3" t="s">
        <v>459</v>
      </c>
      <c r="H1405" s="4">
        <v>45784</v>
      </c>
      <c r="I1405" s="5">
        <v>-1</v>
      </c>
      <c r="J1405" s="3" t="s">
        <v>20</v>
      </c>
      <c r="K1405" s="3" t="s">
        <v>457</v>
      </c>
      <c r="L1405" s="6">
        <v>0</v>
      </c>
      <c r="M1405" s="3" t="s">
        <v>457</v>
      </c>
      <c r="N1405" s="3" t="s">
        <v>457</v>
      </c>
      <c r="O1405" s="3" t="s">
        <v>457</v>
      </c>
      <c r="P1405" s="3" t="s">
        <v>457</v>
      </c>
      <c r="Q1405" s="3" t="s">
        <v>457</v>
      </c>
      <c r="R1405" s="3" t="s">
        <v>457</v>
      </c>
      <c r="S1405" s="3" t="s">
        <v>457</v>
      </c>
      <c r="T1405" s="3" t="s">
        <v>481</v>
      </c>
      <c r="U1405" t="str">
        <f t="shared" si="21"/>
        <v>10225590</v>
      </c>
    </row>
    <row r="1406" spans="1:21" hidden="1">
      <c r="A1406" s="3" t="s">
        <v>900</v>
      </c>
      <c r="B1406" s="3" t="s">
        <v>1686</v>
      </c>
      <c r="C1406" s="3" t="s">
        <v>27</v>
      </c>
      <c r="D1406" s="3" t="s">
        <v>1929</v>
      </c>
      <c r="E1406" s="3" t="s">
        <v>457</v>
      </c>
      <c r="F1406" s="3" t="s">
        <v>3231</v>
      </c>
      <c r="G1406" s="3" t="s">
        <v>25</v>
      </c>
      <c r="H1406" s="4">
        <v>45784</v>
      </c>
      <c r="I1406" s="5">
        <v>1</v>
      </c>
      <c r="J1406" s="3" t="s">
        <v>20</v>
      </c>
      <c r="K1406" s="3" t="s">
        <v>457</v>
      </c>
      <c r="L1406" s="6">
        <v>0</v>
      </c>
      <c r="M1406" s="3" t="s">
        <v>457</v>
      </c>
      <c r="N1406" s="3" t="s">
        <v>457</v>
      </c>
      <c r="O1406" s="3" t="s">
        <v>457</v>
      </c>
      <c r="P1406" s="3" t="s">
        <v>457</v>
      </c>
      <c r="Q1406" s="3" t="s">
        <v>457</v>
      </c>
      <c r="R1406" s="3" t="s">
        <v>457</v>
      </c>
      <c r="S1406" s="3" t="s">
        <v>457</v>
      </c>
      <c r="T1406" s="3" t="s">
        <v>481</v>
      </c>
      <c r="U1406" t="str">
        <f t="shared" si="21"/>
        <v>10227187</v>
      </c>
    </row>
    <row r="1407" spans="1:21" hidden="1">
      <c r="A1407" s="3" t="s">
        <v>900</v>
      </c>
      <c r="B1407" s="3" t="s">
        <v>1686</v>
      </c>
      <c r="C1407" s="3" t="s">
        <v>27</v>
      </c>
      <c r="D1407" s="3" t="s">
        <v>456</v>
      </c>
      <c r="E1407" s="3" t="s">
        <v>457</v>
      </c>
      <c r="F1407" s="3" t="s">
        <v>3232</v>
      </c>
      <c r="G1407" s="3" t="s">
        <v>31</v>
      </c>
      <c r="H1407" s="4">
        <v>45784</v>
      </c>
      <c r="I1407" s="5">
        <v>-1</v>
      </c>
      <c r="J1407" s="3" t="s">
        <v>20</v>
      </c>
      <c r="K1407" s="3" t="s">
        <v>457</v>
      </c>
      <c r="L1407" s="6">
        <v>-5050.78</v>
      </c>
      <c r="M1407" s="3" t="s">
        <v>457</v>
      </c>
      <c r="N1407" s="3" t="s">
        <v>457</v>
      </c>
      <c r="O1407" s="3" t="s">
        <v>457</v>
      </c>
      <c r="P1407" s="3" t="s">
        <v>579</v>
      </c>
      <c r="Q1407" s="3" t="s">
        <v>457</v>
      </c>
      <c r="R1407" s="3" t="s">
        <v>457</v>
      </c>
      <c r="S1407" s="3" t="s">
        <v>457</v>
      </c>
      <c r="T1407" s="3" t="s">
        <v>3233</v>
      </c>
      <c r="U1407" t="str">
        <f t="shared" si="21"/>
        <v>10227187100038758</v>
      </c>
    </row>
    <row r="1408" spans="1:21" hidden="1">
      <c r="A1408" s="3" t="s">
        <v>900</v>
      </c>
      <c r="B1408" s="3" t="s">
        <v>1686</v>
      </c>
      <c r="C1408" s="3" t="s">
        <v>30</v>
      </c>
      <c r="D1408" s="3" t="s">
        <v>1929</v>
      </c>
      <c r="E1408" s="3" t="s">
        <v>457</v>
      </c>
      <c r="F1408" s="3" t="s">
        <v>3231</v>
      </c>
      <c r="G1408" s="3" t="s">
        <v>31</v>
      </c>
      <c r="H1408" s="4">
        <v>45784</v>
      </c>
      <c r="I1408" s="5">
        <v>-1</v>
      </c>
      <c r="J1408" s="3" t="s">
        <v>20</v>
      </c>
      <c r="K1408" s="3" t="s">
        <v>457</v>
      </c>
      <c r="L1408" s="6">
        <v>0</v>
      </c>
      <c r="M1408" s="3" t="s">
        <v>457</v>
      </c>
      <c r="N1408" s="3" t="s">
        <v>457</v>
      </c>
      <c r="O1408" s="3" t="s">
        <v>457</v>
      </c>
      <c r="P1408" s="3" t="s">
        <v>457</v>
      </c>
      <c r="Q1408" s="3" t="s">
        <v>457</v>
      </c>
      <c r="R1408" s="3" t="s">
        <v>457</v>
      </c>
      <c r="S1408" s="3" t="s">
        <v>457</v>
      </c>
      <c r="T1408" s="3" t="s">
        <v>481</v>
      </c>
      <c r="U1408" t="str">
        <f t="shared" si="21"/>
        <v>10227187</v>
      </c>
    </row>
    <row r="1409" spans="1:21" hidden="1">
      <c r="A1409" s="3" t="s">
        <v>902</v>
      </c>
      <c r="B1409" s="3" t="s">
        <v>1686</v>
      </c>
      <c r="C1409" s="3" t="s">
        <v>27</v>
      </c>
      <c r="D1409" s="3" t="s">
        <v>1929</v>
      </c>
      <c r="E1409" s="3" t="s">
        <v>457</v>
      </c>
      <c r="F1409" s="3" t="s">
        <v>3234</v>
      </c>
      <c r="G1409" s="3" t="s">
        <v>25</v>
      </c>
      <c r="H1409" s="4">
        <v>45784</v>
      </c>
      <c r="I1409" s="5">
        <v>1</v>
      </c>
      <c r="J1409" s="3" t="s">
        <v>20</v>
      </c>
      <c r="K1409" s="3" t="s">
        <v>457</v>
      </c>
      <c r="L1409" s="6">
        <v>0</v>
      </c>
      <c r="M1409" s="3" t="s">
        <v>457</v>
      </c>
      <c r="N1409" s="3" t="s">
        <v>457</v>
      </c>
      <c r="O1409" s="3" t="s">
        <v>457</v>
      </c>
      <c r="P1409" s="3" t="s">
        <v>457</v>
      </c>
      <c r="Q1409" s="3" t="s">
        <v>457</v>
      </c>
      <c r="R1409" s="3" t="s">
        <v>457</v>
      </c>
      <c r="S1409" s="3" t="s">
        <v>457</v>
      </c>
      <c r="T1409" s="3" t="s">
        <v>481</v>
      </c>
      <c r="U1409" t="str">
        <f t="shared" si="21"/>
        <v>10227207</v>
      </c>
    </row>
    <row r="1410" spans="1:21" hidden="1">
      <c r="A1410" s="3" t="s">
        <v>902</v>
      </c>
      <c r="B1410" s="3" t="s">
        <v>1686</v>
      </c>
      <c r="C1410" s="3" t="s">
        <v>27</v>
      </c>
      <c r="D1410" s="3" t="s">
        <v>456</v>
      </c>
      <c r="E1410" s="3" t="s">
        <v>457</v>
      </c>
      <c r="F1410" s="3" t="s">
        <v>3235</v>
      </c>
      <c r="G1410" s="3" t="s">
        <v>31</v>
      </c>
      <c r="H1410" s="4">
        <v>45784</v>
      </c>
      <c r="I1410" s="5">
        <v>-1</v>
      </c>
      <c r="J1410" s="3" t="s">
        <v>20</v>
      </c>
      <c r="K1410" s="3" t="s">
        <v>457</v>
      </c>
      <c r="L1410" s="6">
        <v>-2137.3200000000002</v>
      </c>
      <c r="M1410" s="3" t="s">
        <v>457</v>
      </c>
      <c r="N1410" s="3" t="s">
        <v>457</v>
      </c>
      <c r="O1410" s="3" t="s">
        <v>457</v>
      </c>
      <c r="P1410" s="3" t="s">
        <v>580</v>
      </c>
      <c r="Q1410" s="3" t="s">
        <v>457</v>
      </c>
      <c r="R1410" s="3" t="s">
        <v>457</v>
      </c>
      <c r="S1410" s="3" t="s">
        <v>457</v>
      </c>
      <c r="T1410" s="3" t="s">
        <v>3236</v>
      </c>
      <c r="U1410" t="str">
        <f t="shared" si="21"/>
        <v>10227207100032537</v>
      </c>
    </row>
    <row r="1411" spans="1:21" hidden="1">
      <c r="A1411" s="3" t="s">
        <v>902</v>
      </c>
      <c r="B1411" s="3" t="s">
        <v>1686</v>
      </c>
      <c r="C1411" s="3" t="s">
        <v>30</v>
      </c>
      <c r="D1411" s="3" t="s">
        <v>1929</v>
      </c>
      <c r="E1411" s="3" t="s">
        <v>457</v>
      </c>
      <c r="F1411" s="3" t="s">
        <v>3234</v>
      </c>
      <c r="G1411" s="3" t="s">
        <v>31</v>
      </c>
      <c r="H1411" s="4">
        <v>45784</v>
      </c>
      <c r="I1411" s="5">
        <v>-1</v>
      </c>
      <c r="J1411" s="3" t="s">
        <v>20</v>
      </c>
      <c r="K1411" s="3" t="s">
        <v>457</v>
      </c>
      <c r="L1411" s="6">
        <v>0</v>
      </c>
      <c r="M1411" s="3" t="s">
        <v>457</v>
      </c>
      <c r="N1411" s="3" t="s">
        <v>457</v>
      </c>
      <c r="O1411" s="3" t="s">
        <v>457</v>
      </c>
      <c r="P1411" s="3" t="s">
        <v>457</v>
      </c>
      <c r="Q1411" s="3" t="s">
        <v>457</v>
      </c>
      <c r="R1411" s="3" t="s">
        <v>457</v>
      </c>
      <c r="S1411" s="3" t="s">
        <v>457</v>
      </c>
      <c r="T1411" s="3" t="s">
        <v>481</v>
      </c>
      <c r="U1411" t="str">
        <f t="shared" ref="U1411:U1474" si="22">_xlfn.CONCAT(A1411,P1411)</f>
        <v>10227207</v>
      </c>
    </row>
    <row r="1412" spans="1:21" hidden="1">
      <c r="A1412" s="3" t="s">
        <v>887</v>
      </c>
      <c r="B1412" s="3" t="s">
        <v>1686</v>
      </c>
      <c r="C1412" s="3" t="s">
        <v>27</v>
      </c>
      <c r="D1412" s="3" t="s">
        <v>1929</v>
      </c>
      <c r="E1412" s="3" t="s">
        <v>457</v>
      </c>
      <c r="F1412" s="3" t="s">
        <v>3230</v>
      </c>
      <c r="G1412" s="3" t="s">
        <v>474</v>
      </c>
      <c r="H1412" s="4">
        <v>45784</v>
      </c>
      <c r="I1412" s="5">
        <v>1</v>
      </c>
      <c r="J1412" s="3" t="s">
        <v>20</v>
      </c>
      <c r="K1412" s="3" t="s">
        <v>457</v>
      </c>
      <c r="L1412" s="6">
        <v>0</v>
      </c>
      <c r="M1412" s="3" t="s">
        <v>457</v>
      </c>
      <c r="N1412" s="3" t="s">
        <v>457</v>
      </c>
      <c r="O1412" s="3" t="s">
        <v>457</v>
      </c>
      <c r="P1412" s="3" t="s">
        <v>457</v>
      </c>
      <c r="Q1412" s="3" t="s">
        <v>457</v>
      </c>
      <c r="R1412" s="3" t="s">
        <v>457</v>
      </c>
      <c r="S1412" s="3" t="s">
        <v>457</v>
      </c>
      <c r="T1412" s="3" t="s">
        <v>481</v>
      </c>
      <c r="U1412" t="str">
        <f t="shared" si="22"/>
        <v>10439222</v>
      </c>
    </row>
    <row r="1413" spans="1:21" hidden="1">
      <c r="A1413" s="3" t="s">
        <v>887</v>
      </c>
      <c r="B1413" s="3" t="s">
        <v>1686</v>
      </c>
      <c r="C1413" s="3" t="s">
        <v>27</v>
      </c>
      <c r="D1413" s="3" t="s">
        <v>1929</v>
      </c>
      <c r="E1413" s="3" t="s">
        <v>457</v>
      </c>
      <c r="F1413" s="3" t="s">
        <v>3230</v>
      </c>
      <c r="G1413" s="3" t="s">
        <v>475</v>
      </c>
      <c r="H1413" s="4">
        <v>45784</v>
      </c>
      <c r="I1413" s="5">
        <v>1</v>
      </c>
      <c r="J1413" s="3" t="s">
        <v>20</v>
      </c>
      <c r="K1413" s="3" t="s">
        <v>457</v>
      </c>
      <c r="L1413" s="6">
        <v>0</v>
      </c>
      <c r="M1413" s="3" t="s">
        <v>457</v>
      </c>
      <c r="N1413" s="3" t="s">
        <v>457</v>
      </c>
      <c r="O1413" s="3" t="s">
        <v>457</v>
      </c>
      <c r="P1413" s="3" t="s">
        <v>457</v>
      </c>
      <c r="Q1413" s="3" t="s">
        <v>457</v>
      </c>
      <c r="R1413" s="3" t="s">
        <v>457</v>
      </c>
      <c r="S1413" s="3" t="s">
        <v>457</v>
      </c>
      <c r="T1413" s="3" t="s">
        <v>481</v>
      </c>
      <c r="U1413" t="str">
        <f t="shared" si="22"/>
        <v>10439222</v>
      </c>
    </row>
    <row r="1414" spans="1:21" hidden="1">
      <c r="A1414" s="3" t="s">
        <v>887</v>
      </c>
      <c r="B1414" s="3" t="s">
        <v>1686</v>
      </c>
      <c r="C1414" s="3" t="s">
        <v>27</v>
      </c>
      <c r="D1414" s="3" t="s">
        <v>1929</v>
      </c>
      <c r="E1414" s="3" t="s">
        <v>457</v>
      </c>
      <c r="F1414" s="3" t="s">
        <v>3230</v>
      </c>
      <c r="G1414" s="3" t="s">
        <v>471</v>
      </c>
      <c r="H1414" s="4">
        <v>45784</v>
      </c>
      <c r="I1414" s="5">
        <v>1</v>
      </c>
      <c r="J1414" s="3" t="s">
        <v>20</v>
      </c>
      <c r="K1414" s="3" t="s">
        <v>457</v>
      </c>
      <c r="L1414" s="6">
        <v>0</v>
      </c>
      <c r="M1414" s="3" t="s">
        <v>457</v>
      </c>
      <c r="N1414" s="3" t="s">
        <v>457</v>
      </c>
      <c r="O1414" s="3" t="s">
        <v>457</v>
      </c>
      <c r="P1414" s="3" t="s">
        <v>457</v>
      </c>
      <c r="Q1414" s="3" t="s">
        <v>457</v>
      </c>
      <c r="R1414" s="3" t="s">
        <v>457</v>
      </c>
      <c r="S1414" s="3" t="s">
        <v>457</v>
      </c>
      <c r="T1414" s="3" t="s">
        <v>481</v>
      </c>
      <c r="U1414" t="str">
        <f t="shared" si="22"/>
        <v>10439222</v>
      </c>
    </row>
    <row r="1415" spans="1:21" hidden="1">
      <c r="A1415" s="3" t="s">
        <v>887</v>
      </c>
      <c r="B1415" s="3" t="s">
        <v>1686</v>
      </c>
      <c r="C1415" s="3" t="s">
        <v>27</v>
      </c>
      <c r="D1415" s="3" t="s">
        <v>456</v>
      </c>
      <c r="E1415" s="3" t="s">
        <v>457</v>
      </c>
      <c r="F1415" s="3" t="s">
        <v>3237</v>
      </c>
      <c r="G1415" s="3" t="s">
        <v>31</v>
      </c>
      <c r="H1415" s="4">
        <v>45784</v>
      </c>
      <c r="I1415" s="5">
        <v>-1</v>
      </c>
      <c r="J1415" s="3" t="s">
        <v>20</v>
      </c>
      <c r="K1415" s="3" t="s">
        <v>457</v>
      </c>
      <c r="L1415" s="6">
        <v>-3003.21</v>
      </c>
      <c r="M1415" s="3" t="s">
        <v>457</v>
      </c>
      <c r="N1415" s="3" t="s">
        <v>457</v>
      </c>
      <c r="O1415" s="3" t="s">
        <v>457</v>
      </c>
      <c r="P1415" s="3" t="s">
        <v>577</v>
      </c>
      <c r="Q1415" s="3" t="s">
        <v>457</v>
      </c>
      <c r="R1415" s="3" t="s">
        <v>457</v>
      </c>
      <c r="S1415" s="3" t="s">
        <v>457</v>
      </c>
      <c r="T1415" s="3" t="s">
        <v>3238</v>
      </c>
      <c r="U1415" t="str">
        <f t="shared" si="22"/>
        <v>10439222100037795</v>
      </c>
    </row>
    <row r="1416" spans="1:21" hidden="1">
      <c r="A1416" s="3" t="s">
        <v>887</v>
      </c>
      <c r="B1416" s="3" t="s">
        <v>1686</v>
      </c>
      <c r="C1416" s="3" t="s">
        <v>30</v>
      </c>
      <c r="D1416" s="3" t="s">
        <v>1929</v>
      </c>
      <c r="E1416" s="3" t="s">
        <v>457</v>
      </c>
      <c r="F1416" s="3" t="s">
        <v>3230</v>
      </c>
      <c r="G1416" s="3" t="s">
        <v>483</v>
      </c>
      <c r="H1416" s="4">
        <v>45784</v>
      </c>
      <c r="I1416" s="5">
        <v>-1</v>
      </c>
      <c r="J1416" s="3" t="s">
        <v>20</v>
      </c>
      <c r="K1416" s="3" t="s">
        <v>457</v>
      </c>
      <c r="L1416" s="6">
        <v>0</v>
      </c>
      <c r="M1416" s="3" t="s">
        <v>457</v>
      </c>
      <c r="N1416" s="3" t="s">
        <v>457</v>
      </c>
      <c r="O1416" s="3" t="s">
        <v>457</v>
      </c>
      <c r="P1416" s="3" t="s">
        <v>457</v>
      </c>
      <c r="Q1416" s="3" t="s">
        <v>457</v>
      </c>
      <c r="R1416" s="3" t="s">
        <v>457</v>
      </c>
      <c r="S1416" s="3" t="s">
        <v>457</v>
      </c>
      <c r="T1416" s="3" t="s">
        <v>481</v>
      </c>
      <c r="U1416" t="str">
        <f t="shared" si="22"/>
        <v>10439222</v>
      </c>
    </row>
    <row r="1417" spans="1:21" hidden="1">
      <c r="A1417" s="3" t="s">
        <v>887</v>
      </c>
      <c r="B1417" s="3" t="s">
        <v>1686</v>
      </c>
      <c r="C1417" s="3" t="s">
        <v>30</v>
      </c>
      <c r="D1417" s="3" t="s">
        <v>1929</v>
      </c>
      <c r="E1417" s="3" t="s">
        <v>457</v>
      </c>
      <c r="F1417" s="3" t="s">
        <v>3230</v>
      </c>
      <c r="G1417" s="3" t="s">
        <v>482</v>
      </c>
      <c r="H1417" s="4">
        <v>45784</v>
      </c>
      <c r="I1417" s="5">
        <v>-1</v>
      </c>
      <c r="J1417" s="3" t="s">
        <v>20</v>
      </c>
      <c r="K1417" s="3" t="s">
        <v>457</v>
      </c>
      <c r="L1417" s="6">
        <v>0</v>
      </c>
      <c r="M1417" s="3" t="s">
        <v>457</v>
      </c>
      <c r="N1417" s="3" t="s">
        <v>457</v>
      </c>
      <c r="O1417" s="3" t="s">
        <v>457</v>
      </c>
      <c r="P1417" s="3" t="s">
        <v>457</v>
      </c>
      <c r="Q1417" s="3" t="s">
        <v>457</v>
      </c>
      <c r="R1417" s="3" t="s">
        <v>457</v>
      </c>
      <c r="S1417" s="3" t="s">
        <v>457</v>
      </c>
      <c r="T1417" s="3" t="s">
        <v>481</v>
      </c>
      <c r="U1417" t="str">
        <f t="shared" si="22"/>
        <v>10439222</v>
      </c>
    </row>
    <row r="1418" spans="1:21" hidden="1">
      <c r="A1418" s="3" t="s">
        <v>887</v>
      </c>
      <c r="B1418" s="3" t="s">
        <v>1686</v>
      </c>
      <c r="C1418" s="3" t="s">
        <v>27</v>
      </c>
      <c r="D1418" s="3" t="s">
        <v>456</v>
      </c>
      <c r="E1418" s="3" t="s">
        <v>457</v>
      </c>
      <c r="F1418" s="3" t="s">
        <v>3239</v>
      </c>
      <c r="G1418" s="3" t="s">
        <v>31</v>
      </c>
      <c r="H1418" s="4">
        <v>45784</v>
      </c>
      <c r="I1418" s="5">
        <v>-1</v>
      </c>
      <c r="J1418" s="3" t="s">
        <v>20</v>
      </c>
      <c r="K1418" s="3" t="s">
        <v>457</v>
      </c>
      <c r="L1418" s="6">
        <v>-3003.21</v>
      </c>
      <c r="M1418" s="3" t="s">
        <v>457</v>
      </c>
      <c r="N1418" s="3" t="s">
        <v>457</v>
      </c>
      <c r="O1418" s="3" t="s">
        <v>457</v>
      </c>
      <c r="P1418" s="3" t="s">
        <v>590</v>
      </c>
      <c r="Q1418" s="3" t="s">
        <v>457</v>
      </c>
      <c r="R1418" s="3" t="s">
        <v>457</v>
      </c>
      <c r="S1418" s="3" t="s">
        <v>457</v>
      </c>
      <c r="T1418" s="3" t="s">
        <v>3240</v>
      </c>
      <c r="U1418" t="str">
        <f t="shared" si="22"/>
        <v>10439222100038383</v>
      </c>
    </row>
    <row r="1419" spans="1:21" hidden="1">
      <c r="A1419" s="3" t="s">
        <v>887</v>
      </c>
      <c r="B1419" s="3" t="s">
        <v>1686</v>
      </c>
      <c r="C1419" s="3" t="s">
        <v>30</v>
      </c>
      <c r="D1419" s="3" t="s">
        <v>1929</v>
      </c>
      <c r="E1419" s="3" t="s">
        <v>457</v>
      </c>
      <c r="F1419" s="3" t="s">
        <v>3230</v>
      </c>
      <c r="G1419" s="3" t="s">
        <v>462</v>
      </c>
      <c r="H1419" s="4">
        <v>45784</v>
      </c>
      <c r="I1419" s="5">
        <v>-1</v>
      </c>
      <c r="J1419" s="3" t="s">
        <v>20</v>
      </c>
      <c r="K1419" s="3" t="s">
        <v>457</v>
      </c>
      <c r="L1419" s="6">
        <v>0</v>
      </c>
      <c r="M1419" s="3" t="s">
        <v>457</v>
      </c>
      <c r="N1419" s="3" t="s">
        <v>457</v>
      </c>
      <c r="O1419" s="3" t="s">
        <v>457</v>
      </c>
      <c r="P1419" s="3" t="s">
        <v>457</v>
      </c>
      <c r="Q1419" s="3" t="s">
        <v>457</v>
      </c>
      <c r="R1419" s="3" t="s">
        <v>457</v>
      </c>
      <c r="S1419" s="3" t="s">
        <v>457</v>
      </c>
      <c r="T1419" s="3" t="s">
        <v>481</v>
      </c>
      <c r="U1419" t="str">
        <f t="shared" si="22"/>
        <v>10439222</v>
      </c>
    </row>
    <row r="1420" spans="1:21" hidden="1">
      <c r="A1420" s="3" t="s">
        <v>887</v>
      </c>
      <c r="B1420" s="3" t="s">
        <v>1686</v>
      </c>
      <c r="C1420" s="3" t="s">
        <v>27</v>
      </c>
      <c r="D1420" s="3" t="s">
        <v>456</v>
      </c>
      <c r="E1420" s="3" t="s">
        <v>457</v>
      </c>
      <c r="F1420" s="3" t="s">
        <v>3241</v>
      </c>
      <c r="G1420" s="3" t="s">
        <v>31</v>
      </c>
      <c r="H1420" s="4">
        <v>45784</v>
      </c>
      <c r="I1420" s="5">
        <v>-1</v>
      </c>
      <c r="J1420" s="3" t="s">
        <v>20</v>
      </c>
      <c r="K1420" s="3" t="s">
        <v>457</v>
      </c>
      <c r="L1420" s="6">
        <v>-3003.21</v>
      </c>
      <c r="M1420" s="3" t="s">
        <v>457</v>
      </c>
      <c r="N1420" s="3" t="s">
        <v>457</v>
      </c>
      <c r="O1420" s="3" t="s">
        <v>457</v>
      </c>
      <c r="P1420" s="3" t="s">
        <v>575</v>
      </c>
      <c r="Q1420" s="3" t="s">
        <v>457</v>
      </c>
      <c r="R1420" s="3" t="s">
        <v>457</v>
      </c>
      <c r="S1420" s="3" t="s">
        <v>457</v>
      </c>
      <c r="T1420" s="3" t="s">
        <v>2391</v>
      </c>
      <c r="U1420" t="str">
        <f t="shared" si="22"/>
        <v>10439222100039936</v>
      </c>
    </row>
    <row r="1421" spans="1:21" hidden="1">
      <c r="A1421" s="3" t="s">
        <v>882</v>
      </c>
      <c r="B1421" s="3" t="s">
        <v>1686</v>
      </c>
      <c r="C1421" s="3" t="s">
        <v>30</v>
      </c>
      <c r="D1421" s="3" t="s">
        <v>1929</v>
      </c>
      <c r="E1421" s="3" t="s">
        <v>457</v>
      </c>
      <c r="F1421" s="3" t="s">
        <v>3242</v>
      </c>
      <c r="G1421" s="3" t="s">
        <v>31</v>
      </c>
      <c r="H1421" s="4">
        <v>45784</v>
      </c>
      <c r="I1421" s="5">
        <v>-1</v>
      </c>
      <c r="J1421" s="3" t="s">
        <v>20</v>
      </c>
      <c r="K1421" s="3" t="s">
        <v>457</v>
      </c>
      <c r="L1421" s="6">
        <v>0</v>
      </c>
      <c r="M1421" s="3" t="s">
        <v>457</v>
      </c>
      <c r="N1421" s="3" t="s">
        <v>457</v>
      </c>
      <c r="O1421" s="3" t="s">
        <v>457</v>
      </c>
      <c r="P1421" s="3" t="s">
        <v>457</v>
      </c>
      <c r="Q1421" s="3" t="s">
        <v>457</v>
      </c>
      <c r="R1421" s="3" t="s">
        <v>457</v>
      </c>
      <c r="S1421" s="3" t="s">
        <v>457</v>
      </c>
      <c r="T1421" s="3" t="s">
        <v>481</v>
      </c>
      <c r="U1421" t="str">
        <f t="shared" si="22"/>
        <v>10451895</v>
      </c>
    </row>
    <row r="1422" spans="1:21" hidden="1">
      <c r="A1422" s="3" t="s">
        <v>882</v>
      </c>
      <c r="B1422" s="3" t="s">
        <v>1686</v>
      </c>
      <c r="C1422" s="3" t="s">
        <v>27</v>
      </c>
      <c r="D1422" s="3" t="s">
        <v>456</v>
      </c>
      <c r="E1422" s="3" t="s">
        <v>457</v>
      </c>
      <c r="F1422" s="3" t="s">
        <v>3243</v>
      </c>
      <c r="G1422" s="3" t="s">
        <v>31</v>
      </c>
      <c r="H1422" s="4">
        <v>45784</v>
      </c>
      <c r="I1422" s="5">
        <v>-1</v>
      </c>
      <c r="J1422" s="3" t="s">
        <v>20</v>
      </c>
      <c r="K1422" s="3" t="s">
        <v>457</v>
      </c>
      <c r="L1422" s="6">
        <v>-1324.7</v>
      </c>
      <c r="M1422" s="3" t="s">
        <v>457</v>
      </c>
      <c r="N1422" s="3" t="s">
        <v>457</v>
      </c>
      <c r="O1422" s="3" t="s">
        <v>457</v>
      </c>
      <c r="P1422" s="3" t="s">
        <v>573</v>
      </c>
      <c r="Q1422" s="3" t="s">
        <v>457</v>
      </c>
      <c r="R1422" s="3" t="s">
        <v>457</v>
      </c>
      <c r="S1422" s="3" t="s">
        <v>457</v>
      </c>
      <c r="T1422" s="3" t="s">
        <v>3244</v>
      </c>
      <c r="U1422" t="str">
        <f t="shared" si="22"/>
        <v>10451895100072239</v>
      </c>
    </row>
    <row r="1423" spans="1:21" hidden="1">
      <c r="A1423" s="3" t="s">
        <v>882</v>
      </c>
      <c r="B1423" s="3" t="s">
        <v>1686</v>
      </c>
      <c r="C1423" s="3" t="s">
        <v>27</v>
      </c>
      <c r="D1423" s="3" t="s">
        <v>1929</v>
      </c>
      <c r="E1423" s="3" t="s">
        <v>457</v>
      </c>
      <c r="F1423" s="3" t="s">
        <v>3242</v>
      </c>
      <c r="G1423" s="3" t="s">
        <v>25</v>
      </c>
      <c r="H1423" s="4">
        <v>45784</v>
      </c>
      <c r="I1423" s="5">
        <v>1</v>
      </c>
      <c r="J1423" s="3" t="s">
        <v>20</v>
      </c>
      <c r="K1423" s="3" t="s">
        <v>457</v>
      </c>
      <c r="L1423" s="6">
        <v>0</v>
      </c>
      <c r="M1423" s="3" t="s">
        <v>457</v>
      </c>
      <c r="N1423" s="3" t="s">
        <v>457</v>
      </c>
      <c r="O1423" s="3" t="s">
        <v>457</v>
      </c>
      <c r="P1423" s="3" t="s">
        <v>457</v>
      </c>
      <c r="Q1423" s="3" t="s">
        <v>457</v>
      </c>
      <c r="R1423" s="3" t="s">
        <v>457</v>
      </c>
      <c r="S1423" s="3" t="s">
        <v>457</v>
      </c>
      <c r="T1423" s="3" t="s">
        <v>481</v>
      </c>
      <c r="U1423" t="str">
        <f t="shared" si="22"/>
        <v>10451895</v>
      </c>
    </row>
    <row r="1424" spans="1:21" hidden="1">
      <c r="A1424" s="3" t="s">
        <v>1300</v>
      </c>
      <c r="B1424" s="3" t="s">
        <v>1686</v>
      </c>
      <c r="C1424" s="3" t="s">
        <v>27</v>
      </c>
      <c r="D1424" s="3" t="s">
        <v>3245</v>
      </c>
      <c r="E1424" s="3" t="s">
        <v>457</v>
      </c>
      <c r="F1424" s="3" t="s">
        <v>3246</v>
      </c>
      <c r="G1424" s="3" t="s">
        <v>31</v>
      </c>
      <c r="H1424" s="4">
        <v>45784</v>
      </c>
      <c r="I1424" s="5">
        <v>-1</v>
      </c>
      <c r="J1424" s="3" t="s">
        <v>20</v>
      </c>
      <c r="K1424" s="3" t="s">
        <v>3219</v>
      </c>
      <c r="L1424" s="6">
        <v>0</v>
      </c>
      <c r="M1424" s="3" t="s">
        <v>3219</v>
      </c>
      <c r="N1424" s="3" t="s">
        <v>457</v>
      </c>
      <c r="O1424" s="3" t="s">
        <v>457</v>
      </c>
      <c r="P1424" s="3" t="s">
        <v>457</v>
      </c>
      <c r="Q1424" s="3" t="s">
        <v>3247</v>
      </c>
      <c r="R1424" s="3" t="s">
        <v>457</v>
      </c>
      <c r="S1424" s="3" t="s">
        <v>457</v>
      </c>
      <c r="T1424" s="3" t="s">
        <v>481</v>
      </c>
      <c r="U1424" t="str">
        <f t="shared" si="22"/>
        <v>10479110</v>
      </c>
    </row>
    <row r="1425" spans="1:21" hidden="1">
      <c r="A1425" s="3" t="s">
        <v>1047</v>
      </c>
      <c r="B1425" s="3" t="s">
        <v>1686</v>
      </c>
      <c r="C1425" s="3" t="s">
        <v>457</v>
      </c>
      <c r="D1425" s="3" t="s">
        <v>1899</v>
      </c>
      <c r="E1425" s="3" t="s">
        <v>457</v>
      </c>
      <c r="F1425" s="3" t="s">
        <v>3248</v>
      </c>
      <c r="G1425" s="3" t="s">
        <v>25</v>
      </c>
      <c r="H1425" s="4">
        <v>45784</v>
      </c>
      <c r="I1425" s="5">
        <v>1</v>
      </c>
      <c r="J1425" s="3" t="s">
        <v>20</v>
      </c>
      <c r="K1425" s="3" t="s">
        <v>457</v>
      </c>
      <c r="L1425" s="6">
        <v>127.77</v>
      </c>
      <c r="M1425" s="3" t="s">
        <v>457</v>
      </c>
      <c r="N1425" s="3" t="s">
        <v>457</v>
      </c>
      <c r="O1425" s="3" t="s">
        <v>457</v>
      </c>
      <c r="P1425" s="3" t="s">
        <v>457</v>
      </c>
      <c r="Q1425" s="3" t="s">
        <v>3249</v>
      </c>
      <c r="R1425" s="3" t="s">
        <v>457</v>
      </c>
      <c r="S1425" s="3" t="s">
        <v>457</v>
      </c>
      <c r="T1425" s="3" t="s">
        <v>481</v>
      </c>
      <c r="U1425" t="str">
        <f t="shared" si="22"/>
        <v>10521047</v>
      </c>
    </row>
    <row r="1426" spans="1:21" hidden="1">
      <c r="A1426" s="3" t="s">
        <v>916</v>
      </c>
      <c r="B1426" s="3" t="s">
        <v>1686</v>
      </c>
      <c r="C1426" s="3" t="s">
        <v>30</v>
      </c>
      <c r="D1426" s="3" t="s">
        <v>1929</v>
      </c>
      <c r="E1426" s="3" t="s">
        <v>457</v>
      </c>
      <c r="F1426" s="3" t="s">
        <v>3250</v>
      </c>
      <c r="G1426" s="3" t="s">
        <v>31</v>
      </c>
      <c r="H1426" s="4">
        <v>45784</v>
      </c>
      <c r="I1426" s="5">
        <v>-1</v>
      </c>
      <c r="J1426" s="3" t="s">
        <v>20</v>
      </c>
      <c r="K1426" s="3" t="s">
        <v>457</v>
      </c>
      <c r="L1426" s="6">
        <v>0</v>
      </c>
      <c r="M1426" s="3" t="s">
        <v>457</v>
      </c>
      <c r="N1426" s="3" t="s">
        <v>457</v>
      </c>
      <c r="O1426" s="3" t="s">
        <v>457</v>
      </c>
      <c r="P1426" s="3" t="s">
        <v>457</v>
      </c>
      <c r="Q1426" s="3" t="s">
        <v>457</v>
      </c>
      <c r="R1426" s="3" t="s">
        <v>457</v>
      </c>
      <c r="S1426" s="3" t="s">
        <v>457</v>
      </c>
      <c r="T1426" s="3" t="s">
        <v>481</v>
      </c>
      <c r="U1426" t="str">
        <f t="shared" si="22"/>
        <v>10580213</v>
      </c>
    </row>
    <row r="1427" spans="1:21" hidden="1">
      <c r="A1427" s="3" t="s">
        <v>916</v>
      </c>
      <c r="B1427" s="3" t="s">
        <v>1686</v>
      </c>
      <c r="C1427" s="3" t="s">
        <v>27</v>
      </c>
      <c r="D1427" s="3" t="s">
        <v>1929</v>
      </c>
      <c r="E1427" s="3" t="s">
        <v>457</v>
      </c>
      <c r="F1427" s="3" t="s">
        <v>3250</v>
      </c>
      <c r="G1427" s="3" t="s">
        <v>25</v>
      </c>
      <c r="H1427" s="4">
        <v>45784</v>
      </c>
      <c r="I1427" s="5">
        <v>1</v>
      </c>
      <c r="J1427" s="3" t="s">
        <v>20</v>
      </c>
      <c r="K1427" s="3" t="s">
        <v>457</v>
      </c>
      <c r="L1427" s="6">
        <v>0</v>
      </c>
      <c r="M1427" s="3" t="s">
        <v>457</v>
      </c>
      <c r="N1427" s="3" t="s">
        <v>457</v>
      </c>
      <c r="O1427" s="3" t="s">
        <v>457</v>
      </c>
      <c r="P1427" s="3" t="s">
        <v>457</v>
      </c>
      <c r="Q1427" s="3" t="s">
        <v>457</v>
      </c>
      <c r="R1427" s="3" t="s">
        <v>457</v>
      </c>
      <c r="S1427" s="3" t="s">
        <v>457</v>
      </c>
      <c r="T1427" s="3" t="s">
        <v>481</v>
      </c>
      <c r="U1427" t="str">
        <f t="shared" si="22"/>
        <v>10580213</v>
      </c>
    </row>
    <row r="1428" spans="1:21" hidden="1">
      <c r="A1428" s="3" t="s">
        <v>916</v>
      </c>
      <c r="B1428" s="3" t="s">
        <v>1686</v>
      </c>
      <c r="C1428" s="3" t="s">
        <v>27</v>
      </c>
      <c r="D1428" s="3" t="s">
        <v>456</v>
      </c>
      <c r="E1428" s="3" t="s">
        <v>457</v>
      </c>
      <c r="F1428" s="3" t="s">
        <v>3251</v>
      </c>
      <c r="G1428" s="3" t="s">
        <v>31</v>
      </c>
      <c r="H1428" s="4">
        <v>45784</v>
      </c>
      <c r="I1428" s="5">
        <v>-1</v>
      </c>
      <c r="J1428" s="3" t="s">
        <v>20</v>
      </c>
      <c r="K1428" s="3" t="s">
        <v>457</v>
      </c>
      <c r="L1428" s="6">
        <v>-0.01</v>
      </c>
      <c r="M1428" s="3" t="s">
        <v>457</v>
      </c>
      <c r="N1428" s="3" t="s">
        <v>457</v>
      </c>
      <c r="O1428" s="3" t="s">
        <v>457</v>
      </c>
      <c r="P1428" s="3" t="s">
        <v>589</v>
      </c>
      <c r="Q1428" s="3" t="s">
        <v>457</v>
      </c>
      <c r="R1428" s="3" t="s">
        <v>457</v>
      </c>
      <c r="S1428" s="3" t="s">
        <v>457</v>
      </c>
      <c r="T1428" s="3" t="s">
        <v>3252</v>
      </c>
      <c r="U1428" t="str">
        <f t="shared" si="22"/>
        <v>10580213100038800</v>
      </c>
    </row>
    <row r="1429" spans="1:21" hidden="1">
      <c r="A1429" s="3" t="s">
        <v>904</v>
      </c>
      <c r="B1429" s="3" t="s">
        <v>1686</v>
      </c>
      <c r="C1429" s="3" t="s">
        <v>27</v>
      </c>
      <c r="D1429" s="3" t="s">
        <v>456</v>
      </c>
      <c r="E1429" s="3" t="s">
        <v>457</v>
      </c>
      <c r="F1429" s="3" t="s">
        <v>3253</v>
      </c>
      <c r="G1429" s="3" t="s">
        <v>31</v>
      </c>
      <c r="H1429" s="4">
        <v>45784</v>
      </c>
      <c r="I1429" s="5">
        <v>-1</v>
      </c>
      <c r="J1429" s="3" t="s">
        <v>20</v>
      </c>
      <c r="K1429" s="3" t="s">
        <v>457</v>
      </c>
      <c r="L1429" s="6">
        <v>-11848.97</v>
      </c>
      <c r="M1429" s="3" t="s">
        <v>457</v>
      </c>
      <c r="N1429" s="3" t="s">
        <v>457</v>
      </c>
      <c r="O1429" s="3" t="s">
        <v>457</v>
      </c>
      <c r="P1429" s="3" t="s">
        <v>581</v>
      </c>
      <c r="Q1429" s="3" t="s">
        <v>457</v>
      </c>
      <c r="R1429" s="3" t="s">
        <v>457</v>
      </c>
      <c r="S1429" s="3" t="s">
        <v>457</v>
      </c>
      <c r="T1429" s="3" t="s">
        <v>3254</v>
      </c>
      <c r="U1429" t="str">
        <f t="shared" si="22"/>
        <v>10589855100037338</v>
      </c>
    </row>
    <row r="1430" spans="1:21" hidden="1">
      <c r="A1430" s="3" t="s">
        <v>904</v>
      </c>
      <c r="B1430" s="3" t="s">
        <v>1686</v>
      </c>
      <c r="C1430" s="3" t="s">
        <v>30</v>
      </c>
      <c r="D1430" s="3" t="s">
        <v>1929</v>
      </c>
      <c r="E1430" s="3" t="s">
        <v>457</v>
      </c>
      <c r="F1430" s="3" t="s">
        <v>3230</v>
      </c>
      <c r="G1430" s="3" t="s">
        <v>466</v>
      </c>
      <c r="H1430" s="4">
        <v>45784</v>
      </c>
      <c r="I1430" s="5">
        <v>-1</v>
      </c>
      <c r="J1430" s="3" t="s">
        <v>20</v>
      </c>
      <c r="K1430" s="3" t="s">
        <v>457</v>
      </c>
      <c r="L1430" s="6">
        <v>0</v>
      </c>
      <c r="M1430" s="3" t="s">
        <v>457</v>
      </c>
      <c r="N1430" s="3" t="s">
        <v>457</v>
      </c>
      <c r="O1430" s="3" t="s">
        <v>457</v>
      </c>
      <c r="P1430" s="3" t="s">
        <v>457</v>
      </c>
      <c r="Q1430" s="3" t="s">
        <v>457</v>
      </c>
      <c r="R1430" s="3" t="s">
        <v>457</v>
      </c>
      <c r="S1430" s="3" t="s">
        <v>457</v>
      </c>
      <c r="T1430" s="3" t="s">
        <v>481</v>
      </c>
      <c r="U1430" t="str">
        <f t="shared" si="22"/>
        <v>10589855</v>
      </c>
    </row>
    <row r="1431" spans="1:21" hidden="1">
      <c r="A1431" s="3" t="s">
        <v>904</v>
      </c>
      <c r="B1431" s="3" t="s">
        <v>1686</v>
      </c>
      <c r="C1431" s="3" t="s">
        <v>27</v>
      </c>
      <c r="D1431" s="3" t="s">
        <v>1929</v>
      </c>
      <c r="E1431" s="3" t="s">
        <v>457</v>
      </c>
      <c r="F1431" s="3" t="s">
        <v>3230</v>
      </c>
      <c r="G1431" s="3" t="s">
        <v>473</v>
      </c>
      <c r="H1431" s="4">
        <v>45784</v>
      </c>
      <c r="I1431" s="5">
        <v>1</v>
      </c>
      <c r="J1431" s="3" t="s">
        <v>20</v>
      </c>
      <c r="K1431" s="3" t="s">
        <v>457</v>
      </c>
      <c r="L1431" s="6">
        <v>0</v>
      </c>
      <c r="M1431" s="3" t="s">
        <v>457</v>
      </c>
      <c r="N1431" s="3" t="s">
        <v>457</v>
      </c>
      <c r="O1431" s="3" t="s">
        <v>457</v>
      </c>
      <c r="P1431" s="3" t="s">
        <v>457</v>
      </c>
      <c r="Q1431" s="3" t="s">
        <v>457</v>
      </c>
      <c r="R1431" s="3" t="s">
        <v>457</v>
      </c>
      <c r="S1431" s="3" t="s">
        <v>457</v>
      </c>
      <c r="T1431" s="3" t="s">
        <v>481</v>
      </c>
      <c r="U1431" t="str">
        <f t="shared" si="22"/>
        <v>10589855</v>
      </c>
    </row>
    <row r="1432" spans="1:21" hidden="1">
      <c r="A1432" s="3" t="s">
        <v>904</v>
      </c>
      <c r="B1432" s="3" t="s">
        <v>1686</v>
      </c>
      <c r="C1432" s="3" t="s">
        <v>27</v>
      </c>
      <c r="D1432" s="3" t="s">
        <v>1929</v>
      </c>
      <c r="E1432" s="3" t="s">
        <v>457</v>
      </c>
      <c r="F1432" s="3" t="s">
        <v>3255</v>
      </c>
      <c r="G1432" s="3" t="s">
        <v>25</v>
      </c>
      <c r="H1432" s="4">
        <v>45784</v>
      </c>
      <c r="I1432" s="5">
        <v>1</v>
      </c>
      <c r="J1432" s="3" t="s">
        <v>20</v>
      </c>
      <c r="K1432" s="3" t="s">
        <v>457</v>
      </c>
      <c r="L1432" s="6">
        <v>0</v>
      </c>
      <c r="M1432" s="3" t="s">
        <v>457</v>
      </c>
      <c r="N1432" s="3" t="s">
        <v>457</v>
      </c>
      <c r="O1432" s="3" t="s">
        <v>457</v>
      </c>
      <c r="P1432" s="3" t="s">
        <v>457</v>
      </c>
      <c r="Q1432" s="3" t="s">
        <v>457</v>
      </c>
      <c r="R1432" s="3" t="s">
        <v>457</v>
      </c>
      <c r="S1432" s="3" t="s">
        <v>457</v>
      </c>
      <c r="T1432" s="3" t="s">
        <v>481</v>
      </c>
      <c r="U1432" t="str">
        <f t="shared" si="22"/>
        <v>10589855</v>
      </c>
    </row>
    <row r="1433" spans="1:21" hidden="1">
      <c r="A1433" s="3" t="s">
        <v>904</v>
      </c>
      <c r="B1433" s="3" t="s">
        <v>1686</v>
      </c>
      <c r="C1433" s="3" t="s">
        <v>27</v>
      </c>
      <c r="D1433" s="3" t="s">
        <v>1929</v>
      </c>
      <c r="E1433" s="3" t="s">
        <v>457</v>
      </c>
      <c r="F1433" s="3" t="s">
        <v>3255</v>
      </c>
      <c r="G1433" s="3" t="s">
        <v>458</v>
      </c>
      <c r="H1433" s="4">
        <v>45784</v>
      </c>
      <c r="I1433" s="5">
        <v>1</v>
      </c>
      <c r="J1433" s="3" t="s">
        <v>20</v>
      </c>
      <c r="K1433" s="3" t="s">
        <v>457</v>
      </c>
      <c r="L1433" s="6">
        <v>0</v>
      </c>
      <c r="M1433" s="3" t="s">
        <v>457</v>
      </c>
      <c r="N1433" s="3" t="s">
        <v>457</v>
      </c>
      <c r="O1433" s="3" t="s">
        <v>457</v>
      </c>
      <c r="P1433" s="3" t="s">
        <v>457</v>
      </c>
      <c r="Q1433" s="3" t="s">
        <v>457</v>
      </c>
      <c r="R1433" s="3" t="s">
        <v>457</v>
      </c>
      <c r="S1433" s="3" t="s">
        <v>457</v>
      </c>
      <c r="T1433" s="3" t="s">
        <v>481</v>
      </c>
      <c r="U1433" t="str">
        <f t="shared" si="22"/>
        <v>10589855</v>
      </c>
    </row>
    <row r="1434" spans="1:21" hidden="1">
      <c r="A1434" s="3" t="s">
        <v>904</v>
      </c>
      <c r="B1434" s="3" t="s">
        <v>1686</v>
      </c>
      <c r="C1434" s="3" t="s">
        <v>30</v>
      </c>
      <c r="D1434" s="3" t="s">
        <v>1929</v>
      </c>
      <c r="E1434" s="3" t="s">
        <v>457</v>
      </c>
      <c r="F1434" s="3" t="s">
        <v>3255</v>
      </c>
      <c r="G1434" s="3" t="s">
        <v>459</v>
      </c>
      <c r="H1434" s="4">
        <v>45784</v>
      </c>
      <c r="I1434" s="5">
        <v>-1</v>
      </c>
      <c r="J1434" s="3" t="s">
        <v>20</v>
      </c>
      <c r="K1434" s="3" t="s">
        <v>457</v>
      </c>
      <c r="L1434" s="6">
        <v>0</v>
      </c>
      <c r="M1434" s="3" t="s">
        <v>457</v>
      </c>
      <c r="N1434" s="3" t="s">
        <v>457</v>
      </c>
      <c r="O1434" s="3" t="s">
        <v>457</v>
      </c>
      <c r="P1434" s="3" t="s">
        <v>457</v>
      </c>
      <c r="Q1434" s="3" t="s">
        <v>457</v>
      </c>
      <c r="R1434" s="3" t="s">
        <v>457</v>
      </c>
      <c r="S1434" s="3" t="s">
        <v>457</v>
      </c>
      <c r="T1434" s="3" t="s">
        <v>481</v>
      </c>
      <c r="U1434" t="str">
        <f t="shared" si="22"/>
        <v>10589855</v>
      </c>
    </row>
    <row r="1435" spans="1:21" hidden="1">
      <c r="A1435" s="3" t="s">
        <v>904</v>
      </c>
      <c r="B1435" s="3" t="s">
        <v>1686</v>
      </c>
      <c r="C1435" s="3" t="s">
        <v>30</v>
      </c>
      <c r="D1435" s="3" t="s">
        <v>1929</v>
      </c>
      <c r="E1435" s="3" t="s">
        <v>457</v>
      </c>
      <c r="F1435" s="3" t="s">
        <v>3255</v>
      </c>
      <c r="G1435" s="3" t="s">
        <v>31</v>
      </c>
      <c r="H1435" s="4">
        <v>45784</v>
      </c>
      <c r="I1435" s="5">
        <v>-1</v>
      </c>
      <c r="J1435" s="3" t="s">
        <v>20</v>
      </c>
      <c r="K1435" s="3" t="s">
        <v>457</v>
      </c>
      <c r="L1435" s="6">
        <v>0</v>
      </c>
      <c r="M1435" s="3" t="s">
        <v>457</v>
      </c>
      <c r="N1435" s="3" t="s">
        <v>457</v>
      </c>
      <c r="O1435" s="3" t="s">
        <v>457</v>
      </c>
      <c r="P1435" s="3" t="s">
        <v>457</v>
      </c>
      <c r="Q1435" s="3" t="s">
        <v>457</v>
      </c>
      <c r="R1435" s="3" t="s">
        <v>457</v>
      </c>
      <c r="S1435" s="3" t="s">
        <v>457</v>
      </c>
      <c r="T1435" s="3" t="s">
        <v>481</v>
      </c>
      <c r="U1435" t="str">
        <f t="shared" si="22"/>
        <v>10589855</v>
      </c>
    </row>
    <row r="1436" spans="1:21" hidden="1">
      <c r="A1436" s="3" t="s">
        <v>904</v>
      </c>
      <c r="B1436" s="3" t="s">
        <v>1686</v>
      </c>
      <c r="C1436" s="3" t="s">
        <v>27</v>
      </c>
      <c r="D1436" s="3" t="s">
        <v>456</v>
      </c>
      <c r="E1436" s="3" t="s">
        <v>457</v>
      </c>
      <c r="F1436" s="3" t="s">
        <v>3256</v>
      </c>
      <c r="G1436" s="3" t="s">
        <v>31</v>
      </c>
      <c r="H1436" s="4">
        <v>45784</v>
      </c>
      <c r="I1436" s="5">
        <v>-1</v>
      </c>
      <c r="J1436" s="3" t="s">
        <v>20</v>
      </c>
      <c r="K1436" s="3" t="s">
        <v>457</v>
      </c>
      <c r="L1436" s="6">
        <v>-11848.97</v>
      </c>
      <c r="M1436" s="3" t="s">
        <v>457</v>
      </c>
      <c r="N1436" s="3" t="s">
        <v>457</v>
      </c>
      <c r="O1436" s="3" t="s">
        <v>457</v>
      </c>
      <c r="P1436" s="3" t="s">
        <v>582</v>
      </c>
      <c r="Q1436" s="3" t="s">
        <v>457</v>
      </c>
      <c r="R1436" s="3" t="s">
        <v>457</v>
      </c>
      <c r="S1436" s="3" t="s">
        <v>457</v>
      </c>
      <c r="T1436" s="3" t="s">
        <v>3257</v>
      </c>
      <c r="U1436" t="str">
        <f t="shared" si="22"/>
        <v>10589855100033049</v>
      </c>
    </row>
    <row r="1437" spans="1:21" hidden="1">
      <c r="A1437" s="3" t="s">
        <v>904</v>
      </c>
      <c r="B1437" s="3" t="s">
        <v>1686</v>
      </c>
      <c r="C1437" s="3" t="s">
        <v>27</v>
      </c>
      <c r="D1437" s="3" t="s">
        <v>456</v>
      </c>
      <c r="E1437" s="3" t="s">
        <v>457</v>
      </c>
      <c r="F1437" s="3" t="s">
        <v>3258</v>
      </c>
      <c r="G1437" s="3" t="s">
        <v>31</v>
      </c>
      <c r="H1437" s="4">
        <v>45784</v>
      </c>
      <c r="I1437" s="5">
        <v>-1</v>
      </c>
      <c r="J1437" s="3" t="s">
        <v>20</v>
      </c>
      <c r="K1437" s="3" t="s">
        <v>457</v>
      </c>
      <c r="L1437" s="6">
        <v>-11848.97</v>
      </c>
      <c r="M1437" s="3" t="s">
        <v>457</v>
      </c>
      <c r="N1437" s="3" t="s">
        <v>457</v>
      </c>
      <c r="O1437" s="3" t="s">
        <v>457</v>
      </c>
      <c r="P1437" s="3" t="s">
        <v>583</v>
      </c>
      <c r="Q1437" s="3" t="s">
        <v>457</v>
      </c>
      <c r="R1437" s="3" t="s">
        <v>457</v>
      </c>
      <c r="S1437" s="3" t="s">
        <v>457</v>
      </c>
      <c r="T1437" s="3" t="s">
        <v>3259</v>
      </c>
      <c r="U1437" t="str">
        <f t="shared" si="22"/>
        <v>10589855100033325</v>
      </c>
    </row>
    <row r="1438" spans="1:21" hidden="1">
      <c r="A1438" s="3" t="s">
        <v>906</v>
      </c>
      <c r="B1438" s="3" t="s">
        <v>1686</v>
      </c>
      <c r="C1438" s="3" t="s">
        <v>27</v>
      </c>
      <c r="D1438" s="3" t="s">
        <v>456</v>
      </c>
      <c r="E1438" s="3" t="s">
        <v>457</v>
      </c>
      <c r="F1438" s="3" t="s">
        <v>3260</v>
      </c>
      <c r="G1438" s="3" t="s">
        <v>31</v>
      </c>
      <c r="H1438" s="4">
        <v>45784</v>
      </c>
      <c r="I1438" s="5">
        <v>-1</v>
      </c>
      <c r="J1438" s="3" t="s">
        <v>20</v>
      </c>
      <c r="K1438" s="3" t="s">
        <v>457</v>
      </c>
      <c r="L1438" s="6">
        <v>-18943.38</v>
      </c>
      <c r="M1438" s="3" t="s">
        <v>457</v>
      </c>
      <c r="N1438" s="3" t="s">
        <v>457</v>
      </c>
      <c r="O1438" s="3" t="s">
        <v>457</v>
      </c>
      <c r="P1438" s="3" t="s">
        <v>586</v>
      </c>
      <c r="Q1438" s="3" t="s">
        <v>457</v>
      </c>
      <c r="R1438" s="3" t="s">
        <v>457</v>
      </c>
      <c r="S1438" s="3" t="s">
        <v>457</v>
      </c>
      <c r="T1438" s="3" t="s">
        <v>3261</v>
      </c>
      <c r="U1438" t="str">
        <f t="shared" si="22"/>
        <v>10589857100037067</v>
      </c>
    </row>
    <row r="1439" spans="1:21" hidden="1">
      <c r="A1439" s="3" t="s">
        <v>906</v>
      </c>
      <c r="B1439" s="3" t="s">
        <v>1686</v>
      </c>
      <c r="C1439" s="3" t="s">
        <v>27</v>
      </c>
      <c r="D1439" s="3" t="s">
        <v>1929</v>
      </c>
      <c r="E1439" s="3" t="s">
        <v>457</v>
      </c>
      <c r="F1439" s="3" t="s">
        <v>3230</v>
      </c>
      <c r="G1439" s="3" t="s">
        <v>461</v>
      </c>
      <c r="H1439" s="4">
        <v>45784</v>
      </c>
      <c r="I1439" s="5">
        <v>1</v>
      </c>
      <c r="J1439" s="3" t="s">
        <v>20</v>
      </c>
      <c r="K1439" s="3" t="s">
        <v>457</v>
      </c>
      <c r="L1439" s="6">
        <v>0</v>
      </c>
      <c r="M1439" s="3" t="s">
        <v>457</v>
      </c>
      <c r="N1439" s="3" t="s">
        <v>457</v>
      </c>
      <c r="O1439" s="3" t="s">
        <v>457</v>
      </c>
      <c r="P1439" s="3" t="s">
        <v>457</v>
      </c>
      <c r="Q1439" s="3" t="s">
        <v>457</v>
      </c>
      <c r="R1439" s="3" t="s">
        <v>457</v>
      </c>
      <c r="S1439" s="3" t="s">
        <v>457</v>
      </c>
      <c r="T1439" s="3" t="s">
        <v>481</v>
      </c>
      <c r="U1439" t="str">
        <f t="shared" si="22"/>
        <v>10589857</v>
      </c>
    </row>
    <row r="1440" spans="1:21" hidden="1">
      <c r="A1440" s="3" t="s">
        <v>906</v>
      </c>
      <c r="B1440" s="3" t="s">
        <v>1686</v>
      </c>
      <c r="C1440" s="3" t="s">
        <v>27</v>
      </c>
      <c r="D1440" s="3" t="s">
        <v>456</v>
      </c>
      <c r="E1440" s="3" t="s">
        <v>457</v>
      </c>
      <c r="F1440" s="3" t="s">
        <v>3262</v>
      </c>
      <c r="G1440" s="3" t="s">
        <v>31</v>
      </c>
      <c r="H1440" s="4">
        <v>45784</v>
      </c>
      <c r="I1440" s="5">
        <v>-1</v>
      </c>
      <c r="J1440" s="3" t="s">
        <v>20</v>
      </c>
      <c r="K1440" s="3" t="s">
        <v>457</v>
      </c>
      <c r="L1440" s="6">
        <v>-18943.38</v>
      </c>
      <c r="M1440" s="3" t="s">
        <v>457</v>
      </c>
      <c r="N1440" s="3" t="s">
        <v>457</v>
      </c>
      <c r="O1440" s="3" t="s">
        <v>457</v>
      </c>
      <c r="P1440" s="3" t="s">
        <v>584</v>
      </c>
      <c r="Q1440" s="3" t="s">
        <v>457</v>
      </c>
      <c r="R1440" s="3" t="s">
        <v>457</v>
      </c>
      <c r="S1440" s="3" t="s">
        <v>457</v>
      </c>
      <c r="T1440" s="3" t="s">
        <v>3263</v>
      </c>
      <c r="U1440" t="str">
        <f t="shared" si="22"/>
        <v>10589857100033327</v>
      </c>
    </row>
    <row r="1441" spans="1:21" hidden="1">
      <c r="A1441" s="3" t="s">
        <v>906</v>
      </c>
      <c r="B1441" s="3" t="s">
        <v>1686</v>
      </c>
      <c r="C1441" s="3" t="s">
        <v>30</v>
      </c>
      <c r="D1441" s="3" t="s">
        <v>1929</v>
      </c>
      <c r="E1441" s="3" t="s">
        <v>457</v>
      </c>
      <c r="F1441" s="3" t="s">
        <v>3230</v>
      </c>
      <c r="G1441" s="3" t="s">
        <v>31</v>
      </c>
      <c r="H1441" s="4">
        <v>45784</v>
      </c>
      <c r="I1441" s="5">
        <v>-1</v>
      </c>
      <c r="J1441" s="3" t="s">
        <v>20</v>
      </c>
      <c r="K1441" s="3" t="s">
        <v>457</v>
      </c>
      <c r="L1441" s="6">
        <v>0</v>
      </c>
      <c r="M1441" s="3" t="s">
        <v>457</v>
      </c>
      <c r="N1441" s="3" t="s">
        <v>457</v>
      </c>
      <c r="O1441" s="3" t="s">
        <v>457</v>
      </c>
      <c r="P1441" s="3" t="s">
        <v>457</v>
      </c>
      <c r="Q1441" s="3" t="s">
        <v>457</v>
      </c>
      <c r="R1441" s="3" t="s">
        <v>457</v>
      </c>
      <c r="S1441" s="3" t="s">
        <v>457</v>
      </c>
      <c r="T1441" s="3" t="s">
        <v>481</v>
      </c>
      <c r="U1441" t="str">
        <f t="shared" si="22"/>
        <v>10589857</v>
      </c>
    </row>
    <row r="1442" spans="1:21" hidden="1">
      <c r="A1442" s="3" t="s">
        <v>906</v>
      </c>
      <c r="B1442" s="3" t="s">
        <v>1686</v>
      </c>
      <c r="C1442" s="3" t="s">
        <v>30</v>
      </c>
      <c r="D1442" s="3" t="s">
        <v>1929</v>
      </c>
      <c r="E1442" s="3" t="s">
        <v>457</v>
      </c>
      <c r="F1442" s="3" t="s">
        <v>3230</v>
      </c>
      <c r="G1442" s="3" t="s">
        <v>32</v>
      </c>
      <c r="H1442" s="4">
        <v>45784</v>
      </c>
      <c r="I1442" s="5">
        <v>-1</v>
      </c>
      <c r="J1442" s="3" t="s">
        <v>20</v>
      </c>
      <c r="K1442" s="3" t="s">
        <v>457</v>
      </c>
      <c r="L1442" s="6">
        <v>0</v>
      </c>
      <c r="M1442" s="3" t="s">
        <v>457</v>
      </c>
      <c r="N1442" s="3" t="s">
        <v>457</v>
      </c>
      <c r="O1442" s="3" t="s">
        <v>457</v>
      </c>
      <c r="P1442" s="3" t="s">
        <v>457</v>
      </c>
      <c r="Q1442" s="3" t="s">
        <v>457</v>
      </c>
      <c r="R1442" s="3" t="s">
        <v>457</v>
      </c>
      <c r="S1442" s="3" t="s">
        <v>457</v>
      </c>
      <c r="T1442" s="3" t="s">
        <v>481</v>
      </c>
      <c r="U1442" t="str">
        <f t="shared" si="22"/>
        <v>10589857</v>
      </c>
    </row>
    <row r="1443" spans="1:21" hidden="1">
      <c r="A1443" s="3" t="s">
        <v>906</v>
      </c>
      <c r="B1443" s="3" t="s">
        <v>1686</v>
      </c>
      <c r="C1443" s="3" t="s">
        <v>27</v>
      </c>
      <c r="D1443" s="3" t="s">
        <v>1929</v>
      </c>
      <c r="E1443" s="3" t="s">
        <v>457</v>
      </c>
      <c r="F1443" s="3" t="s">
        <v>3230</v>
      </c>
      <c r="G1443" s="3" t="s">
        <v>25</v>
      </c>
      <c r="H1443" s="4">
        <v>45784</v>
      </c>
      <c r="I1443" s="5">
        <v>1</v>
      </c>
      <c r="J1443" s="3" t="s">
        <v>20</v>
      </c>
      <c r="K1443" s="3" t="s">
        <v>457</v>
      </c>
      <c r="L1443" s="6">
        <v>0</v>
      </c>
      <c r="M1443" s="3" t="s">
        <v>457</v>
      </c>
      <c r="N1443" s="3" t="s">
        <v>457</v>
      </c>
      <c r="O1443" s="3" t="s">
        <v>457</v>
      </c>
      <c r="P1443" s="3" t="s">
        <v>457</v>
      </c>
      <c r="Q1443" s="3" t="s">
        <v>457</v>
      </c>
      <c r="R1443" s="3" t="s">
        <v>457</v>
      </c>
      <c r="S1443" s="3" t="s">
        <v>457</v>
      </c>
      <c r="T1443" s="3" t="s">
        <v>481</v>
      </c>
      <c r="U1443" t="str">
        <f t="shared" si="22"/>
        <v>10589857</v>
      </c>
    </row>
    <row r="1444" spans="1:21" hidden="1">
      <c r="A1444" s="3" t="s">
        <v>910</v>
      </c>
      <c r="B1444" s="3" t="s">
        <v>1686</v>
      </c>
      <c r="C1444" s="3" t="s">
        <v>27</v>
      </c>
      <c r="D1444" s="3" t="s">
        <v>456</v>
      </c>
      <c r="E1444" s="3" t="s">
        <v>457</v>
      </c>
      <c r="F1444" s="3" t="s">
        <v>3264</v>
      </c>
      <c r="G1444" s="3" t="s">
        <v>31</v>
      </c>
      <c r="H1444" s="4">
        <v>45784</v>
      </c>
      <c r="I1444" s="5">
        <v>-1</v>
      </c>
      <c r="J1444" s="3" t="s">
        <v>20</v>
      </c>
      <c r="K1444" s="3" t="s">
        <v>457</v>
      </c>
      <c r="L1444" s="6">
        <v>-34114.97</v>
      </c>
      <c r="M1444" s="3" t="s">
        <v>457</v>
      </c>
      <c r="N1444" s="3" t="s">
        <v>457</v>
      </c>
      <c r="O1444" s="3" t="s">
        <v>457</v>
      </c>
      <c r="P1444" s="3" t="s">
        <v>587</v>
      </c>
      <c r="Q1444" s="3" t="s">
        <v>457</v>
      </c>
      <c r="R1444" s="3" t="s">
        <v>457</v>
      </c>
      <c r="S1444" s="3" t="s">
        <v>457</v>
      </c>
      <c r="T1444" s="3" t="s">
        <v>3265</v>
      </c>
      <c r="U1444" t="str">
        <f t="shared" si="22"/>
        <v>10589858100037339</v>
      </c>
    </row>
    <row r="1445" spans="1:21" hidden="1">
      <c r="A1445" s="3" t="s">
        <v>910</v>
      </c>
      <c r="B1445" s="3" t="s">
        <v>1686</v>
      </c>
      <c r="C1445" s="3" t="s">
        <v>27</v>
      </c>
      <c r="D1445" s="3" t="s">
        <v>1929</v>
      </c>
      <c r="E1445" s="3" t="s">
        <v>457</v>
      </c>
      <c r="F1445" s="3" t="s">
        <v>3266</v>
      </c>
      <c r="G1445" s="3" t="s">
        <v>25</v>
      </c>
      <c r="H1445" s="4">
        <v>45784</v>
      </c>
      <c r="I1445" s="5">
        <v>1</v>
      </c>
      <c r="J1445" s="3" t="s">
        <v>20</v>
      </c>
      <c r="K1445" s="3" t="s">
        <v>457</v>
      </c>
      <c r="L1445" s="6">
        <v>0</v>
      </c>
      <c r="M1445" s="3" t="s">
        <v>457</v>
      </c>
      <c r="N1445" s="3" t="s">
        <v>457</v>
      </c>
      <c r="O1445" s="3" t="s">
        <v>457</v>
      </c>
      <c r="P1445" s="3" t="s">
        <v>457</v>
      </c>
      <c r="Q1445" s="3" t="s">
        <v>457</v>
      </c>
      <c r="R1445" s="3" t="s">
        <v>457</v>
      </c>
      <c r="S1445" s="3" t="s">
        <v>457</v>
      </c>
      <c r="T1445" s="3" t="s">
        <v>481</v>
      </c>
      <c r="U1445" t="str">
        <f t="shared" si="22"/>
        <v>10589858</v>
      </c>
    </row>
    <row r="1446" spans="1:21" hidden="1">
      <c r="A1446" s="3" t="s">
        <v>910</v>
      </c>
      <c r="B1446" s="3" t="s">
        <v>1686</v>
      </c>
      <c r="C1446" s="3" t="s">
        <v>30</v>
      </c>
      <c r="D1446" s="3" t="s">
        <v>1929</v>
      </c>
      <c r="E1446" s="3" t="s">
        <v>457</v>
      </c>
      <c r="F1446" s="3" t="s">
        <v>3266</v>
      </c>
      <c r="G1446" s="3" t="s">
        <v>31</v>
      </c>
      <c r="H1446" s="4">
        <v>45784</v>
      </c>
      <c r="I1446" s="5">
        <v>-1</v>
      </c>
      <c r="J1446" s="3" t="s">
        <v>20</v>
      </c>
      <c r="K1446" s="3" t="s">
        <v>457</v>
      </c>
      <c r="L1446" s="6">
        <v>0</v>
      </c>
      <c r="M1446" s="3" t="s">
        <v>457</v>
      </c>
      <c r="N1446" s="3" t="s">
        <v>457</v>
      </c>
      <c r="O1446" s="3" t="s">
        <v>457</v>
      </c>
      <c r="P1446" s="3" t="s">
        <v>457</v>
      </c>
      <c r="Q1446" s="3" t="s">
        <v>457</v>
      </c>
      <c r="R1446" s="3" t="s">
        <v>457</v>
      </c>
      <c r="S1446" s="3" t="s">
        <v>457</v>
      </c>
      <c r="T1446" s="3" t="s">
        <v>481</v>
      </c>
      <c r="U1446" t="str">
        <f t="shared" si="22"/>
        <v>10589858</v>
      </c>
    </row>
    <row r="1447" spans="1:21" hidden="1">
      <c r="A1447" s="3" t="s">
        <v>908</v>
      </c>
      <c r="B1447" s="3" t="s">
        <v>1686</v>
      </c>
      <c r="C1447" s="3" t="s">
        <v>30</v>
      </c>
      <c r="D1447" s="3" t="s">
        <v>1929</v>
      </c>
      <c r="E1447" s="3" t="s">
        <v>457</v>
      </c>
      <c r="F1447" s="3" t="s">
        <v>3230</v>
      </c>
      <c r="G1447" s="3" t="s">
        <v>463</v>
      </c>
      <c r="H1447" s="4">
        <v>45784</v>
      </c>
      <c r="I1447" s="5">
        <v>-1</v>
      </c>
      <c r="J1447" s="3" t="s">
        <v>20</v>
      </c>
      <c r="K1447" s="3" t="s">
        <v>457</v>
      </c>
      <c r="L1447" s="6">
        <v>0</v>
      </c>
      <c r="M1447" s="3" t="s">
        <v>457</v>
      </c>
      <c r="N1447" s="3" t="s">
        <v>457</v>
      </c>
      <c r="O1447" s="3" t="s">
        <v>457</v>
      </c>
      <c r="P1447" s="3" t="s">
        <v>457</v>
      </c>
      <c r="Q1447" s="3" t="s">
        <v>457</v>
      </c>
      <c r="R1447" s="3" t="s">
        <v>457</v>
      </c>
      <c r="S1447" s="3" t="s">
        <v>457</v>
      </c>
      <c r="T1447" s="3" t="s">
        <v>481</v>
      </c>
      <c r="U1447" t="str">
        <f t="shared" si="22"/>
        <v>10589859</v>
      </c>
    </row>
    <row r="1448" spans="1:21" hidden="1">
      <c r="A1448" s="3" t="s">
        <v>908</v>
      </c>
      <c r="B1448" s="3" t="s">
        <v>1686</v>
      </c>
      <c r="C1448" s="3" t="s">
        <v>27</v>
      </c>
      <c r="D1448" s="3" t="s">
        <v>456</v>
      </c>
      <c r="E1448" s="3" t="s">
        <v>457</v>
      </c>
      <c r="F1448" s="3" t="s">
        <v>3267</v>
      </c>
      <c r="G1448" s="3" t="s">
        <v>31</v>
      </c>
      <c r="H1448" s="4">
        <v>45784</v>
      </c>
      <c r="I1448" s="5">
        <v>-1</v>
      </c>
      <c r="J1448" s="3" t="s">
        <v>20</v>
      </c>
      <c r="K1448" s="3" t="s">
        <v>457</v>
      </c>
      <c r="L1448" s="6">
        <v>-51593.47</v>
      </c>
      <c r="M1448" s="3" t="s">
        <v>457</v>
      </c>
      <c r="N1448" s="3" t="s">
        <v>457</v>
      </c>
      <c r="O1448" s="3" t="s">
        <v>457</v>
      </c>
      <c r="P1448" s="3" t="s">
        <v>585</v>
      </c>
      <c r="Q1448" s="3" t="s">
        <v>457</v>
      </c>
      <c r="R1448" s="3" t="s">
        <v>457</v>
      </c>
      <c r="S1448" s="3" t="s">
        <v>457</v>
      </c>
      <c r="T1448" s="3" t="s">
        <v>3268</v>
      </c>
      <c r="U1448" t="str">
        <f t="shared" si="22"/>
        <v>10589859100036158</v>
      </c>
    </row>
    <row r="1449" spans="1:21" hidden="1">
      <c r="A1449" s="3" t="s">
        <v>908</v>
      </c>
      <c r="B1449" s="3" t="s">
        <v>1686</v>
      </c>
      <c r="C1449" s="3" t="s">
        <v>27</v>
      </c>
      <c r="D1449" s="3" t="s">
        <v>1929</v>
      </c>
      <c r="E1449" s="3" t="s">
        <v>457</v>
      </c>
      <c r="F1449" s="3" t="s">
        <v>3230</v>
      </c>
      <c r="G1449" s="3" t="s">
        <v>460</v>
      </c>
      <c r="H1449" s="4">
        <v>45784</v>
      </c>
      <c r="I1449" s="5">
        <v>1</v>
      </c>
      <c r="J1449" s="3" t="s">
        <v>20</v>
      </c>
      <c r="K1449" s="3" t="s">
        <v>457</v>
      </c>
      <c r="L1449" s="6">
        <v>0</v>
      </c>
      <c r="M1449" s="3" t="s">
        <v>457</v>
      </c>
      <c r="N1449" s="3" t="s">
        <v>457</v>
      </c>
      <c r="O1449" s="3" t="s">
        <v>457</v>
      </c>
      <c r="P1449" s="3" t="s">
        <v>457</v>
      </c>
      <c r="Q1449" s="3" t="s">
        <v>457</v>
      </c>
      <c r="R1449" s="3" t="s">
        <v>457</v>
      </c>
      <c r="S1449" s="3" t="s">
        <v>457</v>
      </c>
      <c r="T1449" s="3" t="s">
        <v>481</v>
      </c>
      <c r="U1449" t="str">
        <f t="shared" si="22"/>
        <v>10589859</v>
      </c>
    </row>
    <row r="1450" spans="1:21" hidden="1">
      <c r="A1450" s="3" t="s">
        <v>1361</v>
      </c>
      <c r="B1450" s="3" t="s">
        <v>1686</v>
      </c>
      <c r="C1450" s="3" t="s">
        <v>457</v>
      </c>
      <c r="D1450" s="3" t="s">
        <v>1899</v>
      </c>
      <c r="E1450" s="3" t="s">
        <v>457</v>
      </c>
      <c r="F1450" s="3" t="s">
        <v>3269</v>
      </c>
      <c r="G1450" s="3" t="s">
        <v>25</v>
      </c>
      <c r="H1450" s="4">
        <v>45784</v>
      </c>
      <c r="I1450" s="5">
        <v>1</v>
      </c>
      <c r="J1450" s="3" t="s">
        <v>20</v>
      </c>
      <c r="K1450" s="3" t="s">
        <v>457</v>
      </c>
      <c r="L1450" s="6">
        <v>506</v>
      </c>
      <c r="M1450" s="3" t="s">
        <v>457</v>
      </c>
      <c r="N1450" s="3" t="s">
        <v>457</v>
      </c>
      <c r="O1450" s="3" t="s">
        <v>457</v>
      </c>
      <c r="P1450" s="3" t="s">
        <v>457</v>
      </c>
      <c r="Q1450" s="3" t="s">
        <v>3270</v>
      </c>
      <c r="R1450" s="3" t="s">
        <v>457</v>
      </c>
      <c r="S1450" s="3" t="s">
        <v>457</v>
      </c>
      <c r="T1450" s="3" t="s">
        <v>481</v>
      </c>
      <c r="U1450" t="str">
        <f t="shared" si="22"/>
        <v>10606214</v>
      </c>
    </row>
    <row r="1451" spans="1:21" hidden="1">
      <c r="A1451" s="3" t="s">
        <v>1361</v>
      </c>
      <c r="B1451" s="3" t="s">
        <v>1686</v>
      </c>
      <c r="C1451" s="3" t="s">
        <v>457</v>
      </c>
      <c r="D1451" s="3" t="s">
        <v>1899</v>
      </c>
      <c r="E1451" s="3" t="s">
        <v>457</v>
      </c>
      <c r="F1451" s="3" t="s">
        <v>3271</v>
      </c>
      <c r="G1451" s="3" t="s">
        <v>25</v>
      </c>
      <c r="H1451" s="4">
        <v>45784</v>
      </c>
      <c r="I1451" s="5">
        <v>1</v>
      </c>
      <c r="J1451" s="3" t="s">
        <v>20</v>
      </c>
      <c r="K1451" s="3" t="s">
        <v>457</v>
      </c>
      <c r="L1451" s="6">
        <v>506</v>
      </c>
      <c r="M1451" s="3" t="s">
        <v>457</v>
      </c>
      <c r="N1451" s="3" t="s">
        <v>457</v>
      </c>
      <c r="O1451" s="3" t="s">
        <v>457</v>
      </c>
      <c r="P1451" s="3" t="s">
        <v>457</v>
      </c>
      <c r="Q1451" s="3" t="s">
        <v>3272</v>
      </c>
      <c r="R1451" s="3" t="s">
        <v>457</v>
      </c>
      <c r="S1451" s="3" t="s">
        <v>457</v>
      </c>
      <c r="T1451" s="3" t="s">
        <v>481</v>
      </c>
      <c r="U1451" t="str">
        <f t="shared" si="22"/>
        <v>10606214</v>
      </c>
    </row>
    <row r="1452" spans="1:21" hidden="1">
      <c r="A1452" s="3" t="s">
        <v>1339</v>
      </c>
      <c r="B1452" s="3" t="s">
        <v>1686</v>
      </c>
      <c r="C1452" s="3" t="s">
        <v>23</v>
      </c>
      <c r="D1452" s="3" t="s">
        <v>1896</v>
      </c>
      <c r="E1452" s="3" t="s">
        <v>457</v>
      </c>
      <c r="F1452" s="3" t="s">
        <v>3273</v>
      </c>
      <c r="G1452" s="3" t="s">
        <v>458</v>
      </c>
      <c r="H1452" s="4">
        <v>45785</v>
      </c>
      <c r="I1452" s="5">
        <v>-8</v>
      </c>
      <c r="J1452" s="3" t="s">
        <v>20</v>
      </c>
      <c r="K1452" s="3" t="s">
        <v>457</v>
      </c>
      <c r="L1452" s="6">
        <v>-37.840000000000003</v>
      </c>
      <c r="M1452" s="3" t="s">
        <v>457</v>
      </c>
      <c r="N1452" s="3" t="s">
        <v>457</v>
      </c>
      <c r="O1452" s="3" t="s">
        <v>457</v>
      </c>
      <c r="P1452" s="3" t="s">
        <v>457</v>
      </c>
      <c r="Q1452" s="3" t="s">
        <v>457</v>
      </c>
      <c r="R1452" s="3" t="s">
        <v>457</v>
      </c>
      <c r="S1452" s="3" t="s">
        <v>457</v>
      </c>
      <c r="T1452" s="3" t="s">
        <v>481</v>
      </c>
      <c r="U1452" t="str">
        <f t="shared" si="22"/>
        <v>10060918</v>
      </c>
    </row>
    <row r="1453" spans="1:21" hidden="1">
      <c r="A1453" s="3" t="s">
        <v>1010</v>
      </c>
      <c r="B1453" s="3" t="s">
        <v>1686</v>
      </c>
      <c r="C1453" s="3" t="s">
        <v>457</v>
      </c>
      <c r="D1453" s="3" t="s">
        <v>1899</v>
      </c>
      <c r="E1453" s="3" t="s">
        <v>457</v>
      </c>
      <c r="F1453" s="3" t="s">
        <v>3274</v>
      </c>
      <c r="G1453" s="3" t="s">
        <v>25</v>
      </c>
      <c r="H1453" s="4">
        <v>45786</v>
      </c>
      <c r="I1453" s="5">
        <v>8</v>
      </c>
      <c r="J1453" s="3" t="s">
        <v>20</v>
      </c>
      <c r="K1453" s="3" t="s">
        <v>457</v>
      </c>
      <c r="L1453" s="6">
        <v>31.03</v>
      </c>
      <c r="M1453" s="3" t="s">
        <v>457</v>
      </c>
      <c r="N1453" s="3" t="s">
        <v>457</v>
      </c>
      <c r="O1453" s="3" t="s">
        <v>457</v>
      </c>
      <c r="P1453" s="3" t="s">
        <v>457</v>
      </c>
      <c r="Q1453" s="3" t="s">
        <v>3275</v>
      </c>
      <c r="R1453" s="3" t="s">
        <v>457</v>
      </c>
      <c r="S1453" s="3" t="s">
        <v>457</v>
      </c>
      <c r="T1453" s="3" t="s">
        <v>481</v>
      </c>
      <c r="U1453" t="str">
        <f t="shared" si="22"/>
        <v>10058891</v>
      </c>
    </row>
    <row r="1454" spans="1:21" hidden="1">
      <c r="A1454" s="3" t="s">
        <v>1596</v>
      </c>
      <c r="B1454" s="3" t="s">
        <v>1686</v>
      </c>
      <c r="C1454" s="3" t="s">
        <v>30</v>
      </c>
      <c r="D1454" s="3" t="s">
        <v>1929</v>
      </c>
      <c r="E1454" s="3" t="s">
        <v>457</v>
      </c>
      <c r="F1454" s="3" t="s">
        <v>3276</v>
      </c>
      <c r="G1454" s="3" t="s">
        <v>31</v>
      </c>
      <c r="H1454" s="4">
        <v>45787</v>
      </c>
      <c r="I1454" s="5">
        <v>-1</v>
      </c>
      <c r="J1454" s="3" t="s">
        <v>20</v>
      </c>
      <c r="K1454" s="3" t="s">
        <v>457</v>
      </c>
      <c r="L1454" s="6">
        <v>0</v>
      </c>
      <c r="M1454" s="3" t="s">
        <v>457</v>
      </c>
      <c r="N1454" s="3" t="s">
        <v>457</v>
      </c>
      <c r="O1454" s="3" t="s">
        <v>457</v>
      </c>
      <c r="P1454" s="3" t="s">
        <v>457</v>
      </c>
      <c r="Q1454" s="3" t="s">
        <v>457</v>
      </c>
      <c r="R1454" s="3" t="s">
        <v>457</v>
      </c>
      <c r="S1454" s="3" t="s">
        <v>457</v>
      </c>
      <c r="T1454" s="3" t="s">
        <v>481</v>
      </c>
      <c r="U1454" t="str">
        <f t="shared" si="22"/>
        <v>10226473</v>
      </c>
    </row>
    <row r="1455" spans="1:21" hidden="1">
      <c r="A1455" s="3" t="s">
        <v>1596</v>
      </c>
      <c r="B1455" s="3" t="s">
        <v>1686</v>
      </c>
      <c r="C1455" s="3" t="s">
        <v>27</v>
      </c>
      <c r="D1455" s="3" t="s">
        <v>456</v>
      </c>
      <c r="E1455" s="3" t="s">
        <v>457</v>
      </c>
      <c r="F1455" s="3" t="s">
        <v>3277</v>
      </c>
      <c r="G1455" s="3" t="s">
        <v>31</v>
      </c>
      <c r="H1455" s="4">
        <v>45787</v>
      </c>
      <c r="I1455" s="5">
        <v>-1</v>
      </c>
      <c r="J1455" s="3" t="s">
        <v>20</v>
      </c>
      <c r="K1455" s="3" t="s">
        <v>457</v>
      </c>
      <c r="L1455" s="6">
        <v>-1</v>
      </c>
      <c r="M1455" s="3" t="s">
        <v>457</v>
      </c>
      <c r="N1455" s="3" t="s">
        <v>457</v>
      </c>
      <c r="O1455" s="3" t="s">
        <v>457</v>
      </c>
      <c r="P1455" s="3" t="s">
        <v>674</v>
      </c>
      <c r="Q1455" s="3" t="s">
        <v>457</v>
      </c>
      <c r="R1455" s="3" t="s">
        <v>457</v>
      </c>
      <c r="S1455" s="3" t="s">
        <v>457</v>
      </c>
      <c r="T1455" s="3" t="s">
        <v>3278</v>
      </c>
      <c r="U1455" t="str">
        <f t="shared" si="22"/>
        <v>10226473100044095</v>
      </c>
    </row>
    <row r="1456" spans="1:21" hidden="1">
      <c r="A1456" s="3" t="s">
        <v>1596</v>
      </c>
      <c r="B1456" s="3" t="s">
        <v>1686</v>
      </c>
      <c r="C1456" s="3" t="s">
        <v>27</v>
      </c>
      <c r="D1456" s="3" t="s">
        <v>1929</v>
      </c>
      <c r="E1456" s="3" t="s">
        <v>457</v>
      </c>
      <c r="F1456" s="3" t="s">
        <v>3276</v>
      </c>
      <c r="G1456" s="3" t="s">
        <v>25</v>
      </c>
      <c r="H1456" s="4">
        <v>45787</v>
      </c>
      <c r="I1456" s="5">
        <v>1</v>
      </c>
      <c r="J1456" s="3" t="s">
        <v>20</v>
      </c>
      <c r="K1456" s="3" t="s">
        <v>457</v>
      </c>
      <c r="L1456" s="6">
        <v>0</v>
      </c>
      <c r="M1456" s="3" t="s">
        <v>457</v>
      </c>
      <c r="N1456" s="3" t="s">
        <v>457</v>
      </c>
      <c r="O1456" s="3" t="s">
        <v>457</v>
      </c>
      <c r="P1456" s="3" t="s">
        <v>457</v>
      </c>
      <c r="Q1456" s="3" t="s">
        <v>457</v>
      </c>
      <c r="R1456" s="3" t="s">
        <v>457</v>
      </c>
      <c r="S1456" s="3" t="s">
        <v>457</v>
      </c>
      <c r="T1456" s="3" t="s">
        <v>481</v>
      </c>
      <c r="U1456" t="str">
        <f t="shared" si="22"/>
        <v>10226473</v>
      </c>
    </row>
    <row r="1457" spans="1:21" hidden="1">
      <c r="A1457" s="3" t="s">
        <v>902</v>
      </c>
      <c r="B1457" s="3" t="s">
        <v>1686</v>
      </c>
      <c r="C1457" s="3" t="s">
        <v>27</v>
      </c>
      <c r="D1457" s="3" t="s">
        <v>456</v>
      </c>
      <c r="E1457" s="3" t="s">
        <v>457</v>
      </c>
      <c r="F1457" s="3" t="s">
        <v>3279</v>
      </c>
      <c r="G1457" s="3" t="s">
        <v>31</v>
      </c>
      <c r="H1457" s="4">
        <v>45787</v>
      </c>
      <c r="I1457" s="5">
        <v>-1</v>
      </c>
      <c r="J1457" s="3" t="s">
        <v>20</v>
      </c>
      <c r="K1457" s="3" t="s">
        <v>457</v>
      </c>
      <c r="L1457" s="6">
        <v>-2137.31</v>
      </c>
      <c r="M1457" s="3" t="s">
        <v>457</v>
      </c>
      <c r="N1457" s="3" t="s">
        <v>457</v>
      </c>
      <c r="O1457" s="3" t="s">
        <v>457</v>
      </c>
      <c r="P1457" s="3" t="s">
        <v>580</v>
      </c>
      <c r="Q1457" s="3" t="s">
        <v>457</v>
      </c>
      <c r="R1457" s="3" t="s">
        <v>457</v>
      </c>
      <c r="S1457" s="3" t="s">
        <v>457</v>
      </c>
      <c r="T1457" s="3" t="s">
        <v>3236</v>
      </c>
      <c r="U1457" t="str">
        <f t="shared" si="22"/>
        <v>10227207100032537</v>
      </c>
    </row>
    <row r="1458" spans="1:21" hidden="1">
      <c r="A1458" s="3" t="s">
        <v>902</v>
      </c>
      <c r="B1458" s="3" t="s">
        <v>1686</v>
      </c>
      <c r="C1458" s="3" t="s">
        <v>27</v>
      </c>
      <c r="D1458" s="3" t="s">
        <v>1929</v>
      </c>
      <c r="E1458" s="3" t="s">
        <v>457</v>
      </c>
      <c r="F1458" s="3" t="s">
        <v>3280</v>
      </c>
      <c r="G1458" s="3" t="s">
        <v>25</v>
      </c>
      <c r="H1458" s="4">
        <v>45787</v>
      </c>
      <c r="I1458" s="5">
        <v>1</v>
      </c>
      <c r="J1458" s="3" t="s">
        <v>20</v>
      </c>
      <c r="K1458" s="3" t="s">
        <v>457</v>
      </c>
      <c r="L1458" s="6">
        <v>0</v>
      </c>
      <c r="M1458" s="3" t="s">
        <v>457</v>
      </c>
      <c r="N1458" s="3" t="s">
        <v>457</v>
      </c>
      <c r="O1458" s="3" t="s">
        <v>457</v>
      </c>
      <c r="P1458" s="3" t="s">
        <v>457</v>
      </c>
      <c r="Q1458" s="3" t="s">
        <v>457</v>
      </c>
      <c r="R1458" s="3" t="s">
        <v>457</v>
      </c>
      <c r="S1458" s="3" t="s">
        <v>457</v>
      </c>
      <c r="T1458" s="3" t="s">
        <v>481</v>
      </c>
      <c r="U1458" t="str">
        <f t="shared" si="22"/>
        <v>10227207</v>
      </c>
    </row>
    <row r="1459" spans="1:21" hidden="1">
      <c r="A1459" s="3" t="s">
        <v>902</v>
      </c>
      <c r="B1459" s="3" t="s">
        <v>1686</v>
      </c>
      <c r="C1459" s="3" t="s">
        <v>30</v>
      </c>
      <c r="D1459" s="3" t="s">
        <v>1929</v>
      </c>
      <c r="E1459" s="3" t="s">
        <v>457</v>
      </c>
      <c r="F1459" s="3" t="s">
        <v>3280</v>
      </c>
      <c r="G1459" s="3" t="s">
        <v>31</v>
      </c>
      <c r="H1459" s="4">
        <v>45787</v>
      </c>
      <c r="I1459" s="5">
        <v>-1</v>
      </c>
      <c r="J1459" s="3" t="s">
        <v>20</v>
      </c>
      <c r="K1459" s="3" t="s">
        <v>457</v>
      </c>
      <c r="L1459" s="6">
        <v>0</v>
      </c>
      <c r="M1459" s="3" t="s">
        <v>457</v>
      </c>
      <c r="N1459" s="3" t="s">
        <v>457</v>
      </c>
      <c r="O1459" s="3" t="s">
        <v>457</v>
      </c>
      <c r="P1459" s="3" t="s">
        <v>457</v>
      </c>
      <c r="Q1459" s="3" t="s">
        <v>457</v>
      </c>
      <c r="R1459" s="3" t="s">
        <v>457</v>
      </c>
      <c r="S1459" s="3" t="s">
        <v>457</v>
      </c>
      <c r="T1459" s="3" t="s">
        <v>481</v>
      </c>
      <c r="U1459" t="str">
        <f t="shared" si="22"/>
        <v>10227207</v>
      </c>
    </row>
    <row r="1460" spans="1:21" hidden="1">
      <c r="A1460" s="3" t="s">
        <v>912</v>
      </c>
      <c r="B1460" s="3" t="s">
        <v>1686</v>
      </c>
      <c r="C1460" s="3" t="s">
        <v>27</v>
      </c>
      <c r="D1460" s="3" t="s">
        <v>456</v>
      </c>
      <c r="E1460" s="3" t="s">
        <v>457</v>
      </c>
      <c r="F1460" s="3" t="s">
        <v>3281</v>
      </c>
      <c r="G1460" s="3" t="s">
        <v>31</v>
      </c>
      <c r="H1460" s="4">
        <v>45787</v>
      </c>
      <c r="I1460" s="5">
        <v>-1</v>
      </c>
      <c r="J1460" s="3" t="s">
        <v>20</v>
      </c>
      <c r="K1460" s="3" t="s">
        <v>457</v>
      </c>
      <c r="L1460" s="6">
        <v>-6625.44</v>
      </c>
      <c r="M1460" s="3" t="s">
        <v>457</v>
      </c>
      <c r="N1460" s="3" t="s">
        <v>457</v>
      </c>
      <c r="O1460" s="3" t="s">
        <v>457</v>
      </c>
      <c r="P1460" s="3" t="s">
        <v>588</v>
      </c>
      <c r="Q1460" s="3" t="s">
        <v>457</v>
      </c>
      <c r="R1460" s="3" t="s">
        <v>457</v>
      </c>
      <c r="S1460" s="3" t="s">
        <v>457</v>
      </c>
      <c r="T1460" s="3" t="s">
        <v>3229</v>
      </c>
      <c r="U1460" t="str">
        <f t="shared" si="22"/>
        <v>10539580100039980</v>
      </c>
    </row>
    <row r="1461" spans="1:21" hidden="1">
      <c r="A1461" s="3" t="s">
        <v>912</v>
      </c>
      <c r="B1461" s="3" t="s">
        <v>1686</v>
      </c>
      <c r="C1461" s="3" t="s">
        <v>27</v>
      </c>
      <c r="D1461" s="3" t="s">
        <v>1929</v>
      </c>
      <c r="E1461" s="3" t="s">
        <v>457</v>
      </c>
      <c r="F1461" s="3" t="s">
        <v>3282</v>
      </c>
      <c r="G1461" s="3" t="s">
        <v>25</v>
      </c>
      <c r="H1461" s="4">
        <v>45787</v>
      </c>
      <c r="I1461" s="5">
        <v>1</v>
      </c>
      <c r="J1461" s="3" t="s">
        <v>20</v>
      </c>
      <c r="K1461" s="3" t="s">
        <v>457</v>
      </c>
      <c r="L1461" s="6">
        <v>0</v>
      </c>
      <c r="M1461" s="3" t="s">
        <v>457</v>
      </c>
      <c r="N1461" s="3" t="s">
        <v>457</v>
      </c>
      <c r="O1461" s="3" t="s">
        <v>457</v>
      </c>
      <c r="P1461" s="3" t="s">
        <v>457</v>
      </c>
      <c r="Q1461" s="3" t="s">
        <v>457</v>
      </c>
      <c r="R1461" s="3" t="s">
        <v>457</v>
      </c>
      <c r="S1461" s="3" t="s">
        <v>457</v>
      </c>
      <c r="T1461" s="3" t="s">
        <v>481</v>
      </c>
      <c r="U1461" t="str">
        <f t="shared" si="22"/>
        <v>10539580</v>
      </c>
    </row>
    <row r="1462" spans="1:21" hidden="1">
      <c r="A1462" s="3" t="s">
        <v>912</v>
      </c>
      <c r="B1462" s="3" t="s">
        <v>1686</v>
      </c>
      <c r="C1462" s="3" t="s">
        <v>30</v>
      </c>
      <c r="D1462" s="3" t="s">
        <v>1929</v>
      </c>
      <c r="E1462" s="3" t="s">
        <v>457</v>
      </c>
      <c r="F1462" s="3" t="s">
        <v>3282</v>
      </c>
      <c r="G1462" s="3" t="s">
        <v>31</v>
      </c>
      <c r="H1462" s="4">
        <v>45787</v>
      </c>
      <c r="I1462" s="5">
        <v>-1</v>
      </c>
      <c r="J1462" s="3" t="s">
        <v>20</v>
      </c>
      <c r="K1462" s="3" t="s">
        <v>457</v>
      </c>
      <c r="L1462" s="6">
        <v>0</v>
      </c>
      <c r="M1462" s="3" t="s">
        <v>457</v>
      </c>
      <c r="N1462" s="3" t="s">
        <v>457</v>
      </c>
      <c r="O1462" s="3" t="s">
        <v>457</v>
      </c>
      <c r="P1462" s="3" t="s">
        <v>457</v>
      </c>
      <c r="Q1462" s="3" t="s">
        <v>457</v>
      </c>
      <c r="R1462" s="3" t="s">
        <v>457</v>
      </c>
      <c r="S1462" s="3" t="s">
        <v>457</v>
      </c>
      <c r="T1462" s="3" t="s">
        <v>481</v>
      </c>
      <c r="U1462" t="str">
        <f t="shared" si="22"/>
        <v>10539580</v>
      </c>
    </row>
    <row r="1463" spans="1:21" hidden="1">
      <c r="A1463" s="3" t="s">
        <v>898</v>
      </c>
      <c r="B1463" s="3" t="s">
        <v>1686</v>
      </c>
      <c r="C1463" s="3" t="s">
        <v>27</v>
      </c>
      <c r="D1463" s="3" t="s">
        <v>456</v>
      </c>
      <c r="E1463" s="3" t="s">
        <v>457</v>
      </c>
      <c r="F1463" s="3" t="s">
        <v>3283</v>
      </c>
      <c r="G1463" s="3" t="s">
        <v>31</v>
      </c>
      <c r="H1463" s="4">
        <v>45787</v>
      </c>
      <c r="I1463" s="5">
        <v>-1</v>
      </c>
      <c r="J1463" s="3" t="s">
        <v>20</v>
      </c>
      <c r="K1463" s="3" t="s">
        <v>457</v>
      </c>
      <c r="L1463" s="6">
        <v>-0.01</v>
      </c>
      <c r="M1463" s="3" t="s">
        <v>457</v>
      </c>
      <c r="N1463" s="3" t="s">
        <v>457</v>
      </c>
      <c r="O1463" s="3" t="s">
        <v>457</v>
      </c>
      <c r="P1463" s="3" t="s">
        <v>578</v>
      </c>
      <c r="Q1463" s="3" t="s">
        <v>457</v>
      </c>
      <c r="R1463" s="3" t="s">
        <v>457</v>
      </c>
      <c r="S1463" s="3" t="s">
        <v>457</v>
      </c>
      <c r="T1463" s="3" t="s">
        <v>3284</v>
      </c>
      <c r="U1463" t="str">
        <f t="shared" si="22"/>
        <v>10581067100040990</v>
      </c>
    </row>
    <row r="1464" spans="1:21" hidden="1">
      <c r="A1464" s="3" t="s">
        <v>898</v>
      </c>
      <c r="B1464" s="3" t="s">
        <v>1686</v>
      </c>
      <c r="C1464" s="3" t="s">
        <v>27</v>
      </c>
      <c r="D1464" s="3" t="s">
        <v>1929</v>
      </c>
      <c r="E1464" s="3" t="s">
        <v>457</v>
      </c>
      <c r="F1464" s="3" t="s">
        <v>3285</v>
      </c>
      <c r="G1464" s="3" t="s">
        <v>25</v>
      </c>
      <c r="H1464" s="4">
        <v>45787</v>
      </c>
      <c r="I1464" s="5">
        <v>1</v>
      </c>
      <c r="J1464" s="3" t="s">
        <v>20</v>
      </c>
      <c r="K1464" s="3" t="s">
        <v>457</v>
      </c>
      <c r="L1464" s="6">
        <v>0</v>
      </c>
      <c r="M1464" s="3" t="s">
        <v>457</v>
      </c>
      <c r="N1464" s="3" t="s">
        <v>457</v>
      </c>
      <c r="O1464" s="3" t="s">
        <v>457</v>
      </c>
      <c r="P1464" s="3" t="s">
        <v>457</v>
      </c>
      <c r="Q1464" s="3" t="s">
        <v>457</v>
      </c>
      <c r="R1464" s="3" t="s">
        <v>457</v>
      </c>
      <c r="S1464" s="3" t="s">
        <v>457</v>
      </c>
      <c r="T1464" s="3" t="s">
        <v>481</v>
      </c>
      <c r="U1464" t="str">
        <f t="shared" si="22"/>
        <v>10581067</v>
      </c>
    </row>
    <row r="1465" spans="1:21" hidden="1">
      <c r="A1465" s="3" t="s">
        <v>898</v>
      </c>
      <c r="B1465" s="3" t="s">
        <v>1686</v>
      </c>
      <c r="C1465" s="3" t="s">
        <v>30</v>
      </c>
      <c r="D1465" s="3" t="s">
        <v>1929</v>
      </c>
      <c r="E1465" s="3" t="s">
        <v>457</v>
      </c>
      <c r="F1465" s="3" t="s">
        <v>3285</v>
      </c>
      <c r="G1465" s="3" t="s">
        <v>31</v>
      </c>
      <c r="H1465" s="4">
        <v>45787</v>
      </c>
      <c r="I1465" s="5">
        <v>-1</v>
      </c>
      <c r="J1465" s="3" t="s">
        <v>20</v>
      </c>
      <c r="K1465" s="3" t="s">
        <v>457</v>
      </c>
      <c r="L1465" s="6">
        <v>0</v>
      </c>
      <c r="M1465" s="3" t="s">
        <v>457</v>
      </c>
      <c r="N1465" s="3" t="s">
        <v>457</v>
      </c>
      <c r="O1465" s="3" t="s">
        <v>457</v>
      </c>
      <c r="P1465" s="3" t="s">
        <v>457</v>
      </c>
      <c r="Q1465" s="3" t="s">
        <v>457</v>
      </c>
      <c r="R1465" s="3" t="s">
        <v>457</v>
      </c>
      <c r="S1465" s="3" t="s">
        <v>457</v>
      </c>
      <c r="T1465" s="3" t="s">
        <v>481</v>
      </c>
      <c r="U1465" t="str">
        <f t="shared" si="22"/>
        <v>10581067</v>
      </c>
    </row>
    <row r="1466" spans="1:21" hidden="1">
      <c r="A1466" s="3" t="s">
        <v>1342</v>
      </c>
      <c r="B1466" s="3" t="s">
        <v>1686</v>
      </c>
      <c r="C1466" s="3" t="s">
        <v>457</v>
      </c>
      <c r="D1466" s="3" t="s">
        <v>1899</v>
      </c>
      <c r="E1466" s="3" t="s">
        <v>457</v>
      </c>
      <c r="F1466" s="3" t="s">
        <v>3286</v>
      </c>
      <c r="G1466" s="3" t="s">
        <v>25</v>
      </c>
      <c r="H1466" s="4">
        <v>45790</v>
      </c>
      <c r="I1466" s="5">
        <v>8</v>
      </c>
      <c r="J1466" s="3" t="s">
        <v>20</v>
      </c>
      <c r="K1466" s="3" t="s">
        <v>457</v>
      </c>
      <c r="L1466" s="6">
        <v>28.07</v>
      </c>
      <c r="M1466" s="3" t="s">
        <v>457</v>
      </c>
      <c r="N1466" s="3" t="s">
        <v>457</v>
      </c>
      <c r="O1466" s="3" t="s">
        <v>457</v>
      </c>
      <c r="P1466" s="3" t="s">
        <v>457</v>
      </c>
      <c r="Q1466" s="3" t="s">
        <v>2991</v>
      </c>
      <c r="R1466" s="3" t="s">
        <v>457</v>
      </c>
      <c r="S1466" s="3" t="s">
        <v>457</v>
      </c>
      <c r="T1466" s="3" t="s">
        <v>481</v>
      </c>
      <c r="U1466" t="str">
        <f t="shared" si="22"/>
        <v>10060884</v>
      </c>
    </row>
    <row r="1467" spans="1:21" hidden="1">
      <c r="A1467" s="3" t="s">
        <v>1342</v>
      </c>
      <c r="B1467" s="3" t="s">
        <v>1686</v>
      </c>
      <c r="C1467" s="3" t="s">
        <v>457</v>
      </c>
      <c r="D1467" s="3" t="s">
        <v>1899</v>
      </c>
      <c r="E1467" s="3" t="s">
        <v>457</v>
      </c>
      <c r="F1467" s="3" t="s">
        <v>3287</v>
      </c>
      <c r="G1467" s="3" t="s">
        <v>25</v>
      </c>
      <c r="H1467" s="4">
        <v>45790</v>
      </c>
      <c r="I1467" s="5">
        <v>6</v>
      </c>
      <c r="J1467" s="3" t="s">
        <v>20</v>
      </c>
      <c r="K1467" s="3" t="s">
        <v>457</v>
      </c>
      <c r="L1467" s="6">
        <v>21.05</v>
      </c>
      <c r="M1467" s="3" t="s">
        <v>457</v>
      </c>
      <c r="N1467" s="3" t="s">
        <v>457</v>
      </c>
      <c r="O1467" s="3" t="s">
        <v>457</v>
      </c>
      <c r="P1467" s="3" t="s">
        <v>457</v>
      </c>
      <c r="Q1467" s="3" t="s">
        <v>3288</v>
      </c>
      <c r="R1467" s="3" t="s">
        <v>457</v>
      </c>
      <c r="S1467" s="3" t="s">
        <v>457</v>
      </c>
      <c r="T1467" s="3" t="s">
        <v>481</v>
      </c>
      <c r="U1467" t="str">
        <f t="shared" si="22"/>
        <v>10060884</v>
      </c>
    </row>
    <row r="1468" spans="1:21" hidden="1">
      <c r="A1468" s="3" t="s">
        <v>1305</v>
      </c>
      <c r="B1468" s="3" t="s">
        <v>1686</v>
      </c>
      <c r="C1468" s="3" t="s">
        <v>457</v>
      </c>
      <c r="D1468" s="3" t="s">
        <v>1899</v>
      </c>
      <c r="E1468" s="3" t="s">
        <v>457</v>
      </c>
      <c r="F1468" s="3" t="s">
        <v>3289</v>
      </c>
      <c r="G1468" s="3" t="s">
        <v>25</v>
      </c>
      <c r="H1468" s="4">
        <v>45790</v>
      </c>
      <c r="I1468" s="5">
        <v>2</v>
      </c>
      <c r="J1468" s="3" t="s">
        <v>20</v>
      </c>
      <c r="K1468" s="3" t="s">
        <v>457</v>
      </c>
      <c r="L1468" s="6">
        <v>36.86</v>
      </c>
      <c r="M1468" s="3" t="s">
        <v>457</v>
      </c>
      <c r="N1468" s="3" t="s">
        <v>457</v>
      </c>
      <c r="O1468" s="3" t="s">
        <v>457</v>
      </c>
      <c r="P1468" s="3" t="s">
        <v>457</v>
      </c>
      <c r="Q1468" s="3" t="s">
        <v>3222</v>
      </c>
      <c r="R1468" s="3" t="s">
        <v>457</v>
      </c>
      <c r="S1468" s="3" t="s">
        <v>457</v>
      </c>
      <c r="T1468" s="3" t="s">
        <v>481</v>
      </c>
      <c r="U1468" t="str">
        <f t="shared" si="22"/>
        <v>10060890</v>
      </c>
    </row>
    <row r="1469" spans="1:21" hidden="1">
      <c r="A1469" s="3" t="s">
        <v>1305</v>
      </c>
      <c r="B1469" s="3" t="s">
        <v>1686</v>
      </c>
      <c r="C1469" s="3" t="s">
        <v>23</v>
      </c>
      <c r="D1469" s="3" t="s">
        <v>1896</v>
      </c>
      <c r="E1469" s="3" t="s">
        <v>457</v>
      </c>
      <c r="F1469" s="3" t="s">
        <v>3290</v>
      </c>
      <c r="G1469" s="3" t="s">
        <v>460</v>
      </c>
      <c r="H1469" s="4">
        <v>45790</v>
      </c>
      <c r="I1469" s="5">
        <v>-4</v>
      </c>
      <c r="J1469" s="3" t="s">
        <v>20</v>
      </c>
      <c r="K1469" s="3" t="s">
        <v>457</v>
      </c>
      <c r="L1469" s="6">
        <v>-73.72</v>
      </c>
      <c r="M1469" s="3" t="s">
        <v>457</v>
      </c>
      <c r="N1469" s="3" t="s">
        <v>457</v>
      </c>
      <c r="O1469" s="3" t="s">
        <v>457</v>
      </c>
      <c r="P1469" s="3" t="s">
        <v>457</v>
      </c>
      <c r="Q1469" s="3" t="s">
        <v>457</v>
      </c>
      <c r="R1469" s="3" t="s">
        <v>457</v>
      </c>
      <c r="S1469" s="3" t="s">
        <v>457</v>
      </c>
      <c r="T1469" s="3" t="s">
        <v>481</v>
      </c>
      <c r="U1469" t="str">
        <f t="shared" si="22"/>
        <v>10060890</v>
      </c>
    </row>
    <row r="1470" spans="1:21" hidden="1">
      <c r="A1470" s="3" t="s">
        <v>1547</v>
      </c>
      <c r="B1470" s="3" t="s">
        <v>1686</v>
      </c>
      <c r="C1470" s="3" t="s">
        <v>457</v>
      </c>
      <c r="D1470" s="3" t="s">
        <v>1899</v>
      </c>
      <c r="E1470" s="3" t="s">
        <v>457</v>
      </c>
      <c r="F1470" s="3" t="s">
        <v>3291</v>
      </c>
      <c r="G1470" s="3" t="s">
        <v>25</v>
      </c>
      <c r="H1470" s="4">
        <v>45790</v>
      </c>
      <c r="I1470" s="5">
        <v>4</v>
      </c>
      <c r="J1470" s="3" t="s">
        <v>20</v>
      </c>
      <c r="K1470" s="3" t="s">
        <v>457</v>
      </c>
      <c r="L1470" s="6">
        <v>5.01</v>
      </c>
      <c r="M1470" s="3" t="s">
        <v>457</v>
      </c>
      <c r="N1470" s="3" t="s">
        <v>457</v>
      </c>
      <c r="O1470" s="3" t="s">
        <v>457</v>
      </c>
      <c r="P1470" s="3" t="s">
        <v>457</v>
      </c>
      <c r="Q1470" s="3" t="s">
        <v>2898</v>
      </c>
      <c r="R1470" s="3" t="s">
        <v>457</v>
      </c>
      <c r="S1470" s="3" t="s">
        <v>457</v>
      </c>
      <c r="T1470" s="3" t="s">
        <v>481</v>
      </c>
      <c r="U1470" t="str">
        <f t="shared" si="22"/>
        <v>10204509</v>
      </c>
    </row>
    <row r="1471" spans="1:21" hidden="1">
      <c r="A1471" s="3" t="s">
        <v>1582</v>
      </c>
      <c r="B1471" s="3" t="s">
        <v>1686</v>
      </c>
      <c r="C1471" s="3" t="s">
        <v>457</v>
      </c>
      <c r="D1471" s="3" t="s">
        <v>1899</v>
      </c>
      <c r="E1471" s="3" t="s">
        <v>457</v>
      </c>
      <c r="F1471" s="3" t="s">
        <v>3292</v>
      </c>
      <c r="G1471" s="3" t="s">
        <v>25</v>
      </c>
      <c r="H1471" s="4">
        <v>45790</v>
      </c>
      <c r="I1471" s="5">
        <v>16</v>
      </c>
      <c r="J1471" s="3" t="s">
        <v>20</v>
      </c>
      <c r="K1471" s="3" t="s">
        <v>457</v>
      </c>
      <c r="L1471" s="6">
        <v>448</v>
      </c>
      <c r="M1471" s="3" t="s">
        <v>457</v>
      </c>
      <c r="N1471" s="3" t="s">
        <v>457</v>
      </c>
      <c r="O1471" s="3" t="s">
        <v>457</v>
      </c>
      <c r="P1471" s="3" t="s">
        <v>457</v>
      </c>
      <c r="Q1471" s="3" t="s">
        <v>3293</v>
      </c>
      <c r="R1471" s="3" t="s">
        <v>457</v>
      </c>
      <c r="S1471" s="3" t="s">
        <v>457</v>
      </c>
      <c r="T1471" s="3" t="s">
        <v>481</v>
      </c>
      <c r="U1471" t="str">
        <f t="shared" si="22"/>
        <v>10220349</v>
      </c>
    </row>
    <row r="1472" spans="1:21" hidden="1">
      <c r="A1472" s="3" t="s">
        <v>1596</v>
      </c>
      <c r="B1472" s="3" t="s">
        <v>1686</v>
      </c>
      <c r="C1472" s="3" t="s">
        <v>457</v>
      </c>
      <c r="D1472" s="3" t="s">
        <v>1899</v>
      </c>
      <c r="E1472" s="3" t="s">
        <v>457</v>
      </c>
      <c r="F1472" s="3" t="s">
        <v>3294</v>
      </c>
      <c r="G1472" s="3" t="s">
        <v>25</v>
      </c>
      <c r="H1472" s="4">
        <v>45790</v>
      </c>
      <c r="I1472" s="5">
        <v>1</v>
      </c>
      <c r="J1472" s="3" t="s">
        <v>20</v>
      </c>
      <c r="K1472" s="3" t="s">
        <v>457</v>
      </c>
      <c r="L1472" s="6">
        <v>6818.59</v>
      </c>
      <c r="M1472" s="3" t="s">
        <v>457</v>
      </c>
      <c r="N1472" s="3" t="s">
        <v>457</v>
      </c>
      <c r="O1472" s="3" t="s">
        <v>457</v>
      </c>
      <c r="P1472" s="3" t="s">
        <v>457</v>
      </c>
      <c r="Q1472" s="3" t="s">
        <v>3295</v>
      </c>
      <c r="R1472" s="3" t="s">
        <v>457</v>
      </c>
      <c r="S1472" s="3" t="s">
        <v>457</v>
      </c>
      <c r="T1472" s="3" t="s">
        <v>481</v>
      </c>
      <c r="U1472" t="str">
        <f t="shared" si="22"/>
        <v>10226473</v>
      </c>
    </row>
    <row r="1473" spans="1:21" hidden="1">
      <c r="A1473" s="3" t="s">
        <v>1160</v>
      </c>
      <c r="B1473" s="3" t="s">
        <v>1686</v>
      </c>
      <c r="C1473" s="3" t="s">
        <v>457</v>
      </c>
      <c r="D1473" s="3" t="s">
        <v>1899</v>
      </c>
      <c r="E1473" s="3" t="s">
        <v>457</v>
      </c>
      <c r="F1473" s="3" t="s">
        <v>3296</v>
      </c>
      <c r="G1473" s="3" t="s">
        <v>25</v>
      </c>
      <c r="H1473" s="4">
        <v>45790</v>
      </c>
      <c r="I1473" s="5">
        <v>1</v>
      </c>
      <c r="J1473" s="3" t="s">
        <v>20</v>
      </c>
      <c r="K1473" s="3" t="s">
        <v>457</v>
      </c>
      <c r="L1473" s="6">
        <v>0.01</v>
      </c>
      <c r="M1473" s="3" t="s">
        <v>457</v>
      </c>
      <c r="N1473" s="3" t="s">
        <v>457</v>
      </c>
      <c r="O1473" s="3" t="s">
        <v>457</v>
      </c>
      <c r="P1473" s="3" t="s">
        <v>457</v>
      </c>
      <c r="Q1473" s="3" t="s">
        <v>3297</v>
      </c>
      <c r="R1473" s="3" t="s">
        <v>457</v>
      </c>
      <c r="S1473" s="3" t="s">
        <v>457</v>
      </c>
      <c r="T1473" s="3" t="s">
        <v>481</v>
      </c>
      <c r="U1473" t="str">
        <f t="shared" si="22"/>
        <v>10345025</v>
      </c>
    </row>
    <row r="1474" spans="1:21" hidden="1">
      <c r="A1474" s="3" t="s">
        <v>1010</v>
      </c>
      <c r="B1474" s="3" t="s">
        <v>1686</v>
      </c>
      <c r="C1474" s="3" t="s">
        <v>23</v>
      </c>
      <c r="D1474" s="3" t="s">
        <v>1891</v>
      </c>
      <c r="E1474" s="3" t="s">
        <v>457</v>
      </c>
      <c r="F1474" s="3" t="s">
        <v>3298</v>
      </c>
      <c r="G1474" s="3" t="s">
        <v>31</v>
      </c>
      <c r="H1474" s="4">
        <v>45791</v>
      </c>
      <c r="I1474" s="5">
        <v>8</v>
      </c>
      <c r="J1474" s="3" t="s">
        <v>20</v>
      </c>
      <c r="K1474" s="3" t="s">
        <v>457</v>
      </c>
      <c r="L1474" s="6">
        <v>0</v>
      </c>
      <c r="M1474" s="3" t="s">
        <v>457</v>
      </c>
      <c r="N1474" s="3" t="s">
        <v>457</v>
      </c>
      <c r="O1474" s="3" t="s">
        <v>457</v>
      </c>
      <c r="P1474" s="3" t="s">
        <v>457</v>
      </c>
      <c r="Q1474" s="3" t="s">
        <v>3275</v>
      </c>
      <c r="R1474" s="3" t="s">
        <v>457</v>
      </c>
      <c r="S1474" s="3" t="s">
        <v>457</v>
      </c>
      <c r="T1474" s="3" t="s">
        <v>481</v>
      </c>
      <c r="U1474" t="str">
        <f t="shared" si="22"/>
        <v>10058891</v>
      </c>
    </row>
    <row r="1475" spans="1:21" hidden="1">
      <c r="A1475" s="3" t="s">
        <v>1354</v>
      </c>
      <c r="B1475" s="3" t="s">
        <v>1686</v>
      </c>
      <c r="C1475" s="3" t="s">
        <v>23</v>
      </c>
      <c r="D1475" s="3" t="s">
        <v>1891</v>
      </c>
      <c r="E1475" s="3" t="s">
        <v>457</v>
      </c>
      <c r="F1475" s="3" t="s">
        <v>3299</v>
      </c>
      <c r="G1475" s="3" t="s">
        <v>31</v>
      </c>
      <c r="H1475" s="4">
        <v>45794</v>
      </c>
      <c r="I1475" s="5">
        <v>4</v>
      </c>
      <c r="J1475" s="3" t="s">
        <v>20</v>
      </c>
      <c r="K1475" s="3" t="s">
        <v>457</v>
      </c>
      <c r="L1475" s="6">
        <v>0</v>
      </c>
      <c r="M1475" s="3" t="s">
        <v>457</v>
      </c>
      <c r="N1475" s="3" t="s">
        <v>457</v>
      </c>
      <c r="O1475" s="3" t="s">
        <v>457</v>
      </c>
      <c r="P1475" s="3" t="s">
        <v>457</v>
      </c>
      <c r="Q1475" s="3" t="s">
        <v>3183</v>
      </c>
      <c r="R1475" s="3" t="s">
        <v>457</v>
      </c>
      <c r="S1475" s="3" t="s">
        <v>457</v>
      </c>
      <c r="T1475" s="3" t="s">
        <v>481</v>
      </c>
      <c r="U1475" t="str">
        <f t="shared" ref="U1475:U1538" si="23">_xlfn.CONCAT(A1475,P1475)</f>
        <v>10058880</v>
      </c>
    </row>
    <row r="1476" spans="1:21" hidden="1">
      <c r="A1476" s="3" t="s">
        <v>154</v>
      </c>
      <c r="B1476" s="3" t="s">
        <v>1686</v>
      </c>
      <c r="C1476" s="3" t="s">
        <v>23</v>
      </c>
      <c r="D1476" s="3" t="s">
        <v>1891</v>
      </c>
      <c r="E1476" s="3" t="s">
        <v>457</v>
      </c>
      <c r="F1476" s="3" t="s">
        <v>3300</v>
      </c>
      <c r="G1476" s="3" t="s">
        <v>31</v>
      </c>
      <c r="H1476" s="4">
        <v>45794</v>
      </c>
      <c r="I1476" s="5">
        <v>1</v>
      </c>
      <c r="J1476" s="3" t="s">
        <v>20</v>
      </c>
      <c r="K1476" s="3" t="s">
        <v>457</v>
      </c>
      <c r="L1476" s="6">
        <v>0</v>
      </c>
      <c r="M1476" s="3" t="s">
        <v>457</v>
      </c>
      <c r="N1476" s="3" t="s">
        <v>457</v>
      </c>
      <c r="O1476" s="3" t="s">
        <v>457</v>
      </c>
      <c r="P1476" s="3" t="s">
        <v>457</v>
      </c>
      <c r="Q1476" s="3" t="s">
        <v>3099</v>
      </c>
      <c r="R1476" s="3" t="s">
        <v>457</v>
      </c>
      <c r="S1476" s="3" t="s">
        <v>457</v>
      </c>
      <c r="T1476" s="3" t="s">
        <v>481</v>
      </c>
      <c r="U1476" t="str">
        <f t="shared" si="23"/>
        <v>10060885</v>
      </c>
    </row>
    <row r="1477" spans="1:21" hidden="1">
      <c r="A1477" s="3" t="s">
        <v>160</v>
      </c>
      <c r="B1477" s="3" t="s">
        <v>1686</v>
      </c>
      <c r="C1477" s="3" t="s">
        <v>23</v>
      </c>
      <c r="D1477" s="3" t="s">
        <v>1891</v>
      </c>
      <c r="E1477" s="3" t="s">
        <v>457</v>
      </c>
      <c r="F1477" s="3" t="s">
        <v>3301</v>
      </c>
      <c r="G1477" s="3" t="s">
        <v>31</v>
      </c>
      <c r="H1477" s="4">
        <v>45794</v>
      </c>
      <c r="I1477" s="5">
        <v>4</v>
      </c>
      <c r="J1477" s="3" t="s">
        <v>20</v>
      </c>
      <c r="K1477" s="3" t="s">
        <v>457</v>
      </c>
      <c r="L1477" s="6">
        <v>0</v>
      </c>
      <c r="M1477" s="3" t="s">
        <v>457</v>
      </c>
      <c r="N1477" s="3" t="s">
        <v>457</v>
      </c>
      <c r="O1477" s="3" t="s">
        <v>457</v>
      </c>
      <c r="P1477" s="3" t="s">
        <v>457</v>
      </c>
      <c r="Q1477" s="3" t="s">
        <v>3080</v>
      </c>
      <c r="R1477" s="3" t="s">
        <v>457</v>
      </c>
      <c r="S1477" s="3" t="s">
        <v>457</v>
      </c>
      <c r="T1477" s="3" t="s">
        <v>481</v>
      </c>
      <c r="U1477" t="str">
        <f t="shared" si="23"/>
        <v>10060887</v>
      </c>
    </row>
    <row r="1478" spans="1:21" hidden="1">
      <c r="A1478" s="3" t="s">
        <v>1305</v>
      </c>
      <c r="B1478" s="3" t="s">
        <v>1686</v>
      </c>
      <c r="C1478" s="3" t="s">
        <v>30</v>
      </c>
      <c r="D1478" s="3" t="s">
        <v>1891</v>
      </c>
      <c r="E1478" s="3" t="s">
        <v>457</v>
      </c>
      <c r="F1478" s="3" t="s">
        <v>3302</v>
      </c>
      <c r="G1478" s="3" t="s">
        <v>31</v>
      </c>
      <c r="H1478" s="4">
        <v>45794</v>
      </c>
      <c r="I1478" s="5">
        <v>1</v>
      </c>
      <c r="J1478" s="3" t="s">
        <v>20</v>
      </c>
      <c r="K1478" s="3" t="s">
        <v>457</v>
      </c>
      <c r="L1478" s="6">
        <v>0</v>
      </c>
      <c r="M1478" s="3" t="s">
        <v>457</v>
      </c>
      <c r="N1478" s="3" t="s">
        <v>457</v>
      </c>
      <c r="O1478" s="3" t="s">
        <v>457</v>
      </c>
      <c r="P1478" s="3" t="s">
        <v>457</v>
      </c>
      <c r="Q1478" s="3" t="s">
        <v>3222</v>
      </c>
      <c r="R1478" s="3" t="s">
        <v>457</v>
      </c>
      <c r="S1478" s="3" t="s">
        <v>457</v>
      </c>
      <c r="T1478" s="3" t="s">
        <v>481</v>
      </c>
      <c r="U1478" t="str">
        <f t="shared" si="23"/>
        <v>10060890</v>
      </c>
    </row>
    <row r="1479" spans="1:21" hidden="1">
      <c r="A1479" s="3" t="s">
        <v>1386</v>
      </c>
      <c r="B1479" s="3" t="s">
        <v>1686</v>
      </c>
      <c r="C1479" s="3" t="s">
        <v>23</v>
      </c>
      <c r="D1479" s="3" t="s">
        <v>1891</v>
      </c>
      <c r="E1479" s="3" t="s">
        <v>457</v>
      </c>
      <c r="F1479" s="3" t="s">
        <v>3303</v>
      </c>
      <c r="G1479" s="3" t="s">
        <v>31</v>
      </c>
      <c r="H1479" s="4">
        <v>45794</v>
      </c>
      <c r="I1479" s="5">
        <v>8</v>
      </c>
      <c r="J1479" s="3" t="s">
        <v>20</v>
      </c>
      <c r="K1479" s="3" t="s">
        <v>457</v>
      </c>
      <c r="L1479" s="6">
        <v>0</v>
      </c>
      <c r="M1479" s="3" t="s">
        <v>457</v>
      </c>
      <c r="N1479" s="3" t="s">
        <v>457</v>
      </c>
      <c r="O1479" s="3" t="s">
        <v>457</v>
      </c>
      <c r="P1479" s="3" t="s">
        <v>457</v>
      </c>
      <c r="Q1479" s="3" t="s">
        <v>3224</v>
      </c>
      <c r="R1479" s="3" t="s">
        <v>457</v>
      </c>
      <c r="S1479" s="3" t="s">
        <v>457</v>
      </c>
      <c r="T1479" s="3" t="s">
        <v>481</v>
      </c>
      <c r="U1479" t="str">
        <f t="shared" si="23"/>
        <v>10204060</v>
      </c>
    </row>
    <row r="1480" spans="1:21" hidden="1">
      <c r="A1480" s="3" t="s">
        <v>1047</v>
      </c>
      <c r="B1480" s="3" t="s">
        <v>1686</v>
      </c>
      <c r="C1480" s="3" t="s">
        <v>30</v>
      </c>
      <c r="D1480" s="3" t="s">
        <v>1891</v>
      </c>
      <c r="E1480" s="3" t="s">
        <v>457</v>
      </c>
      <c r="F1480" s="3" t="s">
        <v>3304</v>
      </c>
      <c r="G1480" s="3" t="s">
        <v>31</v>
      </c>
      <c r="H1480" s="4">
        <v>45794</v>
      </c>
      <c r="I1480" s="5">
        <v>1</v>
      </c>
      <c r="J1480" s="3" t="s">
        <v>20</v>
      </c>
      <c r="K1480" s="3" t="s">
        <v>457</v>
      </c>
      <c r="L1480" s="6">
        <v>0</v>
      </c>
      <c r="M1480" s="3" t="s">
        <v>457</v>
      </c>
      <c r="N1480" s="3" t="s">
        <v>457</v>
      </c>
      <c r="O1480" s="3" t="s">
        <v>457</v>
      </c>
      <c r="P1480" s="3" t="s">
        <v>457</v>
      </c>
      <c r="Q1480" s="3" t="s">
        <v>3249</v>
      </c>
      <c r="R1480" s="3" t="s">
        <v>457</v>
      </c>
      <c r="S1480" s="3" t="s">
        <v>457</v>
      </c>
      <c r="T1480" s="3" t="s">
        <v>481</v>
      </c>
      <c r="U1480" t="str">
        <f t="shared" si="23"/>
        <v>10521047</v>
      </c>
    </row>
    <row r="1481" spans="1:21" hidden="1">
      <c r="A1481" s="3" t="s">
        <v>1361</v>
      </c>
      <c r="B1481" s="3" t="s">
        <v>1686</v>
      </c>
      <c r="C1481" s="3" t="s">
        <v>30</v>
      </c>
      <c r="D1481" s="3" t="s">
        <v>1891</v>
      </c>
      <c r="E1481" s="3" t="s">
        <v>457</v>
      </c>
      <c r="F1481" s="3" t="s">
        <v>3305</v>
      </c>
      <c r="G1481" s="3" t="s">
        <v>31</v>
      </c>
      <c r="H1481" s="4">
        <v>45794</v>
      </c>
      <c r="I1481" s="5">
        <v>1</v>
      </c>
      <c r="J1481" s="3" t="s">
        <v>20</v>
      </c>
      <c r="K1481" s="3" t="s">
        <v>457</v>
      </c>
      <c r="L1481" s="6">
        <v>0</v>
      </c>
      <c r="M1481" s="3" t="s">
        <v>457</v>
      </c>
      <c r="N1481" s="3" t="s">
        <v>457</v>
      </c>
      <c r="O1481" s="3" t="s">
        <v>457</v>
      </c>
      <c r="P1481" s="3" t="s">
        <v>457</v>
      </c>
      <c r="Q1481" s="3" t="s">
        <v>3272</v>
      </c>
      <c r="R1481" s="3" t="s">
        <v>457</v>
      </c>
      <c r="S1481" s="3" t="s">
        <v>457</v>
      </c>
      <c r="T1481" s="3" t="s">
        <v>481</v>
      </c>
      <c r="U1481" t="str">
        <f t="shared" si="23"/>
        <v>10606214</v>
      </c>
    </row>
    <row r="1482" spans="1:21" hidden="1">
      <c r="A1482" s="3" t="s">
        <v>1361</v>
      </c>
      <c r="B1482" s="3" t="s">
        <v>1686</v>
      </c>
      <c r="C1482" s="3" t="s">
        <v>30</v>
      </c>
      <c r="D1482" s="3" t="s">
        <v>1891</v>
      </c>
      <c r="E1482" s="3" t="s">
        <v>457</v>
      </c>
      <c r="F1482" s="3" t="s">
        <v>3306</v>
      </c>
      <c r="G1482" s="3" t="s">
        <v>31</v>
      </c>
      <c r="H1482" s="4">
        <v>45794</v>
      </c>
      <c r="I1482" s="5">
        <v>1</v>
      </c>
      <c r="J1482" s="3" t="s">
        <v>20</v>
      </c>
      <c r="K1482" s="3" t="s">
        <v>457</v>
      </c>
      <c r="L1482" s="6">
        <v>0</v>
      </c>
      <c r="M1482" s="3" t="s">
        <v>457</v>
      </c>
      <c r="N1482" s="3" t="s">
        <v>457</v>
      </c>
      <c r="O1482" s="3" t="s">
        <v>457</v>
      </c>
      <c r="P1482" s="3" t="s">
        <v>457</v>
      </c>
      <c r="Q1482" s="3" t="s">
        <v>3270</v>
      </c>
      <c r="R1482" s="3" t="s">
        <v>457</v>
      </c>
      <c r="S1482" s="3" t="s">
        <v>457</v>
      </c>
      <c r="T1482" s="3" t="s">
        <v>481</v>
      </c>
      <c r="U1482" t="str">
        <f t="shared" si="23"/>
        <v>10606214</v>
      </c>
    </row>
    <row r="1483" spans="1:21" hidden="1">
      <c r="A1483" s="3" t="s">
        <v>164</v>
      </c>
      <c r="B1483" s="3" t="s">
        <v>1686</v>
      </c>
      <c r="C1483" s="3" t="s">
        <v>457</v>
      </c>
      <c r="D1483" s="3" t="s">
        <v>1899</v>
      </c>
      <c r="E1483" s="3" t="s">
        <v>457</v>
      </c>
      <c r="F1483" s="3" t="s">
        <v>3307</v>
      </c>
      <c r="G1483" s="3" t="s">
        <v>25</v>
      </c>
      <c r="H1483" s="4">
        <v>45797</v>
      </c>
      <c r="I1483" s="5">
        <v>3</v>
      </c>
      <c r="J1483" s="3" t="s">
        <v>20</v>
      </c>
      <c r="K1483" s="3" t="s">
        <v>457</v>
      </c>
      <c r="L1483" s="6">
        <v>31.35</v>
      </c>
      <c r="M1483" s="3" t="s">
        <v>457</v>
      </c>
      <c r="N1483" s="3" t="s">
        <v>457</v>
      </c>
      <c r="O1483" s="3" t="s">
        <v>457</v>
      </c>
      <c r="P1483" s="3" t="s">
        <v>457</v>
      </c>
      <c r="Q1483" s="3" t="s">
        <v>2824</v>
      </c>
      <c r="R1483" s="3" t="s">
        <v>457</v>
      </c>
      <c r="S1483" s="3" t="s">
        <v>457</v>
      </c>
      <c r="T1483" s="3" t="s">
        <v>481</v>
      </c>
      <c r="U1483" t="str">
        <f t="shared" si="23"/>
        <v>10060888</v>
      </c>
    </row>
    <row r="1484" spans="1:21" hidden="1">
      <c r="A1484" s="3" t="s">
        <v>1305</v>
      </c>
      <c r="B1484" s="3" t="s">
        <v>1686</v>
      </c>
      <c r="C1484" s="3" t="s">
        <v>457</v>
      </c>
      <c r="D1484" s="3" t="s">
        <v>1899</v>
      </c>
      <c r="E1484" s="3" t="s">
        <v>457</v>
      </c>
      <c r="F1484" s="3" t="s">
        <v>3308</v>
      </c>
      <c r="G1484" s="3" t="s">
        <v>25</v>
      </c>
      <c r="H1484" s="4">
        <v>45797</v>
      </c>
      <c r="I1484" s="5">
        <v>1</v>
      </c>
      <c r="J1484" s="3" t="s">
        <v>20</v>
      </c>
      <c r="K1484" s="3" t="s">
        <v>457</v>
      </c>
      <c r="L1484" s="6">
        <v>18.43</v>
      </c>
      <c r="M1484" s="3" t="s">
        <v>457</v>
      </c>
      <c r="N1484" s="3" t="s">
        <v>457</v>
      </c>
      <c r="O1484" s="3" t="s">
        <v>457</v>
      </c>
      <c r="P1484" s="3" t="s">
        <v>457</v>
      </c>
      <c r="Q1484" s="3" t="s">
        <v>3222</v>
      </c>
      <c r="R1484" s="3" t="s">
        <v>457</v>
      </c>
      <c r="S1484" s="3" t="s">
        <v>457</v>
      </c>
      <c r="T1484" s="3" t="s">
        <v>481</v>
      </c>
      <c r="U1484" t="str">
        <f t="shared" si="23"/>
        <v>10060890</v>
      </c>
    </row>
    <row r="1485" spans="1:21" hidden="1">
      <c r="A1485" s="3" t="s">
        <v>1339</v>
      </c>
      <c r="B1485" s="3" t="s">
        <v>1686</v>
      </c>
      <c r="C1485" s="3" t="s">
        <v>457</v>
      </c>
      <c r="D1485" s="3" t="s">
        <v>1899</v>
      </c>
      <c r="E1485" s="3" t="s">
        <v>457</v>
      </c>
      <c r="F1485" s="3" t="s">
        <v>3309</v>
      </c>
      <c r="G1485" s="3" t="s">
        <v>25</v>
      </c>
      <c r="H1485" s="4">
        <v>45797</v>
      </c>
      <c r="I1485" s="5">
        <v>6</v>
      </c>
      <c r="J1485" s="3" t="s">
        <v>20</v>
      </c>
      <c r="K1485" s="3" t="s">
        <v>457</v>
      </c>
      <c r="L1485" s="6">
        <v>28.38</v>
      </c>
      <c r="M1485" s="3" t="s">
        <v>457</v>
      </c>
      <c r="N1485" s="3" t="s">
        <v>457</v>
      </c>
      <c r="O1485" s="3" t="s">
        <v>457</v>
      </c>
      <c r="P1485" s="3" t="s">
        <v>457</v>
      </c>
      <c r="Q1485" s="3" t="s">
        <v>3310</v>
      </c>
      <c r="R1485" s="3" t="s">
        <v>457</v>
      </c>
      <c r="S1485" s="3" t="s">
        <v>457</v>
      </c>
      <c r="T1485" s="3" t="s">
        <v>481</v>
      </c>
      <c r="U1485" t="str">
        <f t="shared" si="23"/>
        <v>10060918</v>
      </c>
    </row>
    <row r="1486" spans="1:21" hidden="1">
      <c r="A1486" s="3" t="s">
        <v>1339</v>
      </c>
      <c r="B1486" s="3" t="s">
        <v>1686</v>
      </c>
      <c r="C1486" s="3" t="s">
        <v>457</v>
      </c>
      <c r="D1486" s="3" t="s">
        <v>1899</v>
      </c>
      <c r="E1486" s="3" t="s">
        <v>457</v>
      </c>
      <c r="F1486" s="3" t="s">
        <v>3311</v>
      </c>
      <c r="G1486" s="3" t="s">
        <v>25</v>
      </c>
      <c r="H1486" s="4">
        <v>45797</v>
      </c>
      <c r="I1486" s="5">
        <v>6</v>
      </c>
      <c r="J1486" s="3" t="s">
        <v>20</v>
      </c>
      <c r="K1486" s="3" t="s">
        <v>457</v>
      </c>
      <c r="L1486" s="6">
        <v>28.38</v>
      </c>
      <c r="M1486" s="3" t="s">
        <v>457</v>
      </c>
      <c r="N1486" s="3" t="s">
        <v>457</v>
      </c>
      <c r="O1486" s="3" t="s">
        <v>457</v>
      </c>
      <c r="P1486" s="3" t="s">
        <v>457</v>
      </c>
      <c r="Q1486" s="3" t="s">
        <v>3310</v>
      </c>
      <c r="R1486" s="3" t="s">
        <v>457</v>
      </c>
      <c r="S1486" s="3" t="s">
        <v>457</v>
      </c>
      <c r="T1486" s="3" t="s">
        <v>481</v>
      </c>
      <c r="U1486" t="str">
        <f t="shared" si="23"/>
        <v>10060918</v>
      </c>
    </row>
    <row r="1487" spans="1:21" hidden="1">
      <c r="A1487" s="3" t="s">
        <v>197</v>
      </c>
      <c r="B1487" s="3" t="s">
        <v>1686</v>
      </c>
      <c r="C1487" s="3" t="s">
        <v>457</v>
      </c>
      <c r="D1487" s="3" t="s">
        <v>1899</v>
      </c>
      <c r="E1487" s="3" t="s">
        <v>457</v>
      </c>
      <c r="F1487" s="3" t="s">
        <v>3312</v>
      </c>
      <c r="G1487" s="3" t="s">
        <v>25</v>
      </c>
      <c r="H1487" s="4">
        <v>45797</v>
      </c>
      <c r="I1487" s="5">
        <v>3</v>
      </c>
      <c r="J1487" s="3" t="s">
        <v>20</v>
      </c>
      <c r="K1487" s="3" t="s">
        <v>457</v>
      </c>
      <c r="L1487" s="6">
        <v>16.559999999999999</v>
      </c>
      <c r="M1487" s="3" t="s">
        <v>457</v>
      </c>
      <c r="N1487" s="3" t="s">
        <v>457</v>
      </c>
      <c r="O1487" s="3" t="s">
        <v>457</v>
      </c>
      <c r="P1487" s="3" t="s">
        <v>457</v>
      </c>
      <c r="Q1487" s="3" t="s">
        <v>2620</v>
      </c>
      <c r="R1487" s="3" t="s">
        <v>457</v>
      </c>
      <c r="S1487" s="3" t="s">
        <v>457</v>
      </c>
      <c r="T1487" s="3" t="s">
        <v>481</v>
      </c>
      <c r="U1487" t="str">
        <f t="shared" si="23"/>
        <v>10060919</v>
      </c>
    </row>
    <row r="1488" spans="1:21" hidden="1">
      <c r="A1488" s="3" t="s">
        <v>895</v>
      </c>
      <c r="B1488" s="3" t="s">
        <v>1686</v>
      </c>
      <c r="C1488" s="3" t="s">
        <v>457</v>
      </c>
      <c r="D1488" s="3" t="s">
        <v>1899</v>
      </c>
      <c r="E1488" s="3" t="s">
        <v>457</v>
      </c>
      <c r="F1488" s="3" t="s">
        <v>3313</v>
      </c>
      <c r="G1488" s="3" t="s">
        <v>25</v>
      </c>
      <c r="H1488" s="4">
        <v>45797</v>
      </c>
      <c r="I1488" s="5">
        <v>6</v>
      </c>
      <c r="J1488" s="3" t="s">
        <v>20</v>
      </c>
      <c r="K1488" s="3" t="s">
        <v>457</v>
      </c>
      <c r="L1488" s="6">
        <v>53.94</v>
      </c>
      <c r="M1488" s="3" t="s">
        <v>457</v>
      </c>
      <c r="N1488" s="3" t="s">
        <v>457</v>
      </c>
      <c r="O1488" s="3" t="s">
        <v>457</v>
      </c>
      <c r="P1488" s="3" t="s">
        <v>457</v>
      </c>
      <c r="Q1488" s="3" t="s">
        <v>3314</v>
      </c>
      <c r="R1488" s="3" t="s">
        <v>457</v>
      </c>
      <c r="S1488" s="3" t="s">
        <v>457</v>
      </c>
      <c r="T1488" s="3" t="s">
        <v>481</v>
      </c>
      <c r="U1488" t="str">
        <f t="shared" si="23"/>
        <v>10203805</v>
      </c>
    </row>
    <row r="1489" spans="1:21" hidden="1">
      <c r="A1489" s="3" t="s">
        <v>1075</v>
      </c>
      <c r="B1489" s="3" t="s">
        <v>1686</v>
      </c>
      <c r="C1489" s="3" t="s">
        <v>457</v>
      </c>
      <c r="D1489" s="3" t="s">
        <v>1899</v>
      </c>
      <c r="E1489" s="3" t="s">
        <v>457</v>
      </c>
      <c r="F1489" s="3" t="s">
        <v>3315</v>
      </c>
      <c r="G1489" s="3" t="s">
        <v>25</v>
      </c>
      <c r="H1489" s="4">
        <v>45797</v>
      </c>
      <c r="I1489" s="5">
        <v>4</v>
      </c>
      <c r="J1489" s="3" t="s">
        <v>20</v>
      </c>
      <c r="K1489" s="3" t="s">
        <v>457</v>
      </c>
      <c r="L1489" s="6">
        <v>102.88</v>
      </c>
      <c r="M1489" s="3" t="s">
        <v>457</v>
      </c>
      <c r="N1489" s="3" t="s">
        <v>457</v>
      </c>
      <c r="O1489" s="3" t="s">
        <v>457</v>
      </c>
      <c r="P1489" s="3" t="s">
        <v>457</v>
      </c>
      <c r="Q1489" s="3" t="s">
        <v>3316</v>
      </c>
      <c r="R1489" s="3" t="s">
        <v>457</v>
      </c>
      <c r="S1489" s="3" t="s">
        <v>457</v>
      </c>
      <c r="T1489" s="3" t="s">
        <v>481</v>
      </c>
      <c r="U1489" t="str">
        <f t="shared" si="23"/>
        <v>10204125</v>
      </c>
    </row>
    <row r="1490" spans="1:21" hidden="1">
      <c r="A1490" s="3" t="s">
        <v>1361</v>
      </c>
      <c r="B1490" s="3" t="s">
        <v>1686</v>
      </c>
      <c r="C1490" s="3" t="s">
        <v>27</v>
      </c>
      <c r="D1490" s="3" t="s">
        <v>456</v>
      </c>
      <c r="E1490" s="3" t="s">
        <v>457</v>
      </c>
      <c r="F1490" s="3" t="s">
        <v>3317</v>
      </c>
      <c r="G1490" s="3" t="s">
        <v>31</v>
      </c>
      <c r="H1490" s="4">
        <v>45797</v>
      </c>
      <c r="I1490" s="5">
        <v>-1</v>
      </c>
      <c r="J1490" s="3" t="s">
        <v>20</v>
      </c>
      <c r="K1490" s="3" t="s">
        <v>457</v>
      </c>
      <c r="L1490" s="6">
        <v>-506</v>
      </c>
      <c r="M1490" s="3" t="s">
        <v>457</v>
      </c>
      <c r="N1490" s="3" t="s">
        <v>457</v>
      </c>
      <c r="O1490" s="3" t="s">
        <v>457</v>
      </c>
      <c r="P1490" s="3" t="s">
        <v>3318</v>
      </c>
      <c r="Q1490" s="3" t="s">
        <v>457</v>
      </c>
      <c r="R1490" s="3" t="s">
        <v>457</v>
      </c>
      <c r="S1490" s="3" t="s">
        <v>457</v>
      </c>
      <c r="T1490" s="3" t="s">
        <v>3319</v>
      </c>
      <c r="U1490" t="str">
        <f t="shared" si="23"/>
        <v>10606214100037049</v>
      </c>
    </row>
    <row r="1491" spans="1:21" hidden="1">
      <c r="A1491" s="3" t="s">
        <v>1361</v>
      </c>
      <c r="B1491" s="3" t="s">
        <v>1686</v>
      </c>
      <c r="C1491" s="3" t="s">
        <v>27</v>
      </c>
      <c r="D1491" s="3" t="s">
        <v>1929</v>
      </c>
      <c r="E1491" s="3" t="s">
        <v>457</v>
      </c>
      <c r="F1491" s="3" t="s">
        <v>3320</v>
      </c>
      <c r="G1491" s="3" t="s">
        <v>25</v>
      </c>
      <c r="H1491" s="4">
        <v>45797</v>
      </c>
      <c r="I1491" s="5">
        <v>1</v>
      </c>
      <c r="J1491" s="3" t="s">
        <v>20</v>
      </c>
      <c r="K1491" s="3" t="s">
        <v>457</v>
      </c>
      <c r="L1491" s="6">
        <v>0</v>
      </c>
      <c r="M1491" s="3" t="s">
        <v>457</v>
      </c>
      <c r="N1491" s="3" t="s">
        <v>457</v>
      </c>
      <c r="O1491" s="3" t="s">
        <v>457</v>
      </c>
      <c r="P1491" s="3" t="s">
        <v>457</v>
      </c>
      <c r="Q1491" s="3" t="s">
        <v>457</v>
      </c>
      <c r="R1491" s="3" t="s">
        <v>457</v>
      </c>
      <c r="S1491" s="3" t="s">
        <v>457</v>
      </c>
      <c r="T1491" s="3" t="s">
        <v>481</v>
      </c>
      <c r="U1491" t="str">
        <f t="shared" si="23"/>
        <v>10606214</v>
      </c>
    </row>
    <row r="1492" spans="1:21" hidden="1">
      <c r="A1492" s="3" t="s">
        <v>1361</v>
      </c>
      <c r="B1492" s="3" t="s">
        <v>1686</v>
      </c>
      <c r="C1492" s="3" t="s">
        <v>30</v>
      </c>
      <c r="D1492" s="3" t="s">
        <v>1929</v>
      </c>
      <c r="E1492" s="3" t="s">
        <v>457</v>
      </c>
      <c r="F1492" s="3" t="s">
        <v>3320</v>
      </c>
      <c r="G1492" s="3" t="s">
        <v>31</v>
      </c>
      <c r="H1492" s="4">
        <v>45797</v>
      </c>
      <c r="I1492" s="5">
        <v>-1</v>
      </c>
      <c r="J1492" s="3" t="s">
        <v>20</v>
      </c>
      <c r="K1492" s="3" t="s">
        <v>457</v>
      </c>
      <c r="L1492" s="6">
        <v>0</v>
      </c>
      <c r="M1492" s="3" t="s">
        <v>457</v>
      </c>
      <c r="N1492" s="3" t="s">
        <v>457</v>
      </c>
      <c r="O1492" s="3" t="s">
        <v>457</v>
      </c>
      <c r="P1492" s="3" t="s">
        <v>457</v>
      </c>
      <c r="Q1492" s="3" t="s">
        <v>457</v>
      </c>
      <c r="R1492" s="3" t="s">
        <v>457</v>
      </c>
      <c r="S1492" s="3" t="s">
        <v>457</v>
      </c>
      <c r="T1492" s="3" t="s">
        <v>481</v>
      </c>
      <c r="U1492" t="str">
        <f t="shared" si="23"/>
        <v>10606214</v>
      </c>
    </row>
    <row r="1493" spans="1:21" hidden="1">
      <c r="A1493" s="3" t="s">
        <v>1328</v>
      </c>
      <c r="B1493" s="3" t="s">
        <v>1686</v>
      </c>
      <c r="C1493" s="3" t="s">
        <v>23</v>
      </c>
      <c r="D1493" s="3" t="s">
        <v>1896</v>
      </c>
      <c r="E1493" s="3" t="s">
        <v>457</v>
      </c>
      <c r="F1493" s="3" t="s">
        <v>3321</v>
      </c>
      <c r="G1493" s="3" t="s">
        <v>483</v>
      </c>
      <c r="H1493" s="4">
        <v>45802</v>
      </c>
      <c r="I1493" s="5">
        <v>-1</v>
      </c>
      <c r="J1493" s="3" t="s">
        <v>20</v>
      </c>
      <c r="K1493" s="3" t="s">
        <v>457</v>
      </c>
      <c r="L1493" s="6">
        <v>-37.11</v>
      </c>
      <c r="M1493" s="3" t="s">
        <v>457</v>
      </c>
      <c r="N1493" s="3" t="s">
        <v>457</v>
      </c>
      <c r="O1493" s="3" t="s">
        <v>457</v>
      </c>
      <c r="P1493" s="3" t="s">
        <v>457</v>
      </c>
      <c r="Q1493" s="3" t="s">
        <v>457</v>
      </c>
      <c r="R1493" s="3" t="s">
        <v>457</v>
      </c>
      <c r="S1493" s="3" t="s">
        <v>457</v>
      </c>
      <c r="T1493" s="3" t="s">
        <v>481</v>
      </c>
      <c r="U1493" t="str">
        <f t="shared" si="23"/>
        <v>10060518</v>
      </c>
    </row>
    <row r="1494" spans="1:21" hidden="1">
      <c r="A1494" s="3" t="s">
        <v>197</v>
      </c>
      <c r="B1494" s="3" t="s">
        <v>1686</v>
      </c>
      <c r="C1494" s="3" t="s">
        <v>23</v>
      </c>
      <c r="D1494" s="3" t="s">
        <v>1896</v>
      </c>
      <c r="E1494" s="3" t="s">
        <v>457</v>
      </c>
      <c r="F1494" s="3" t="s">
        <v>3322</v>
      </c>
      <c r="G1494" s="3" t="s">
        <v>468</v>
      </c>
      <c r="H1494" s="4">
        <v>45805</v>
      </c>
      <c r="I1494" s="5">
        <v>-1</v>
      </c>
      <c r="J1494" s="3" t="s">
        <v>20</v>
      </c>
      <c r="K1494" s="3" t="s">
        <v>457</v>
      </c>
      <c r="L1494" s="6">
        <v>-5.52</v>
      </c>
      <c r="M1494" s="3" t="s">
        <v>457</v>
      </c>
      <c r="N1494" s="3" t="s">
        <v>457</v>
      </c>
      <c r="O1494" s="3" t="s">
        <v>457</v>
      </c>
      <c r="P1494" s="3" t="s">
        <v>457</v>
      </c>
      <c r="Q1494" s="3" t="s">
        <v>457</v>
      </c>
      <c r="R1494" s="3" t="s">
        <v>457</v>
      </c>
      <c r="S1494" s="3" t="s">
        <v>457</v>
      </c>
      <c r="T1494" s="3" t="s">
        <v>481</v>
      </c>
      <c r="U1494" t="str">
        <f t="shared" si="23"/>
        <v>10060919</v>
      </c>
    </row>
    <row r="1495" spans="1:21" hidden="1">
      <c r="A1495" s="3" t="s">
        <v>1300</v>
      </c>
      <c r="B1495" s="3" t="s">
        <v>1686</v>
      </c>
      <c r="C1495" s="3" t="s">
        <v>457</v>
      </c>
      <c r="D1495" s="3" t="s">
        <v>3323</v>
      </c>
      <c r="E1495" s="3" t="s">
        <v>457</v>
      </c>
      <c r="F1495" s="3" t="s">
        <v>3324</v>
      </c>
      <c r="G1495" s="3" t="s">
        <v>25</v>
      </c>
      <c r="H1495" s="4">
        <v>45805</v>
      </c>
      <c r="I1495" s="5">
        <v>-1</v>
      </c>
      <c r="J1495" s="3" t="s">
        <v>20</v>
      </c>
      <c r="K1495" s="3" t="s">
        <v>3219</v>
      </c>
      <c r="L1495" s="6">
        <v>-1</v>
      </c>
      <c r="M1495" s="3" t="s">
        <v>457</v>
      </c>
      <c r="N1495" s="3" t="s">
        <v>457</v>
      </c>
      <c r="O1495" s="3" t="s">
        <v>457</v>
      </c>
      <c r="P1495" s="3" t="s">
        <v>457</v>
      </c>
      <c r="Q1495" s="3" t="s">
        <v>3247</v>
      </c>
      <c r="R1495" s="3" t="s">
        <v>457</v>
      </c>
      <c r="S1495" s="3" t="s">
        <v>457</v>
      </c>
      <c r="T1495" s="3" t="s">
        <v>481</v>
      </c>
      <c r="U1495" t="str">
        <f t="shared" si="23"/>
        <v>10479110</v>
      </c>
    </row>
    <row r="1496" spans="1:21" hidden="1">
      <c r="A1496" s="3" t="s">
        <v>1361</v>
      </c>
      <c r="B1496" s="3" t="s">
        <v>1686</v>
      </c>
      <c r="C1496" s="3" t="s">
        <v>27</v>
      </c>
      <c r="D1496" s="3" t="s">
        <v>1929</v>
      </c>
      <c r="E1496" s="3" t="s">
        <v>457</v>
      </c>
      <c r="F1496" s="3" t="s">
        <v>3325</v>
      </c>
      <c r="G1496" s="3" t="s">
        <v>25</v>
      </c>
      <c r="H1496" s="4">
        <v>45805</v>
      </c>
      <c r="I1496" s="5">
        <v>1</v>
      </c>
      <c r="J1496" s="3" t="s">
        <v>20</v>
      </c>
      <c r="K1496" s="3" t="s">
        <v>457</v>
      </c>
      <c r="L1496" s="6">
        <v>0</v>
      </c>
      <c r="M1496" s="3" t="s">
        <v>457</v>
      </c>
      <c r="N1496" s="3" t="s">
        <v>457</v>
      </c>
      <c r="O1496" s="3" t="s">
        <v>457</v>
      </c>
      <c r="P1496" s="3" t="s">
        <v>457</v>
      </c>
      <c r="Q1496" s="3" t="s">
        <v>457</v>
      </c>
      <c r="R1496" s="3" t="s">
        <v>457</v>
      </c>
      <c r="S1496" s="3" t="s">
        <v>457</v>
      </c>
      <c r="T1496" s="3" t="s">
        <v>481</v>
      </c>
      <c r="U1496" t="str">
        <f t="shared" si="23"/>
        <v>10606214</v>
      </c>
    </row>
    <row r="1497" spans="1:21" hidden="1">
      <c r="A1497" s="3" t="s">
        <v>1361</v>
      </c>
      <c r="B1497" s="3" t="s">
        <v>1686</v>
      </c>
      <c r="C1497" s="3" t="s">
        <v>30</v>
      </c>
      <c r="D1497" s="3" t="s">
        <v>1929</v>
      </c>
      <c r="E1497" s="3" t="s">
        <v>457</v>
      </c>
      <c r="F1497" s="3" t="s">
        <v>3325</v>
      </c>
      <c r="G1497" s="3" t="s">
        <v>31</v>
      </c>
      <c r="H1497" s="4">
        <v>45805</v>
      </c>
      <c r="I1497" s="5">
        <v>-1</v>
      </c>
      <c r="J1497" s="3" t="s">
        <v>20</v>
      </c>
      <c r="K1497" s="3" t="s">
        <v>457</v>
      </c>
      <c r="L1497" s="6">
        <v>0</v>
      </c>
      <c r="M1497" s="3" t="s">
        <v>457</v>
      </c>
      <c r="N1497" s="3" t="s">
        <v>457</v>
      </c>
      <c r="O1497" s="3" t="s">
        <v>457</v>
      </c>
      <c r="P1497" s="3" t="s">
        <v>457</v>
      </c>
      <c r="Q1497" s="3" t="s">
        <v>457</v>
      </c>
      <c r="R1497" s="3" t="s">
        <v>457</v>
      </c>
      <c r="S1497" s="3" t="s">
        <v>457</v>
      </c>
      <c r="T1497" s="3" t="s">
        <v>481</v>
      </c>
      <c r="U1497" t="str">
        <f t="shared" si="23"/>
        <v>10606214</v>
      </c>
    </row>
    <row r="1498" spans="1:21" hidden="1">
      <c r="A1498" s="3" t="s">
        <v>1342</v>
      </c>
      <c r="B1498" s="3" t="s">
        <v>1686</v>
      </c>
      <c r="C1498" s="3" t="s">
        <v>23</v>
      </c>
      <c r="D1498" s="3" t="s">
        <v>1891</v>
      </c>
      <c r="E1498" s="3" t="s">
        <v>457</v>
      </c>
      <c r="F1498" s="3" t="s">
        <v>3326</v>
      </c>
      <c r="G1498" s="3" t="s">
        <v>31</v>
      </c>
      <c r="H1498" s="4">
        <v>45806</v>
      </c>
      <c r="I1498" s="5">
        <v>6</v>
      </c>
      <c r="J1498" s="3" t="s">
        <v>20</v>
      </c>
      <c r="K1498" s="3" t="s">
        <v>457</v>
      </c>
      <c r="L1498" s="6">
        <v>0</v>
      </c>
      <c r="M1498" s="3" t="s">
        <v>457</v>
      </c>
      <c r="N1498" s="3" t="s">
        <v>457</v>
      </c>
      <c r="O1498" s="3" t="s">
        <v>457</v>
      </c>
      <c r="P1498" s="3" t="s">
        <v>457</v>
      </c>
      <c r="Q1498" s="3" t="s">
        <v>3288</v>
      </c>
      <c r="R1498" s="3" t="s">
        <v>457</v>
      </c>
      <c r="S1498" s="3" t="s">
        <v>457</v>
      </c>
      <c r="T1498" s="3" t="s">
        <v>481</v>
      </c>
      <c r="U1498" t="str">
        <f t="shared" si="23"/>
        <v>10060884</v>
      </c>
    </row>
    <row r="1499" spans="1:21" hidden="1">
      <c r="A1499" s="3" t="s">
        <v>1342</v>
      </c>
      <c r="B1499" s="3" t="s">
        <v>1686</v>
      </c>
      <c r="C1499" s="3" t="s">
        <v>23</v>
      </c>
      <c r="D1499" s="3" t="s">
        <v>1891</v>
      </c>
      <c r="E1499" s="3" t="s">
        <v>457</v>
      </c>
      <c r="F1499" s="3" t="s">
        <v>3327</v>
      </c>
      <c r="G1499" s="3" t="s">
        <v>31</v>
      </c>
      <c r="H1499" s="4">
        <v>45806</v>
      </c>
      <c r="I1499" s="5">
        <v>8</v>
      </c>
      <c r="J1499" s="3" t="s">
        <v>20</v>
      </c>
      <c r="K1499" s="3" t="s">
        <v>457</v>
      </c>
      <c r="L1499" s="6">
        <v>0</v>
      </c>
      <c r="M1499" s="3" t="s">
        <v>457</v>
      </c>
      <c r="N1499" s="3" t="s">
        <v>457</v>
      </c>
      <c r="O1499" s="3" t="s">
        <v>457</v>
      </c>
      <c r="P1499" s="3" t="s">
        <v>457</v>
      </c>
      <c r="Q1499" s="3" t="s">
        <v>2991</v>
      </c>
      <c r="R1499" s="3" t="s">
        <v>457</v>
      </c>
      <c r="S1499" s="3" t="s">
        <v>457</v>
      </c>
      <c r="T1499" s="3" t="s">
        <v>481</v>
      </c>
      <c r="U1499" t="str">
        <f t="shared" si="23"/>
        <v>10060884</v>
      </c>
    </row>
    <row r="1500" spans="1:21" hidden="1">
      <c r="A1500" s="3" t="s">
        <v>164</v>
      </c>
      <c r="B1500" s="3" t="s">
        <v>1686</v>
      </c>
      <c r="C1500" s="3" t="s">
        <v>23</v>
      </c>
      <c r="D1500" s="3" t="s">
        <v>1891</v>
      </c>
      <c r="E1500" s="3" t="s">
        <v>457</v>
      </c>
      <c r="F1500" s="3" t="s">
        <v>3328</v>
      </c>
      <c r="G1500" s="3" t="s">
        <v>31</v>
      </c>
      <c r="H1500" s="4">
        <v>45806</v>
      </c>
      <c r="I1500" s="5">
        <v>3</v>
      </c>
      <c r="J1500" s="3" t="s">
        <v>20</v>
      </c>
      <c r="K1500" s="3" t="s">
        <v>457</v>
      </c>
      <c r="L1500" s="6">
        <v>0</v>
      </c>
      <c r="M1500" s="3" t="s">
        <v>457</v>
      </c>
      <c r="N1500" s="3" t="s">
        <v>457</v>
      </c>
      <c r="O1500" s="3" t="s">
        <v>457</v>
      </c>
      <c r="P1500" s="3" t="s">
        <v>457</v>
      </c>
      <c r="Q1500" s="3" t="s">
        <v>2824</v>
      </c>
      <c r="R1500" s="3" t="s">
        <v>457</v>
      </c>
      <c r="S1500" s="3" t="s">
        <v>457</v>
      </c>
      <c r="T1500" s="3" t="s">
        <v>481</v>
      </c>
      <c r="U1500" t="str">
        <f t="shared" si="23"/>
        <v>10060888</v>
      </c>
    </row>
    <row r="1501" spans="1:21" hidden="1">
      <c r="A1501" s="3" t="s">
        <v>1305</v>
      </c>
      <c r="B1501" s="3" t="s">
        <v>1686</v>
      </c>
      <c r="C1501" s="3" t="s">
        <v>30</v>
      </c>
      <c r="D1501" s="3" t="s">
        <v>1891</v>
      </c>
      <c r="E1501" s="3" t="s">
        <v>457</v>
      </c>
      <c r="F1501" s="3" t="s">
        <v>3329</v>
      </c>
      <c r="G1501" s="3" t="s">
        <v>31</v>
      </c>
      <c r="H1501" s="4">
        <v>45806</v>
      </c>
      <c r="I1501" s="5">
        <v>2</v>
      </c>
      <c r="J1501" s="3" t="s">
        <v>20</v>
      </c>
      <c r="K1501" s="3" t="s">
        <v>457</v>
      </c>
      <c r="L1501" s="6">
        <v>0</v>
      </c>
      <c r="M1501" s="3" t="s">
        <v>457</v>
      </c>
      <c r="N1501" s="3" t="s">
        <v>457</v>
      </c>
      <c r="O1501" s="3" t="s">
        <v>457</v>
      </c>
      <c r="P1501" s="3" t="s">
        <v>457</v>
      </c>
      <c r="Q1501" s="3" t="s">
        <v>3222</v>
      </c>
      <c r="R1501" s="3" t="s">
        <v>457</v>
      </c>
      <c r="S1501" s="3" t="s">
        <v>457</v>
      </c>
      <c r="T1501" s="3" t="s">
        <v>481</v>
      </c>
      <c r="U1501" t="str">
        <f t="shared" si="23"/>
        <v>10060890</v>
      </c>
    </row>
    <row r="1502" spans="1:21" hidden="1">
      <c r="A1502" s="3" t="s">
        <v>1305</v>
      </c>
      <c r="B1502" s="3" t="s">
        <v>1686</v>
      </c>
      <c r="C1502" s="3" t="s">
        <v>30</v>
      </c>
      <c r="D1502" s="3" t="s">
        <v>1891</v>
      </c>
      <c r="E1502" s="3" t="s">
        <v>457</v>
      </c>
      <c r="F1502" s="3" t="s">
        <v>3330</v>
      </c>
      <c r="G1502" s="3" t="s">
        <v>31</v>
      </c>
      <c r="H1502" s="4">
        <v>45806</v>
      </c>
      <c r="I1502" s="5">
        <v>1</v>
      </c>
      <c r="J1502" s="3" t="s">
        <v>20</v>
      </c>
      <c r="K1502" s="3" t="s">
        <v>457</v>
      </c>
      <c r="L1502" s="6">
        <v>0</v>
      </c>
      <c r="M1502" s="3" t="s">
        <v>457</v>
      </c>
      <c r="N1502" s="3" t="s">
        <v>457</v>
      </c>
      <c r="O1502" s="3" t="s">
        <v>457</v>
      </c>
      <c r="P1502" s="3" t="s">
        <v>457</v>
      </c>
      <c r="Q1502" s="3" t="s">
        <v>3222</v>
      </c>
      <c r="R1502" s="3" t="s">
        <v>457</v>
      </c>
      <c r="S1502" s="3" t="s">
        <v>457</v>
      </c>
      <c r="T1502" s="3" t="s">
        <v>481</v>
      </c>
      <c r="U1502" t="str">
        <f t="shared" si="23"/>
        <v>10060890</v>
      </c>
    </row>
    <row r="1503" spans="1:21" hidden="1">
      <c r="A1503" s="3" t="s">
        <v>1339</v>
      </c>
      <c r="B1503" s="3" t="s">
        <v>1686</v>
      </c>
      <c r="C1503" s="3" t="s">
        <v>23</v>
      </c>
      <c r="D1503" s="3" t="s">
        <v>1891</v>
      </c>
      <c r="E1503" s="3" t="s">
        <v>457</v>
      </c>
      <c r="F1503" s="3" t="s">
        <v>3331</v>
      </c>
      <c r="G1503" s="3" t="s">
        <v>31</v>
      </c>
      <c r="H1503" s="4">
        <v>45806</v>
      </c>
      <c r="I1503" s="5">
        <v>6</v>
      </c>
      <c r="J1503" s="3" t="s">
        <v>20</v>
      </c>
      <c r="K1503" s="3" t="s">
        <v>457</v>
      </c>
      <c r="L1503" s="6">
        <v>0</v>
      </c>
      <c r="M1503" s="3" t="s">
        <v>457</v>
      </c>
      <c r="N1503" s="3" t="s">
        <v>457</v>
      </c>
      <c r="O1503" s="3" t="s">
        <v>457</v>
      </c>
      <c r="P1503" s="3" t="s">
        <v>457</v>
      </c>
      <c r="Q1503" s="3" t="s">
        <v>3310</v>
      </c>
      <c r="R1503" s="3" t="s">
        <v>457</v>
      </c>
      <c r="S1503" s="3" t="s">
        <v>457</v>
      </c>
      <c r="T1503" s="3" t="s">
        <v>481</v>
      </c>
      <c r="U1503" t="str">
        <f t="shared" si="23"/>
        <v>10060918</v>
      </c>
    </row>
    <row r="1504" spans="1:21" hidden="1">
      <c r="A1504" s="3" t="s">
        <v>1339</v>
      </c>
      <c r="B1504" s="3" t="s">
        <v>1686</v>
      </c>
      <c r="C1504" s="3" t="s">
        <v>23</v>
      </c>
      <c r="D1504" s="3" t="s">
        <v>1891</v>
      </c>
      <c r="E1504" s="3" t="s">
        <v>457</v>
      </c>
      <c r="F1504" s="3" t="s">
        <v>3332</v>
      </c>
      <c r="G1504" s="3" t="s">
        <v>31</v>
      </c>
      <c r="H1504" s="4">
        <v>45806</v>
      </c>
      <c r="I1504" s="5">
        <v>6</v>
      </c>
      <c r="J1504" s="3" t="s">
        <v>20</v>
      </c>
      <c r="K1504" s="3" t="s">
        <v>457</v>
      </c>
      <c r="L1504" s="6">
        <v>0</v>
      </c>
      <c r="M1504" s="3" t="s">
        <v>457</v>
      </c>
      <c r="N1504" s="3" t="s">
        <v>457</v>
      </c>
      <c r="O1504" s="3" t="s">
        <v>457</v>
      </c>
      <c r="P1504" s="3" t="s">
        <v>457</v>
      </c>
      <c r="Q1504" s="3" t="s">
        <v>3310</v>
      </c>
      <c r="R1504" s="3" t="s">
        <v>457</v>
      </c>
      <c r="S1504" s="3" t="s">
        <v>457</v>
      </c>
      <c r="T1504" s="3" t="s">
        <v>481</v>
      </c>
      <c r="U1504" t="str">
        <f t="shared" si="23"/>
        <v>10060918</v>
      </c>
    </row>
    <row r="1505" spans="1:21" hidden="1">
      <c r="A1505" s="3" t="s">
        <v>197</v>
      </c>
      <c r="B1505" s="3" t="s">
        <v>1686</v>
      </c>
      <c r="C1505" s="3" t="s">
        <v>23</v>
      </c>
      <c r="D1505" s="3" t="s">
        <v>1891</v>
      </c>
      <c r="E1505" s="3" t="s">
        <v>457</v>
      </c>
      <c r="F1505" s="3" t="s">
        <v>3333</v>
      </c>
      <c r="G1505" s="3" t="s">
        <v>31</v>
      </c>
      <c r="H1505" s="4">
        <v>45806</v>
      </c>
      <c r="I1505" s="5">
        <v>3</v>
      </c>
      <c r="J1505" s="3" t="s">
        <v>20</v>
      </c>
      <c r="K1505" s="3" t="s">
        <v>457</v>
      </c>
      <c r="L1505" s="6">
        <v>0</v>
      </c>
      <c r="M1505" s="3" t="s">
        <v>457</v>
      </c>
      <c r="N1505" s="3" t="s">
        <v>457</v>
      </c>
      <c r="O1505" s="3" t="s">
        <v>457</v>
      </c>
      <c r="P1505" s="3" t="s">
        <v>457</v>
      </c>
      <c r="Q1505" s="3" t="s">
        <v>2620</v>
      </c>
      <c r="R1505" s="3" t="s">
        <v>457</v>
      </c>
      <c r="S1505" s="3" t="s">
        <v>457</v>
      </c>
      <c r="T1505" s="3" t="s">
        <v>481</v>
      </c>
      <c r="U1505" t="str">
        <f t="shared" si="23"/>
        <v>10060919</v>
      </c>
    </row>
    <row r="1506" spans="1:21" hidden="1">
      <c r="A1506" s="3" t="s">
        <v>895</v>
      </c>
      <c r="B1506" s="3" t="s">
        <v>1686</v>
      </c>
      <c r="C1506" s="3" t="s">
        <v>30</v>
      </c>
      <c r="D1506" s="3" t="s">
        <v>1891</v>
      </c>
      <c r="E1506" s="3" t="s">
        <v>457</v>
      </c>
      <c r="F1506" s="3" t="s">
        <v>3334</v>
      </c>
      <c r="G1506" s="3" t="s">
        <v>31</v>
      </c>
      <c r="H1506" s="4">
        <v>45806</v>
      </c>
      <c r="I1506" s="5">
        <v>6</v>
      </c>
      <c r="J1506" s="3" t="s">
        <v>20</v>
      </c>
      <c r="K1506" s="3" t="s">
        <v>457</v>
      </c>
      <c r="L1506" s="6">
        <v>0</v>
      </c>
      <c r="M1506" s="3" t="s">
        <v>457</v>
      </c>
      <c r="N1506" s="3" t="s">
        <v>457</v>
      </c>
      <c r="O1506" s="3" t="s">
        <v>457</v>
      </c>
      <c r="P1506" s="3" t="s">
        <v>457</v>
      </c>
      <c r="Q1506" s="3" t="s">
        <v>3314</v>
      </c>
      <c r="R1506" s="3" t="s">
        <v>457</v>
      </c>
      <c r="S1506" s="3" t="s">
        <v>457</v>
      </c>
      <c r="T1506" s="3" t="s">
        <v>481</v>
      </c>
      <c r="U1506" t="str">
        <f t="shared" si="23"/>
        <v>10203805</v>
      </c>
    </row>
    <row r="1507" spans="1:21" hidden="1">
      <c r="A1507" s="3" t="s">
        <v>1547</v>
      </c>
      <c r="B1507" s="3" t="s">
        <v>1686</v>
      </c>
      <c r="C1507" s="3" t="s">
        <v>27</v>
      </c>
      <c r="D1507" s="3" t="s">
        <v>1929</v>
      </c>
      <c r="E1507" s="3" t="s">
        <v>457</v>
      </c>
      <c r="F1507" s="3" t="s">
        <v>3335</v>
      </c>
      <c r="G1507" s="3" t="s">
        <v>458</v>
      </c>
      <c r="H1507" s="4">
        <v>45806</v>
      </c>
      <c r="I1507" s="5">
        <v>4</v>
      </c>
      <c r="J1507" s="3" t="s">
        <v>20</v>
      </c>
      <c r="K1507" s="3" t="s">
        <v>457</v>
      </c>
      <c r="L1507" s="6">
        <v>0</v>
      </c>
      <c r="M1507" s="3" t="s">
        <v>457</v>
      </c>
      <c r="N1507" s="3" t="s">
        <v>457</v>
      </c>
      <c r="O1507" s="3" t="s">
        <v>457</v>
      </c>
      <c r="P1507" s="3" t="s">
        <v>457</v>
      </c>
      <c r="Q1507" s="3" t="s">
        <v>457</v>
      </c>
      <c r="R1507" s="3" t="s">
        <v>457</v>
      </c>
      <c r="S1507" s="3" t="s">
        <v>457</v>
      </c>
      <c r="T1507" s="3" t="s">
        <v>481</v>
      </c>
      <c r="U1507" t="str">
        <f t="shared" si="23"/>
        <v>10204509</v>
      </c>
    </row>
    <row r="1508" spans="1:21" hidden="1">
      <c r="A1508" s="3" t="s">
        <v>1547</v>
      </c>
      <c r="B1508" s="3" t="s">
        <v>1686</v>
      </c>
      <c r="C1508" s="3" t="s">
        <v>30</v>
      </c>
      <c r="D1508" s="3" t="s">
        <v>1891</v>
      </c>
      <c r="E1508" s="3" t="s">
        <v>457</v>
      </c>
      <c r="F1508" s="3" t="s">
        <v>3336</v>
      </c>
      <c r="G1508" s="3" t="s">
        <v>31</v>
      </c>
      <c r="H1508" s="4">
        <v>45806</v>
      </c>
      <c r="I1508" s="5">
        <v>4</v>
      </c>
      <c r="J1508" s="3" t="s">
        <v>20</v>
      </c>
      <c r="K1508" s="3" t="s">
        <v>457</v>
      </c>
      <c r="L1508" s="6">
        <v>0</v>
      </c>
      <c r="M1508" s="3" t="s">
        <v>457</v>
      </c>
      <c r="N1508" s="3" t="s">
        <v>457</v>
      </c>
      <c r="O1508" s="3" t="s">
        <v>457</v>
      </c>
      <c r="P1508" s="3" t="s">
        <v>457</v>
      </c>
      <c r="Q1508" s="3" t="s">
        <v>2898</v>
      </c>
      <c r="R1508" s="3" t="s">
        <v>457</v>
      </c>
      <c r="S1508" s="3" t="s">
        <v>457</v>
      </c>
      <c r="T1508" s="3" t="s">
        <v>481</v>
      </c>
      <c r="U1508" t="str">
        <f t="shared" si="23"/>
        <v>10204509</v>
      </c>
    </row>
    <row r="1509" spans="1:21" hidden="1">
      <c r="A1509" s="3" t="s">
        <v>1547</v>
      </c>
      <c r="B1509" s="3" t="s">
        <v>1686</v>
      </c>
      <c r="C1509" s="3" t="s">
        <v>30</v>
      </c>
      <c r="D1509" s="3" t="s">
        <v>1929</v>
      </c>
      <c r="E1509" s="3" t="s">
        <v>457</v>
      </c>
      <c r="F1509" s="3" t="s">
        <v>3335</v>
      </c>
      <c r="G1509" s="3" t="s">
        <v>459</v>
      </c>
      <c r="H1509" s="4">
        <v>45806</v>
      </c>
      <c r="I1509" s="5">
        <v>-4</v>
      </c>
      <c r="J1509" s="3" t="s">
        <v>20</v>
      </c>
      <c r="K1509" s="3" t="s">
        <v>457</v>
      </c>
      <c r="L1509" s="6">
        <v>0</v>
      </c>
      <c r="M1509" s="3" t="s">
        <v>457</v>
      </c>
      <c r="N1509" s="3" t="s">
        <v>457</v>
      </c>
      <c r="O1509" s="3" t="s">
        <v>457</v>
      </c>
      <c r="P1509" s="3" t="s">
        <v>457</v>
      </c>
      <c r="Q1509" s="3" t="s">
        <v>457</v>
      </c>
      <c r="R1509" s="3" t="s">
        <v>457</v>
      </c>
      <c r="S1509" s="3" t="s">
        <v>457</v>
      </c>
      <c r="T1509" s="3" t="s">
        <v>481</v>
      </c>
      <c r="U1509" t="str">
        <f t="shared" si="23"/>
        <v>10204509</v>
      </c>
    </row>
    <row r="1510" spans="1:21" hidden="1">
      <c r="A1510" s="3" t="s">
        <v>1582</v>
      </c>
      <c r="B1510" s="3" t="s">
        <v>1686</v>
      </c>
      <c r="C1510" s="3" t="s">
        <v>30</v>
      </c>
      <c r="D1510" s="3" t="s">
        <v>1891</v>
      </c>
      <c r="E1510" s="3" t="s">
        <v>457</v>
      </c>
      <c r="F1510" s="3" t="s">
        <v>3337</v>
      </c>
      <c r="G1510" s="3" t="s">
        <v>31</v>
      </c>
      <c r="H1510" s="4">
        <v>45806</v>
      </c>
      <c r="I1510" s="5">
        <v>16</v>
      </c>
      <c r="J1510" s="3" t="s">
        <v>20</v>
      </c>
      <c r="K1510" s="3" t="s">
        <v>457</v>
      </c>
      <c r="L1510" s="6">
        <v>0</v>
      </c>
      <c r="M1510" s="3" t="s">
        <v>457</v>
      </c>
      <c r="N1510" s="3" t="s">
        <v>457</v>
      </c>
      <c r="O1510" s="3" t="s">
        <v>457</v>
      </c>
      <c r="P1510" s="3" t="s">
        <v>457</v>
      </c>
      <c r="Q1510" s="3" t="s">
        <v>3293</v>
      </c>
      <c r="R1510" s="3" t="s">
        <v>457</v>
      </c>
      <c r="S1510" s="3" t="s">
        <v>457</v>
      </c>
      <c r="T1510" s="3" t="s">
        <v>481</v>
      </c>
      <c r="U1510" t="str">
        <f t="shared" si="23"/>
        <v>10220349</v>
      </c>
    </row>
    <row r="1511" spans="1:21" hidden="1">
      <c r="A1511" s="3" t="s">
        <v>1596</v>
      </c>
      <c r="B1511" s="3" t="s">
        <v>1686</v>
      </c>
      <c r="C1511" s="3" t="s">
        <v>30</v>
      </c>
      <c r="D1511" s="3" t="s">
        <v>1891</v>
      </c>
      <c r="E1511" s="3" t="s">
        <v>457</v>
      </c>
      <c r="F1511" s="3" t="s">
        <v>3338</v>
      </c>
      <c r="G1511" s="3" t="s">
        <v>31</v>
      </c>
      <c r="H1511" s="4">
        <v>45806</v>
      </c>
      <c r="I1511" s="5">
        <v>1</v>
      </c>
      <c r="J1511" s="3" t="s">
        <v>20</v>
      </c>
      <c r="K1511" s="3" t="s">
        <v>457</v>
      </c>
      <c r="L1511" s="6">
        <v>0</v>
      </c>
      <c r="M1511" s="3" t="s">
        <v>457</v>
      </c>
      <c r="N1511" s="3" t="s">
        <v>457</v>
      </c>
      <c r="O1511" s="3" t="s">
        <v>457</v>
      </c>
      <c r="P1511" s="3" t="s">
        <v>457</v>
      </c>
      <c r="Q1511" s="3" t="s">
        <v>3295</v>
      </c>
      <c r="R1511" s="3" t="s">
        <v>457</v>
      </c>
      <c r="S1511" s="3" t="s">
        <v>457</v>
      </c>
      <c r="T1511" s="3" t="s">
        <v>481</v>
      </c>
      <c r="U1511" t="str">
        <f t="shared" si="23"/>
        <v>10226473</v>
      </c>
    </row>
    <row r="1512" spans="1:21" hidden="1">
      <c r="A1512" s="3" t="s">
        <v>1160</v>
      </c>
      <c r="B1512" s="3" t="s">
        <v>1686</v>
      </c>
      <c r="C1512" s="3" t="s">
        <v>23</v>
      </c>
      <c r="D1512" s="3" t="s">
        <v>1891</v>
      </c>
      <c r="E1512" s="3" t="s">
        <v>457</v>
      </c>
      <c r="F1512" s="3" t="s">
        <v>3339</v>
      </c>
      <c r="G1512" s="3" t="s">
        <v>31</v>
      </c>
      <c r="H1512" s="4">
        <v>45806</v>
      </c>
      <c r="I1512" s="5">
        <v>1</v>
      </c>
      <c r="J1512" s="3" t="s">
        <v>20</v>
      </c>
      <c r="K1512" s="3" t="s">
        <v>457</v>
      </c>
      <c r="L1512" s="6">
        <v>0</v>
      </c>
      <c r="M1512" s="3" t="s">
        <v>457</v>
      </c>
      <c r="N1512" s="3" t="s">
        <v>457</v>
      </c>
      <c r="O1512" s="3" t="s">
        <v>457</v>
      </c>
      <c r="P1512" s="3" t="s">
        <v>457</v>
      </c>
      <c r="Q1512" s="3" t="s">
        <v>3297</v>
      </c>
      <c r="R1512" s="3" t="s">
        <v>457</v>
      </c>
      <c r="S1512" s="3" t="s">
        <v>457</v>
      </c>
      <c r="T1512" s="3" t="s">
        <v>481</v>
      </c>
      <c r="U1512" t="str">
        <f t="shared" si="23"/>
        <v>10345025</v>
      </c>
    </row>
    <row r="1513" spans="1:21" hidden="1">
      <c r="A1513" s="3" t="s">
        <v>1549</v>
      </c>
      <c r="B1513" s="3" t="s">
        <v>1686</v>
      </c>
      <c r="C1513" s="3" t="s">
        <v>457</v>
      </c>
      <c r="D1513" s="3" t="s">
        <v>1899</v>
      </c>
      <c r="E1513" s="3" t="s">
        <v>457</v>
      </c>
      <c r="F1513" s="3" t="s">
        <v>3340</v>
      </c>
      <c r="G1513" s="3" t="s">
        <v>25</v>
      </c>
      <c r="H1513" s="4">
        <v>45806</v>
      </c>
      <c r="I1513" s="5">
        <v>1</v>
      </c>
      <c r="J1513" s="3" t="s">
        <v>20</v>
      </c>
      <c r="K1513" s="3" t="s">
        <v>457</v>
      </c>
      <c r="L1513" s="6">
        <v>0.01</v>
      </c>
      <c r="M1513" s="3" t="s">
        <v>457</v>
      </c>
      <c r="N1513" s="3" t="s">
        <v>457</v>
      </c>
      <c r="O1513" s="3" t="s">
        <v>457</v>
      </c>
      <c r="P1513" s="3" t="s">
        <v>457</v>
      </c>
      <c r="Q1513" s="3" t="s">
        <v>3341</v>
      </c>
      <c r="R1513" s="3" t="s">
        <v>457</v>
      </c>
      <c r="S1513" s="3" t="s">
        <v>457</v>
      </c>
      <c r="T1513" s="3" t="s">
        <v>481</v>
      </c>
      <c r="U1513" t="str">
        <f t="shared" si="23"/>
        <v>10470683</v>
      </c>
    </row>
    <row r="1514" spans="1:21" hidden="1">
      <c r="A1514" s="3" t="s">
        <v>1361</v>
      </c>
      <c r="B1514" s="3" t="s">
        <v>1686</v>
      </c>
      <c r="C1514" s="3" t="s">
        <v>27</v>
      </c>
      <c r="D1514" s="3" t="s">
        <v>456</v>
      </c>
      <c r="E1514" s="3" t="s">
        <v>457</v>
      </c>
      <c r="F1514" s="3" t="s">
        <v>3342</v>
      </c>
      <c r="G1514" s="3" t="s">
        <v>31</v>
      </c>
      <c r="H1514" s="4">
        <v>45806</v>
      </c>
      <c r="I1514" s="5">
        <v>-1</v>
      </c>
      <c r="J1514" s="3" t="s">
        <v>20</v>
      </c>
      <c r="K1514" s="3" t="s">
        <v>457</v>
      </c>
      <c r="L1514" s="6">
        <v>-506</v>
      </c>
      <c r="M1514" s="3" t="s">
        <v>457</v>
      </c>
      <c r="N1514" s="3" t="s">
        <v>457</v>
      </c>
      <c r="O1514" s="3" t="s">
        <v>457</v>
      </c>
      <c r="P1514" s="3" t="s">
        <v>3343</v>
      </c>
      <c r="Q1514" s="3" t="s">
        <v>457</v>
      </c>
      <c r="R1514" s="3" t="s">
        <v>457</v>
      </c>
      <c r="S1514" s="3" t="s">
        <v>457</v>
      </c>
      <c r="T1514" s="3" t="s">
        <v>3344</v>
      </c>
      <c r="U1514" t="str">
        <f t="shared" si="23"/>
        <v>10606214100037048</v>
      </c>
    </row>
    <row r="1515" spans="1:21" hidden="1">
      <c r="A1515" s="3" t="s">
        <v>1455</v>
      </c>
      <c r="B1515" s="3" t="s">
        <v>1686</v>
      </c>
      <c r="C1515" s="3" t="s">
        <v>27</v>
      </c>
      <c r="D1515" s="3" t="s">
        <v>1929</v>
      </c>
      <c r="E1515" s="3" t="s">
        <v>457</v>
      </c>
      <c r="F1515" s="3" t="s">
        <v>3345</v>
      </c>
      <c r="G1515" s="3" t="s">
        <v>25</v>
      </c>
      <c r="H1515" s="4">
        <v>45807</v>
      </c>
      <c r="I1515" s="5">
        <v>4</v>
      </c>
      <c r="J1515" s="3" t="s">
        <v>20</v>
      </c>
      <c r="K1515" s="3" t="s">
        <v>457</v>
      </c>
      <c r="L1515" s="6">
        <v>0</v>
      </c>
      <c r="M1515" s="3" t="s">
        <v>457</v>
      </c>
      <c r="N1515" s="3" t="s">
        <v>457</v>
      </c>
      <c r="O1515" s="3" t="s">
        <v>457</v>
      </c>
      <c r="P1515" s="3" t="s">
        <v>457</v>
      </c>
      <c r="Q1515" s="3" t="s">
        <v>457</v>
      </c>
      <c r="R1515" s="3" t="s">
        <v>457</v>
      </c>
      <c r="S1515" s="3" t="s">
        <v>457</v>
      </c>
      <c r="T1515" s="3" t="s">
        <v>481</v>
      </c>
      <c r="U1515" t="str">
        <f t="shared" si="23"/>
        <v>10058872</v>
      </c>
    </row>
    <row r="1516" spans="1:21" hidden="1">
      <c r="A1516" s="3" t="s">
        <v>1455</v>
      </c>
      <c r="B1516" s="3" t="s">
        <v>1686</v>
      </c>
      <c r="C1516" s="3" t="s">
        <v>23</v>
      </c>
      <c r="D1516" s="3" t="s">
        <v>1929</v>
      </c>
      <c r="E1516" s="3" t="s">
        <v>457</v>
      </c>
      <c r="F1516" s="3" t="s">
        <v>3346</v>
      </c>
      <c r="G1516" s="3" t="s">
        <v>31</v>
      </c>
      <c r="H1516" s="4">
        <v>45807</v>
      </c>
      <c r="I1516" s="5">
        <v>-4</v>
      </c>
      <c r="J1516" s="3" t="s">
        <v>20</v>
      </c>
      <c r="K1516" s="3" t="s">
        <v>457</v>
      </c>
      <c r="L1516" s="6">
        <v>0</v>
      </c>
      <c r="M1516" s="3" t="s">
        <v>457</v>
      </c>
      <c r="N1516" s="3" t="s">
        <v>457</v>
      </c>
      <c r="O1516" s="3" t="s">
        <v>457</v>
      </c>
      <c r="P1516" s="3" t="s">
        <v>457</v>
      </c>
      <c r="Q1516" s="3" t="s">
        <v>457</v>
      </c>
      <c r="R1516" s="3" t="s">
        <v>457</v>
      </c>
      <c r="S1516" s="3" t="s">
        <v>457</v>
      </c>
      <c r="T1516" s="3" t="s">
        <v>481</v>
      </c>
      <c r="U1516" t="str">
        <f t="shared" si="23"/>
        <v>10058872</v>
      </c>
    </row>
    <row r="1517" spans="1:21" hidden="1">
      <c r="A1517" s="3" t="s">
        <v>1455</v>
      </c>
      <c r="B1517" s="3" t="s">
        <v>1686</v>
      </c>
      <c r="C1517" s="3" t="s">
        <v>27</v>
      </c>
      <c r="D1517" s="3" t="s">
        <v>1929</v>
      </c>
      <c r="E1517" s="3" t="s">
        <v>457</v>
      </c>
      <c r="F1517" s="3" t="s">
        <v>3346</v>
      </c>
      <c r="G1517" s="3" t="s">
        <v>25</v>
      </c>
      <c r="H1517" s="4">
        <v>45807</v>
      </c>
      <c r="I1517" s="5">
        <v>4</v>
      </c>
      <c r="J1517" s="3" t="s">
        <v>20</v>
      </c>
      <c r="K1517" s="3" t="s">
        <v>457</v>
      </c>
      <c r="L1517" s="6">
        <v>0</v>
      </c>
      <c r="M1517" s="3" t="s">
        <v>457</v>
      </c>
      <c r="N1517" s="3" t="s">
        <v>457</v>
      </c>
      <c r="O1517" s="3" t="s">
        <v>457</v>
      </c>
      <c r="P1517" s="3" t="s">
        <v>457</v>
      </c>
      <c r="Q1517" s="3" t="s">
        <v>457</v>
      </c>
      <c r="R1517" s="3" t="s">
        <v>457</v>
      </c>
      <c r="S1517" s="3" t="s">
        <v>457</v>
      </c>
      <c r="T1517" s="3" t="s">
        <v>481</v>
      </c>
      <c r="U1517" t="str">
        <f t="shared" si="23"/>
        <v>10058872</v>
      </c>
    </row>
    <row r="1518" spans="1:21" hidden="1">
      <c r="A1518" s="3" t="s">
        <v>1455</v>
      </c>
      <c r="B1518" s="3" t="s">
        <v>1686</v>
      </c>
      <c r="C1518" s="3" t="s">
        <v>27</v>
      </c>
      <c r="D1518" s="3" t="s">
        <v>456</v>
      </c>
      <c r="E1518" s="3" t="s">
        <v>457</v>
      </c>
      <c r="F1518" s="3" t="s">
        <v>3347</v>
      </c>
      <c r="G1518" s="3" t="s">
        <v>31</v>
      </c>
      <c r="H1518" s="4">
        <v>45807</v>
      </c>
      <c r="I1518" s="5">
        <v>-4</v>
      </c>
      <c r="J1518" s="3" t="s">
        <v>20</v>
      </c>
      <c r="K1518" s="3" t="s">
        <v>457</v>
      </c>
      <c r="L1518" s="6">
        <v>-4.92</v>
      </c>
      <c r="M1518" s="3" t="s">
        <v>457</v>
      </c>
      <c r="N1518" s="3" t="s">
        <v>457</v>
      </c>
      <c r="O1518" s="3" t="s">
        <v>457</v>
      </c>
      <c r="P1518" s="3" t="s">
        <v>3348</v>
      </c>
      <c r="Q1518" s="3" t="s">
        <v>457</v>
      </c>
      <c r="R1518" s="3" t="s">
        <v>457</v>
      </c>
      <c r="S1518" s="3" t="s">
        <v>457</v>
      </c>
      <c r="T1518" s="3" t="s">
        <v>3349</v>
      </c>
      <c r="U1518" t="str">
        <f t="shared" si="23"/>
        <v>10058872100083712</v>
      </c>
    </row>
    <row r="1519" spans="1:21" hidden="1">
      <c r="A1519" s="3" t="s">
        <v>1455</v>
      </c>
      <c r="B1519" s="3" t="s">
        <v>1686</v>
      </c>
      <c r="C1519" s="3" t="s">
        <v>23</v>
      </c>
      <c r="D1519" s="3" t="s">
        <v>1929</v>
      </c>
      <c r="E1519" s="3" t="s">
        <v>457</v>
      </c>
      <c r="F1519" s="3" t="s">
        <v>3345</v>
      </c>
      <c r="G1519" s="3" t="s">
        <v>31</v>
      </c>
      <c r="H1519" s="4">
        <v>45807</v>
      </c>
      <c r="I1519" s="5">
        <v>-4</v>
      </c>
      <c r="J1519" s="3" t="s">
        <v>20</v>
      </c>
      <c r="K1519" s="3" t="s">
        <v>457</v>
      </c>
      <c r="L1519" s="6">
        <v>0</v>
      </c>
      <c r="M1519" s="3" t="s">
        <v>457</v>
      </c>
      <c r="N1519" s="3" t="s">
        <v>457</v>
      </c>
      <c r="O1519" s="3" t="s">
        <v>457</v>
      </c>
      <c r="P1519" s="3" t="s">
        <v>457</v>
      </c>
      <c r="Q1519" s="3" t="s">
        <v>457</v>
      </c>
      <c r="R1519" s="3" t="s">
        <v>457</v>
      </c>
      <c r="S1519" s="3" t="s">
        <v>457</v>
      </c>
      <c r="T1519" s="3" t="s">
        <v>481</v>
      </c>
      <c r="U1519" t="str">
        <f t="shared" si="23"/>
        <v>10058872</v>
      </c>
    </row>
    <row r="1520" spans="1:21" hidden="1">
      <c r="A1520" s="3" t="s">
        <v>1473</v>
      </c>
      <c r="B1520" s="3" t="s">
        <v>1686</v>
      </c>
      <c r="C1520" s="3" t="s">
        <v>27</v>
      </c>
      <c r="D1520" s="3" t="s">
        <v>1929</v>
      </c>
      <c r="E1520" s="3" t="s">
        <v>457</v>
      </c>
      <c r="F1520" s="3" t="s">
        <v>3350</v>
      </c>
      <c r="G1520" s="3" t="s">
        <v>461</v>
      </c>
      <c r="H1520" s="4">
        <v>45807</v>
      </c>
      <c r="I1520" s="5">
        <v>8</v>
      </c>
      <c r="J1520" s="3" t="s">
        <v>20</v>
      </c>
      <c r="K1520" s="3" t="s">
        <v>457</v>
      </c>
      <c r="L1520" s="6">
        <v>0</v>
      </c>
      <c r="M1520" s="3" t="s">
        <v>457</v>
      </c>
      <c r="N1520" s="3" t="s">
        <v>457</v>
      </c>
      <c r="O1520" s="3" t="s">
        <v>457</v>
      </c>
      <c r="P1520" s="3" t="s">
        <v>457</v>
      </c>
      <c r="Q1520" s="3" t="s">
        <v>457</v>
      </c>
      <c r="R1520" s="3" t="s">
        <v>457</v>
      </c>
      <c r="S1520" s="3" t="s">
        <v>457</v>
      </c>
      <c r="T1520" s="3" t="s">
        <v>481</v>
      </c>
      <c r="U1520" t="str">
        <f t="shared" si="23"/>
        <v>10058889</v>
      </c>
    </row>
    <row r="1521" spans="1:21" hidden="1">
      <c r="A1521" s="3" t="s">
        <v>1473</v>
      </c>
      <c r="B1521" s="3" t="s">
        <v>1686</v>
      </c>
      <c r="C1521" s="3" t="s">
        <v>30</v>
      </c>
      <c r="D1521" s="3" t="s">
        <v>1929</v>
      </c>
      <c r="E1521" s="3" t="s">
        <v>457</v>
      </c>
      <c r="F1521" s="3" t="s">
        <v>3350</v>
      </c>
      <c r="G1521" s="3" t="s">
        <v>32</v>
      </c>
      <c r="H1521" s="4">
        <v>45807</v>
      </c>
      <c r="I1521" s="5">
        <v>-8</v>
      </c>
      <c r="J1521" s="3" t="s">
        <v>20</v>
      </c>
      <c r="K1521" s="3" t="s">
        <v>457</v>
      </c>
      <c r="L1521" s="6">
        <v>0</v>
      </c>
      <c r="M1521" s="3" t="s">
        <v>457</v>
      </c>
      <c r="N1521" s="3" t="s">
        <v>457</v>
      </c>
      <c r="O1521" s="3" t="s">
        <v>457</v>
      </c>
      <c r="P1521" s="3" t="s">
        <v>457</v>
      </c>
      <c r="Q1521" s="3" t="s">
        <v>457</v>
      </c>
      <c r="R1521" s="3" t="s">
        <v>457</v>
      </c>
      <c r="S1521" s="3" t="s">
        <v>457</v>
      </c>
      <c r="T1521" s="3" t="s">
        <v>481</v>
      </c>
      <c r="U1521" t="str">
        <f t="shared" si="23"/>
        <v>10058889</v>
      </c>
    </row>
    <row r="1522" spans="1:21" hidden="1">
      <c r="A1522" s="3" t="s">
        <v>1473</v>
      </c>
      <c r="B1522" s="3" t="s">
        <v>1686</v>
      </c>
      <c r="C1522" s="3" t="s">
        <v>27</v>
      </c>
      <c r="D1522" s="3" t="s">
        <v>456</v>
      </c>
      <c r="E1522" s="3" t="s">
        <v>457</v>
      </c>
      <c r="F1522" s="3" t="s">
        <v>3351</v>
      </c>
      <c r="G1522" s="3" t="s">
        <v>31</v>
      </c>
      <c r="H1522" s="4">
        <v>45807</v>
      </c>
      <c r="I1522" s="5">
        <v>-8</v>
      </c>
      <c r="J1522" s="3" t="s">
        <v>20</v>
      </c>
      <c r="K1522" s="3" t="s">
        <v>457</v>
      </c>
      <c r="L1522" s="6">
        <v>-79.599999999999994</v>
      </c>
      <c r="M1522" s="3" t="s">
        <v>457</v>
      </c>
      <c r="N1522" s="3" t="s">
        <v>457</v>
      </c>
      <c r="O1522" s="3" t="s">
        <v>457</v>
      </c>
      <c r="P1522" s="3" t="s">
        <v>3352</v>
      </c>
      <c r="Q1522" s="3" t="s">
        <v>457</v>
      </c>
      <c r="R1522" s="3" t="s">
        <v>457</v>
      </c>
      <c r="S1522" s="3" t="s">
        <v>457</v>
      </c>
      <c r="T1522" s="3" t="s">
        <v>3353</v>
      </c>
      <c r="U1522" t="str">
        <f t="shared" si="23"/>
        <v>10058889100077080</v>
      </c>
    </row>
    <row r="1523" spans="1:21" hidden="1">
      <c r="A1523" s="3" t="s">
        <v>1075</v>
      </c>
      <c r="B1523" s="3" t="s">
        <v>1686</v>
      </c>
      <c r="C1523" s="3" t="s">
        <v>30</v>
      </c>
      <c r="D1523" s="3" t="s">
        <v>1891</v>
      </c>
      <c r="E1523" s="3" t="s">
        <v>457</v>
      </c>
      <c r="F1523" s="3" t="s">
        <v>3354</v>
      </c>
      <c r="G1523" s="3" t="s">
        <v>31</v>
      </c>
      <c r="H1523" s="4">
        <v>45807</v>
      </c>
      <c r="I1523" s="5">
        <v>4</v>
      </c>
      <c r="J1523" s="3" t="s">
        <v>20</v>
      </c>
      <c r="K1523" s="3" t="s">
        <v>457</v>
      </c>
      <c r="L1523" s="6">
        <v>0</v>
      </c>
      <c r="M1523" s="3" t="s">
        <v>457</v>
      </c>
      <c r="N1523" s="3" t="s">
        <v>457</v>
      </c>
      <c r="O1523" s="3" t="s">
        <v>457</v>
      </c>
      <c r="P1523" s="3" t="s">
        <v>457</v>
      </c>
      <c r="Q1523" s="3" t="s">
        <v>3316</v>
      </c>
      <c r="R1523" s="3" t="s">
        <v>457</v>
      </c>
      <c r="S1523" s="3" t="s">
        <v>457</v>
      </c>
      <c r="T1523" s="3" t="s">
        <v>481</v>
      </c>
      <c r="U1523" t="str">
        <f t="shared" si="23"/>
        <v>10204125</v>
      </c>
    </row>
    <row r="1524" spans="1:21" hidden="1">
      <c r="A1524" s="3" t="s">
        <v>1547</v>
      </c>
      <c r="B1524" s="3" t="s">
        <v>1686</v>
      </c>
      <c r="C1524" s="3" t="s">
        <v>30</v>
      </c>
      <c r="D1524" s="3" t="s">
        <v>1929</v>
      </c>
      <c r="E1524" s="3" t="s">
        <v>457</v>
      </c>
      <c r="F1524" s="3" t="s">
        <v>3355</v>
      </c>
      <c r="G1524" s="3" t="s">
        <v>31</v>
      </c>
      <c r="H1524" s="4">
        <v>45807</v>
      </c>
      <c r="I1524" s="5">
        <v>-4</v>
      </c>
      <c r="J1524" s="3" t="s">
        <v>20</v>
      </c>
      <c r="K1524" s="3" t="s">
        <v>457</v>
      </c>
      <c r="L1524" s="6">
        <v>0</v>
      </c>
      <c r="M1524" s="3" t="s">
        <v>457</v>
      </c>
      <c r="N1524" s="3" t="s">
        <v>457</v>
      </c>
      <c r="O1524" s="3" t="s">
        <v>457</v>
      </c>
      <c r="P1524" s="3" t="s">
        <v>457</v>
      </c>
      <c r="Q1524" s="3" t="s">
        <v>457</v>
      </c>
      <c r="R1524" s="3" t="s">
        <v>457</v>
      </c>
      <c r="S1524" s="3" t="s">
        <v>457</v>
      </c>
      <c r="T1524" s="3" t="s">
        <v>481</v>
      </c>
      <c r="U1524" t="str">
        <f t="shared" si="23"/>
        <v>10204509</v>
      </c>
    </row>
    <row r="1525" spans="1:21" hidden="1">
      <c r="A1525" s="3" t="s">
        <v>1547</v>
      </c>
      <c r="B1525" s="3" t="s">
        <v>1686</v>
      </c>
      <c r="C1525" s="3" t="s">
        <v>27</v>
      </c>
      <c r="D1525" s="3" t="s">
        <v>1929</v>
      </c>
      <c r="E1525" s="3" t="s">
        <v>457</v>
      </c>
      <c r="F1525" s="3" t="s">
        <v>3355</v>
      </c>
      <c r="G1525" s="3" t="s">
        <v>25</v>
      </c>
      <c r="H1525" s="4">
        <v>45807</v>
      </c>
      <c r="I1525" s="5">
        <v>4</v>
      </c>
      <c r="J1525" s="3" t="s">
        <v>20</v>
      </c>
      <c r="K1525" s="3" t="s">
        <v>457</v>
      </c>
      <c r="L1525" s="6">
        <v>0</v>
      </c>
      <c r="M1525" s="3" t="s">
        <v>457</v>
      </c>
      <c r="N1525" s="3" t="s">
        <v>457</v>
      </c>
      <c r="O1525" s="3" t="s">
        <v>457</v>
      </c>
      <c r="P1525" s="3" t="s">
        <v>457</v>
      </c>
      <c r="Q1525" s="3" t="s">
        <v>457</v>
      </c>
      <c r="R1525" s="3" t="s">
        <v>457</v>
      </c>
      <c r="S1525" s="3" t="s">
        <v>457</v>
      </c>
      <c r="T1525" s="3" t="s">
        <v>481</v>
      </c>
      <c r="U1525" t="str">
        <f t="shared" si="23"/>
        <v>10204509</v>
      </c>
    </row>
    <row r="1526" spans="1:21" hidden="1">
      <c r="A1526" s="3" t="s">
        <v>1547</v>
      </c>
      <c r="B1526" s="3" t="s">
        <v>1686</v>
      </c>
      <c r="C1526" s="3" t="s">
        <v>27</v>
      </c>
      <c r="D1526" s="3" t="s">
        <v>456</v>
      </c>
      <c r="E1526" s="3" t="s">
        <v>457</v>
      </c>
      <c r="F1526" s="3" t="s">
        <v>3356</v>
      </c>
      <c r="G1526" s="3" t="s">
        <v>31</v>
      </c>
      <c r="H1526" s="4">
        <v>45807</v>
      </c>
      <c r="I1526" s="5">
        <v>-4</v>
      </c>
      <c r="J1526" s="3" t="s">
        <v>20</v>
      </c>
      <c r="K1526" s="3" t="s">
        <v>457</v>
      </c>
      <c r="L1526" s="6">
        <v>-4.8</v>
      </c>
      <c r="M1526" s="3" t="s">
        <v>457</v>
      </c>
      <c r="N1526" s="3" t="s">
        <v>457</v>
      </c>
      <c r="O1526" s="3" t="s">
        <v>457</v>
      </c>
      <c r="P1526" s="3" t="s">
        <v>3348</v>
      </c>
      <c r="Q1526" s="3" t="s">
        <v>457</v>
      </c>
      <c r="R1526" s="3" t="s">
        <v>457</v>
      </c>
      <c r="S1526" s="3" t="s">
        <v>457</v>
      </c>
      <c r="T1526" s="3" t="s">
        <v>3349</v>
      </c>
      <c r="U1526" t="str">
        <f t="shared" si="23"/>
        <v>10204509100083712</v>
      </c>
    </row>
    <row r="1527" spans="1:21" hidden="1">
      <c r="A1527" s="3" t="s">
        <v>1475</v>
      </c>
      <c r="B1527" s="3" t="s">
        <v>1686</v>
      </c>
      <c r="C1527" s="3" t="s">
        <v>27</v>
      </c>
      <c r="D1527" s="3" t="s">
        <v>456</v>
      </c>
      <c r="E1527" s="3" t="s">
        <v>457</v>
      </c>
      <c r="F1527" s="3" t="s">
        <v>3357</v>
      </c>
      <c r="G1527" s="3" t="s">
        <v>31</v>
      </c>
      <c r="H1527" s="4">
        <v>45807</v>
      </c>
      <c r="I1527" s="5">
        <v>-1</v>
      </c>
      <c r="J1527" s="3" t="s">
        <v>20</v>
      </c>
      <c r="K1527" s="3" t="s">
        <v>457</v>
      </c>
      <c r="L1527" s="6">
        <v>-11.3</v>
      </c>
      <c r="M1527" s="3" t="s">
        <v>457</v>
      </c>
      <c r="N1527" s="3" t="s">
        <v>457</v>
      </c>
      <c r="O1527" s="3" t="s">
        <v>457</v>
      </c>
      <c r="P1527" s="3" t="s">
        <v>3352</v>
      </c>
      <c r="Q1527" s="3" t="s">
        <v>457</v>
      </c>
      <c r="R1527" s="3" t="s">
        <v>457</v>
      </c>
      <c r="S1527" s="3" t="s">
        <v>457</v>
      </c>
      <c r="T1527" s="3" t="s">
        <v>3353</v>
      </c>
      <c r="U1527" t="str">
        <f t="shared" si="23"/>
        <v>10245432100077080</v>
      </c>
    </row>
    <row r="1528" spans="1:21" hidden="1">
      <c r="A1528" s="3" t="s">
        <v>1475</v>
      </c>
      <c r="B1528" s="3" t="s">
        <v>1686</v>
      </c>
      <c r="C1528" s="3" t="s">
        <v>27</v>
      </c>
      <c r="D1528" s="3" t="s">
        <v>1929</v>
      </c>
      <c r="E1528" s="3" t="s">
        <v>457</v>
      </c>
      <c r="F1528" s="3" t="s">
        <v>3350</v>
      </c>
      <c r="G1528" s="3" t="s">
        <v>460</v>
      </c>
      <c r="H1528" s="4">
        <v>45807</v>
      </c>
      <c r="I1528" s="5">
        <v>1</v>
      </c>
      <c r="J1528" s="3" t="s">
        <v>20</v>
      </c>
      <c r="K1528" s="3" t="s">
        <v>457</v>
      </c>
      <c r="L1528" s="6">
        <v>0</v>
      </c>
      <c r="M1528" s="3" t="s">
        <v>457</v>
      </c>
      <c r="N1528" s="3" t="s">
        <v>457</v>
      </c>
      <c r="O1528" s="3" t="s">
        <v>457</v>
      </c>
      <c r="P1528" s="3" t="s">
        <v>457</v>
      </c>
      <c r="Q1528" s="3" t="s">
        <v>457</v>
      </c>
      <c r="R1528" s="3" t="s">
        <v>457</v>
      </c>
      <c r="S1528" s="3" t="s">
        <v>457</v>
      </c>
      <c r="T1528" s="3" t="s">
        <v>481</v>
      </c>
      <c r="U1528" t="str">
        <f t="shared" si="23"/>
        <v>10245432</v>
      </c>
    </row>
    <row r="1529" spans="1:21" hidden="1">
      <c r="A1529" s="3" t="s">
        <v>1475</v>
      </c>
      <c r="B1529" s="3" t="s">
        <v>1686</v>
      </c>
      <c r="C1529" s="3" t="s">
        <v>30</v>
      </c>
      <c r="D1529" s="3" t="s">
        <v>1929</v>
      </c>
      <c r="E1529" s="3" t="s">
        <v>457</v>
      </c>
      <c r="F1529" s="3" t="s">
        <v>3350</v>
      </c>
      <c r="G1529" s="3" t="s">
        <v>463</v>
      </c>
      <c r="H1529" s="4">
        <v>45807</v>
      </c>
      <c r="I1529" s="5">
        <v>-1</v>
      </c>
      <c r="J1529" s="3" t="s">
        <v>20</v>
      </c>
      <c r="K1529" s="3" t="s">
        <v>457</v>
      </c>
      <c r="L1529" s="6">
        <v>0</v>
      </c>
      <c r="M1529" s="3" t="s">
        <v>457</v>
      </c>
      <c r="N1529" s="3" t="s">
        <v>457</v>
      </c>
      <c r="O1529" s="3" t="s">
        <v>457</v>
      </c>
      <c r="P1529" s="3" t="s">
        <v>457</v>
      </c>
      <c r="Q1529" s="3" t="s">
        <v>457</v>
      </c>
      <c r="R1529" s="3" t="s">
        <v>457</v>
      </c>
      <c r="S1529" s="3" t="s">
        <v>457</v>
      </c>
      <c r="T1529" s="3" t="s">
        <v>481</v>
      </c>
      <c r="U1529" t="str">
        <f t="shared" si="23"/>
        <v>10245432</v>
      </c>
    </row>
    <row r="1530" spans="1:21" hidden="1">
      <c r="A1530" s="3" t="s">
        <v>920</v>
      </c>
      <c r="B1530" s="3" t="s">
        <v>1686</v>
      </c>
      <c r="C1530" s="3" t="s">
        <v>457</v>
      </c>
      <c r="D1530" s="3" t="s">
        <v>1899</v>
      </c>
      <c r="E1530" s="3" t="s">
        <v>457</v>
      </c>
      <c r="F1530" s="3" t="s">
        <v>3358</v>
      </c>
      <c r="G1530" s="3" t="s">
        <v>458</v>
      </c>
      <c r="H1530" s="4">
        <v>45808</v>
      </c>
      <c r="I1530" s="5">
        <v>4</v>
      </c>
      <c r="J1530" s="3" t="s">
        <v>20</v>
      </c>
      <c r="K1530" s="3" t="s">
        <v>457</v>
      </c>
      <c r="L1530" s="6">
        <v>4.96</v>
      </c>
      <c r="M1530" s="3" t="s">
        <v>457</v>
      </c>
      <c r="N1530" s="3" t="s">
        <v>457</v>
      </c>
      <c r="O1530" s="3" t="s">
        <v>457</v>
      </c>
      <c r="P1530" s="3" t="s">
        <v>457</v>
      </c>
      <c r="Q1530" s="3" t="s">
        <v>3359</v>
      </c>
      <c r="R1530" s="3" t="s">
        <v>457</v>
      </c>
      <c r="S1530" s="3" t="s">
        <v>457</v>
      </c>
      <c r="T1530" s="3" t="s">
        <v>481</v>
      </c>
      <c r="U1530" t="str">
        <f t="shared" si="23"/>
        <v>10058873</v>
      </c>
    </row>
    <row r="1531" spans="1:21" hidden="1">
      <c r="A1531" s="3" t="s">
        <v>1047</v>
      </c>
      <c r="B1531" s="3" t="s">
        <v>1686</v>
      </c>
      <c r="C1531" s="3" t="s">
        <v>457</v>
      </c>
      <c r="D1531" s="3" t="s">
        <v>1899</v>
      </c>
      <c r="E1531" s="3" t="s">
        <v>457</v>
      </c>
      <c r="F1531" s="3" t="s">
        <v>3360</v>
      </c>
      <c r="G1531" s="3" t="s">
        <v>25</v>
      </c>
      <c r="H1531" s="4">
        <v>45811</v>
      </c>
      <c r="I1531" s="5">
        <v>4</v>
      </c>
      <c r="J1531" s="3" t="s">
        <v>20</v>
      </c>
      <c r="K1531" s="3" t="s">
        <v>457</v>
      </c>
      <c r="L1531" s="6">
        <v>511.06</v>
      </c>
      <c r="M1531" s="3" t="s">
        <v>457</v>
      </c>
      <c r="N1531" s="3" t="s">
        <v>457</v>
      </c>
      <c r="O1531" s="3" t="s">
        <v>457</v>
      </c>
      <c r="P1531" s="3" t="s">
        <v>457</v>
      </c>
      <c r="Q1531" s="3" t="s">
        <v>3361</v>
      </c>
      <c r="R1531" s="3" t="s">
        <v>457</v>
      </c>
      <c r="S1531" s="3" t="s">
        <v>457</v>
      </c>
      <c r="T1531" s="3" t="s">
        <v>481</v>
      </c>
      <c r="U1531" t="str">
        <f t="shared" si="23"/>
        <v>10521047</v>
      </c>
    </row>
    <row r="1532" spans="1:21" hidden="1">
      <c r="A1532" s="3" t="s">
        <v>1455</v>
      </c>
      <c r="B1532" s="3" t="s">
        <v>1686</v>
      </c>
      <c r="C1532" s="3" t="s">
        <v>27</v>
      </c>
      <c r="D1532" s="3" t="s">
        <v>1896</v>
      </c>
      <c r="E1532" s="3" t="s">
        <v>457</v>
      </c>
      <c r="F1532" s="3" t="s">
        <v>3362</v>
      </c>
      <c r="G1532" s="3" t="s">
        <v>31</v>
      </c>
      <c r="H1532" s="4">
        <v>45812</v>
      </c>
      <c r="I1532" s="5">
        <v>-4</v>
      </c>
      <c r="J1532" s="3" t="s">
        <v>20</v>
      </c>
      <c r="K1532" s="3" t="s">
        <v>457</v>
      </c>
      <c r="L1532" s="6">
        <v>-4.92</v>
      </c>
      <c r="M1532" s="3" t="s">
        <v>457</v>
      </c>
      <c r="N1532" s="3" t="s">
        <v>457</v>
      </c>
      <c r="O1532" s="3" t="s">
        <v>457</v>
      </c>
      <c r="P1532" s="3" t="s">
        <v>457</v>
      </c>
      <c r="Q1532" s="3" t="s">
        <v>457</v>
      </c>
      <c r="R1532" s="3" t="s">
        <v>457</v>
      </c>
      <c r="S1532" s="3" t="s">
        <v>457</v>
      </c>
      <c r="T1532" s="3" t="s">
        <v>481</v>
      </c>
      <c r="U1532" t="str">
        <f t="shared" si="23"/>
        <v>10058872</v>
      </c>
    </row>
    <row r="1533" spans="1:21" hidden="1">
      <c r="A1533" s="3" t="s">
        <v>1305</v>
      </c>
      <c r="B1533" s="3" t="s">
        <v>1686</v>
      </c>
      <c r="C1533" s="3" t="s">
        <v>27</v>
      </c>
      <c r="D1533" s="3" t="s">
        <v>1929</v>
      </c>
      <c r="E1533" s="3" t="s">
        <v>457</v>
      </c>
      <c r="F1533" s="3" t="s">
        <v>3363</v>
      </c>
      <c r="G1533" s="3" t="s">
        <v>25</v>
      </c>
      <c r="H1533" s="4">
        <v>45812</v>
      </c>
      <c r="I1533" s="5">
        <v>4</v>
      </c>
      <c r="J1533" s="3" t="s">
        <v>20</v>
      </c>
      <c r="K1533" s="3" t="s">
        <v>457</v>
      </c>
      <c r="L1533" s="6">
        <v>0</v>
      </c>
      <c r="M1533" s="3" t="s">
        <v>457</v>
      </c>
      <c r="N1533" s="3" t="s">
        <v>457</v>
      </c>
      <c r="O1533" s="3" t="s">
        <v>457</v>
      </c>
      <c r="P1533" s="3" t="s">
        <v>457</v>
      </c>
      <c r="Q1533" s="3" t="s">
        <v>457</v>
      </c>
      <c r="R1533" s="3" t="s">
        <v>457</v>
      </c>
      <c r="S1533" s="3" t="s">
        <v>457</v>
      </c>
      <c r="T1533" s="3" t="s">
        <v>481</v>
      </c>
      <c r="U1533" t="str">
        <f t="shared" si="23"/>
        <v>10060890</v>
      </c>
    </row>
    <row r="1534" spans="1:21" hidden="1">
      <c r="A1534" s="3" t="s">
        <v>1305</v>
      </c>
      <c r="B1534" s="3" t="s">
        <v>1686</v>
      </c>
      <c r="C1534" s="3" t="s">
        <v>30</v>
      </c>
      <c r="D1534" s="3" t="s">
        <v>1929</v>
      </c>
      <c r="E1534" s="3" t="s">
        <v>457</v>
      </c>
      <c r="F1534" s="3" t="s">
        <v>3363</v>
      </c>
      <c r="G1534" s="3" t="s">
        <v>31</v>
      </c>
      <c r="H1534" s="4">
        <v>45812</v>
      </c>
      <c r="I1534" s="5">
        <v>-4</v>
      </c>
      <c r="J1534" s="3" t="s">
        <v>20</v>
      </c>
      <c r="K1534" s="3" t="s">
        <v>457</v>
      </c>
      <c r="L1534" s="6">
        <v>0</v>
      </c>
      <c r="M1534" s="3" t="s">
        <v>457</v>
      </c>
      <c r="N1534" s="3" t="s">
        <v>457</v>
      </c>
      <c r="O1534" s="3" t="s">
        <v>457</v>
      </c>
      <c r="P1534" s="3" t="s">
        <v>457</v>
      </c>
      <c r="Q1534" s="3" t="s">
        <v>457</v>
      </c>
      <c r="R1534" s="3" t="s">
        <v>457</v>
      </c>
      <c r="S1534" s="3" t="s">
        <v>457</v>
      </c>
      <c r="T1534" s="3" t="s">
        <v>481</v>
      </c>
      <c r="U1534" t="str">
        <f t="shared" si="23"/>
        <v>10060890</v>
      </c>
    </row>
    <row r="1535" spans="1:21" hidden="1">
      <c r="A1535" s="3" t="s">
        <v>1305</v>
      </c>
      <c r="B1535" s="3" t="s">
        <v>1686</v>
      </c>
      <c r="C1535" s="3" t="s">
        <v>27</v>
      </c>
      <c r="D1535" s="3" t="s">
        <v>3364</v>
      </c>
      <c r="E1535" s="3" t="s">
        <v>457</v>
      </c>
      <c r="F1535" s="3" t="s">
        <v>3365</v>
      </c>
      <c r="G1535" s="3" t="s">
        <v>31</v>
      </c>
      <c r="H1535" s="4">
        <v>45812</v>
      </c>
      <c r="I1535" s="5">
        <v>-4</v>
      </c>
      <c r="J1535" s="3" t="s">
        <v>20</v>
      </c>
      <c r="K1535" s="3" t="s">
        <v>457</v>
      </c>
      <c r="L1535" s="6">
        <v>0</v>
      </c>
      <c r="M1535" s="3" t="s">
        <v>457</v>
      </c>
      <c r="N1535" s="3" t="s">
        <v>457</v>
      </c>
      <c r="O1535" s="3" t="s">
        <v>457</v>
      </c>
      <c r="P1535" s="3" t="s">
        <v>457</v>
      </c>
      <c r="Q1535" s="3" t="s">
        <v>457</v>
      </c>
      <c r="R1535" s="3" t="s">
        <v>457</v>
      </c>
      <c r="S1535" s="3" t="s">
        <v>457</v>
      </c>
      <c r="T1535" s="3" t="s">
        <v>481</v>
      </c>
      <c r="U1535" t="str">
        <f t="shared" si="23"/>
        <v>10060890</v>
      </c>
    </row>
    <row r="1536" spans="1:21" hidden="1">
      <c r="A1536" s="3" t="s">
        <v>1305</v>
      </c>
      <c r="B1536" s="3" t="s">
        <v>1686</v>
      </c>
      <c r="C1536" s="3" t="s">
        <v>23</v>
      </c>
      <c r="D1536" s="3" t="s">
        <v>3364</v>
      </c>
      <c r="E1536" s="3" t="s">
        <v>457</v>
      </c>
      <c r="F1536" s="3" t="s">
        <v>3365</v>
      </c>
      <c r="G1536" s="3" t="s">
        <v>25</v>
      </c>
      <c r="H1536" s="4">
        <v>45812</v>
      </c>
      <c r="I1536" s="5">
        <v>4</v>
      </c>
      <c r="J1536" s="3" t="s">
        <v>20</v>
      </c>
      <c r="K1536" s="3" t="s">
        <v>457</v>
      </c>
      <c r="L1536" s="6">
        <v>0</v>
      </c>
      <c r="M1536" s="3" t="s">
        <v>457</v>
      </c>
      <c r="N1536" s="3" t="s">
        <v>457</v>
      </c>
      <c r="O1536" s="3" t="s">
        <v>457</v>
      </c>
      <c r="P1536" s="3" t="s">
        <v>457</v>
      </c>
      <c r="Q1536" s="3" t="s">
        <v>457</v>
      </c>
      <c r="R1536" s="3" t="s">
        <v>457</v>
      </c>
      <c r="S1536" s="3" t="s">
        <v>457</v>
      </c>
      <c r="T1536" s="3" t="s">
        <v>481</v>
      </c>
      <c r="U1536" t="str">
        <f t="shared" si="23"/>
        <v>10060890</v>
      </c>
    </row>
    <row r="1537" spans="1:21" hidden="1">
      <c r="A1537" s="3" t="s">
        <v>1339</v>
      </c>
      <c r="B1537" s="3" t="s">
        <v>1686</v>
      </c>
      <c r="C1537" s="3" t="s">
        <v>457</v>
      </c>
      <c r="D1537" s="3" t="s">
        <v>1899</v>
      </c>
      <c r="E1537" s="3" t="s">
        <v>457</v>
      </c>
      <c r="F1537" s="3" t="s">
        <v>3366</v>
      </c>
      <c r="G1537" s="3" t="s">
        <v>25</v>
      </c>
      <c r="H1537" s="4">
        <v>45812</v>
      </c>
      <c r="I1537" s="5">
        <v>12</v>
      </c>
      <c r="J1537" s="3" t="s">
        <v>20</v>
      </c>
      <c r="K1537" s="3" t="s">
        <v>457</v>
      </c>
      <c r="L1537" s="6">
        <v>56.76</v>
      </c>
      <c r="M1537" s="3" t="s">
        <v>457</v>
      </c>
      <c r="N1537" s="3" t="s">
        <v>457</v>
      </c>
      <c r="O1537" s="3" t="s">
        <v>457</v>
      </c>
      <c r="P1537" s="3" t="s">
        <v>457</v>
      </c>
      <c r="Q1537" s="3" t="s">
        <v>3367</v>
      </c>
      <c r="R1537" s="3" t="s">
        <v>457</v>
      </c>
      <c r="S1537" s="3" t="s">
        <v>457</v>
      </c>
      <c r="T1537" s="3" t="s">
        <v>481</v>
      </c>
      <c r="U1537" t="str">
        <f t="shared" si="23"/>
        <v>10060918</v>
      </c>
    </row>
    <row r="1538" spans="1:21" hidden="1">
      <c r="A1538" s="3" t="s">
        <v>1339</v>
      </c>
      <c r="B1538" s="3" t="s">
        <v>1686</v>
      </c>
      <c r="C1538" s="3" t="s">
        <v>457</v>
      </c>
      <c r="D1538" s="3" t="s">
        <v>1899</v>
      </c>
      <c r="E1538" s="3" t="s">
        <v>457</v>
      </c>
      <c r="F1538" s="3" t="s">
        <v>3368</v>
      </c>
      <c r="G1538" s="3" t="s">
        <v>25</v>
      </c>
      <c r="H1538" s="4">
        <v>45812</v>
      </c>
      <c r="I1538" s="5">
        <v>8</v>
      </c>
      <c r="J1538" s="3" t="s">
        <v>20</v>
      </c>
      <c r="K1538" s="3" t="s">
        <v>457</v>
      </c>
      <c r="L1538" s="6">
        <v>37.840000000000003</v>
      </c>
      <c r="M1538" s="3" t="s">
        <v>457</v>
      </c>
      <c r="N1538" s="3" t="s">
        <v>457</v>
      </c>
      <c r="O1538" s="3" t="s">
        <v>457</v>
      </c>
      <c r="P1538" s="3" t="s">
        <v>457</v>
      </c>
      <c r="Q1538" s="3" t="s">
        <v>3369</v>
      </c>
      <c r="R1538" s="3" t="s">
        <v>457</v>
      </c>
      <c r="S1538" s="3" t="s">
        <v>457</v>
      </c>
      <c r="T1538" s="3" t="s">
        <v>481</v>
      </c>
      <c r="U1538" t="str">
        <f t="shared" si="23"/>
        <v>10060918</v>
      </c>
    </row>
    <row r="1539" spans="1:21" hidden="1">
      <c r="A1539" s="3" t="s">
        <v>895</v>
      </c>
      <c r="B1539" s="3" t="s">
        <v>1686</v>
      </c>
      <c r="C1539" s="3" t="s">
        <v>23</v>
      </c>
      <c r="D1539" s="3" t="s">
        <v>3364</v>
      </c>
      <c r="E1539" s="3" t="s">
        <v>457</v>
      </c>
      <c r="F1539" s="3" t="s">
        <v>3370</v>
      </c>
      <c r="G1539" s="3" t="s">
        <v>25</v>
      </c>
      <c r="H1539" s="4">
        <v>45812</v>
      </c>
      <c r="I1539" s="5">
        <v>6</v>
      </c>
      <c r="J1539" s="3" t="s">
        <v>20</v>
      </c>
      <c r="K1539" s="3" t="s">
        <v>457</v>
      </c>
      <c r="L1539" s="6">
        <v>0</v>
      </c>
      <c r="M1539" s="3" t="s">
        <v>457</v>
      </c>
      <c r="N1539" s="3" t="s">
        <v>457</v>
      </c>
      <c r="O1539" s="3" t="s">
        <v>457</v>
      </c>
      <c r="P1539" s="3" t="s">
        <v>457</v>
      </c>
      <c r="Q1539" s="3" t="s">
        <v>457</v>
      </c>
      <c r="R1539" s="3" t="s">
        <v>457</v>
      </c>
      <c r="S1539" s="3" t="s">
        <v>457</v>
      </c>
      <c r="T1539" s="3" t="s">
        <v>481</v>
      </c>
      <c r="U1539" t="str">
        <f t="shared" ref="U1539:U1602" si="24">_xlfn.CONCAT(A1539,P1539)</f>
        <v>10203805</v>
      </c>
    </row>
    <row r="1540" spans="1:21" hidden="1">
      <c r="A1540" s="3" t="s">
        <v>895</v>
      </c>
      <c r="B1540" s="3" t="s">
        <v>1686</v>
      </c>
      <c r="C1540" s="3" t="s">
        <v>27</v>
      </c>
      <c r="D1540" s="3" t="s">
        <v>3364</v>
      </c>
      <c r="E1540" s="3" t="s">
        <v>457</v>
      </c>
      <c r="F1540" s="3" t="s">
        <v>3370</v>
      </c>
      <c r="G1540" s="3" t="s">
        <v>31</v>
      </c>
      <c r="H1540" s="4">
        <v>45812</v>
      </c>
      <c r="I1540" s="5">
        <v>-6</v>
      </c>
      <c r="J1540" s="3" t="s">
        <v>20</v>
      </c>
      <c r="K1540" s="3" t="s">
        <v>457</v>
      </c>
      <c r="L1540" s="6">
        <v>0</v>
      </c>
      <c r="M1540" s="3" t="s">
        <v>457</v>
      </c>
      <c r="N1540" s="3" t="s">
        <v>457</v>
      </c>
      <c r="O1540" s="3" t="s">
        <v>457</v>
      </c>
      <c r="P1540" s="3" t="s">
        <v>457</v>
      </c>
      <c r="Q1540" s="3" t="s">
        <v>457</v>
      </c>
      <c r="R1540" s="3" t="s">
        <v>457</v>
      </c>
      <c r="S1540" s="3" t="s">
        <v>457</v>
      </c>
      <c r="T1540" s="3" t="s">
        <v>481</v>
      </c>
      <c r="U1540" t="str">
        <f t="shared" si="24"/>
        <v>10203805</v>
      </c>
    </row>
    <row r="1541" spans="1:21" hidden="1">
      <c r="A1541" s="3" t="s">
        <v>895</v>
      </c>
      <c r="B1541" s="3" t="s">
        <v>1686</v>
      </c>
      <c r="C1541" s="3" t="s">
        <v>30</v>
      </c>
      <c r="D1541" s="3" t="s">
        <v>1929</v>
      </c>
      <c r="E1541" s="3" t="s">
        <v>457</v>
      </c>
      <c r="F1541" s="3" t="s">
        <v>3371</v>
      </c>
      <c r="G1541" s="3" t="s">
        <v>31</v>
      </c>
      <c r="H1541" s="4">
        <v>45812</v>
      </c>
      <c r="I1541" s="5">
        <v>-6</v>
      </c>
      <c r="J1541" s="3" t="s">
        <v>20</v>
      </c>
      <c r="K1541" s="3" t="s">
        <v>457</v>
      </c>
      <c r="L1541" s="6">
        <v>0</v>
      </c>
      <c r="M1541" s="3" t="s">
        <v>457</v>
      </c>
      <c r="N1541" s="3" t="s">
        <v>457</v>
      </c>
      <c r="O1541" s="3" t="s">
        <v>457</v>
      </c>
      <c r="P1541" s="3" t="s">
        <v>457</v>
      </c>
      <c r="Q1541" s="3" t="s">
        <v>457</v>
      </c>
      <c r="R1541" s="3" t="s">
        <v>457</v>
      </c>
      <c r="S1541" s="3" t="s">
        <v>457</v>
      </c>
      <c r="T1541" s="3" t="s">
        <v>481</v>
      </c>
      <c r="U1541" t="str">
        <f t="shared" si="24"/>
        <v>10203805</v>
      </c>
    </row>
    <row r="1542" spans="1:21" hidden="1">
      <c r="A1542" s="3" t="s">
        <v>895</v>
      </c>
      <c r="B1542" s="3" t="s">
        <v>1686</v>
      </c>
      <c r="C1542" s="3" t="s">
        <v>27</v>
      </c>
      <c r="D1542" s="3" t="s">
        <v>1929</v>
      </c>
      <c r="E1542" s="3" t="s">
        <v>457</v>
      </c>
      <c r="F1542" s="3" t="s">
        <v>3371</v>
      </c>
      <c r="G1542" s="3" t="s">
        <v>25</v>
      </c>
      <c r="H1542" s="4">
        <v>45812</v>
      </c>
      <c r="I1542" s="5">
        <v>6</v>
      </c>
      <c r="J1542" s="3" t="s">
        <v>20</v>
      </c>
      <c r="K1542" s="3" t="s">
        <v>457</v>
      </c>
      <c r="L1542" s="6">
        <v>0</v>
      </c>
      <c r="M1542" s="3" t="s">
        <v>457</v>
      </c>
      <c r="N1542" s="3" t="s">
        <v>457</v>
      </c>
      <c r="O1542" s="3" t="s">
        <v>457</v>
      </c>
      <c r="P1542" s="3" t="s">
        <v>457</v>
      </c>
      <c r="Q1542" s="3" t="s">
        <v>457</v>
      </c>
      <c r="R1542" s="3" t="s">
        <v>457</v>
      </c>
      <c r="S1542" s="3" t="s">
        <v>457</v>
      </c>
      <c r="T1542" s="3" t="s">
        <v>481</v>
      </c>
      <c r="U1542" t="str">
        <f t="shared" si="24"/>
        <v>10203805</v>
      </c>
    </row>
    <row r="1543" spans="1:21" hidden="1">
      <c r="A1543" s="3" t="s">
        <v>920</v>
      </c>
      <c r="B1543" s="3" t="s">
        <v>1686</v>
      </c>
      <c r="C1543" s="3" t="s">
        <v>30</v>
      </c>
      <c r="D1543" s="3" t="s">
        <v>1891</v>
      </c>
      <c r="E1543" s="3" t="s">
        <v>457</v>
      </c>
      <c r="F1543" s="3" t="s">
        <v>3372</v>
      </c>
      <c r="G1543" s="3" t="s">
        <v>25</v>
      </c>
      <c r="H1543" s="4">
        <v>45816</v>
      </c>
      <c r="I1543" s="5">
        <v>4</v>
      </c>
      <c r="J1543" s="3" t="s">
        <v>20</v>
      </c>
      <c r="K1543" s="3" t="s">
        <v>457</v>
      </c>
      <c r="L1543" s="6">
        <v>0</v>
      </c>
      <c r="M1543" s="3" t="s">
        <v>457</v>
      </c>
      <c r="N1543" s="3" t="s">
        <v>457</v>
      </c>
      <c r="O1543" s="3" t="s">
        <v>457</v>
      </c>
      <c r="P1543" s="3" t="s">
        <v>457</v>
      </c>
      <c r="Q1543" s="3" t="s">
        <v>3359</v>
      </c>
      <c r="R1543" s="3" t="s">
        <v>457</v>
      </c>
      <c r="S1543" s="3" t="s">
        <v>457</v>
      </c>
      <c r="T1543" s="3" t="s">
        <v>481</v>
      </c>
      <c r="U1543" t="str">
        <f t="shared" si="24"/>
        <v>10058873</v>
      </c>
    </row>
    <row r="1544" spans="1:21" hidden="1">
      <c r="A1544" s="3" t="s">
        <v>1047</v>
      </c>
      <c r="B1544" s="3" t="s">
        <v>1686</v>
      </c>
      <c r="C1544" s="3" t="s">
        <v>30</v>
      </c>
      <c r="D1544" s="3" t="s">
        <v>1929</v>
      </c>
      <c r="E1544" s="3" t="s">
        <v>457</v>
      </c>
      <c r="F1544" s="3" t="s">
        <v>3373</v>
      </c>
      <c r="G1544" s="3" t="s">
        <v>31</v>
      </c>
      <c r="H1544" s="4">
        <v>45816</v>
      </c>
      <c r="I1544" s="5">
        <v>-1</v>
      </c>
      <c r="J1544" s="3" t="s">
        <v>20</v>
      </c>
      <c r="K1544" s="3" t="s">
        <v>457</v>
      </c>
      <c r="L1544" s="6">
        <v>0</v>
      </c>
      <c r="M1544" s="3" t="s">
        <v>457</v>
      </c>
      <c r="N1544" s="3" t="s">
        <v>457</v>
      </c>
      <c r="O1544" s="3" t="s">
        <v>457</v>
      </c>
      <c r="P1544" s="3" t="s">
        <v>457</v>
      </c>
      <c r="Q1544" s="3" t="s">
        <v>457</v>
      </c>
      <c r="R1544" s="3" t="s">
        <v>457</v>
      </c>
      <c r="S1544" s="3" t="s">
        <v>457</v>
      </c>
      <c r="T1544" s="3" t="s">
        <v>481</v>
      </c>
      <c r="U1544" t="str">
        <f t="shared" si="24"/>
        <v>10521047</v>
      </c>
    </row>
    <row r="1545" spans="1:21" hidden="1">
      <c r="A1545" s="3" t="s">
        <v>1047</v>
      </c>
      <c r="B1545" s="3" t="s">
        <v>1686</v>
      </c>
      <c r="C1545" s="3" t="s">
        <v>30</v>
      </c>
      <c r="D1545" s="3" t="s">
        <v>1929</v>
      </c>
      <c r="E1545" s="3" t="s">
        <v>457</v>
      </c>
      <c r="F1545" s="3" t="s">
        <v>3373</v>
      </c>
      <c r="G1545" s="3" t="s">
        <v>459</v>
      </c>
      <c r="H1545" s="4">
        <v>45816</v>
      </c>
      <c r="I1545" s="5">
        <v>-3</v>
      </c>
      <c r="J1545" s="3" t="s">
        <v>20</v>
      </c>
      <c r="K1545" s="3" t="s">
        <v>457</v>
      </c>
      <c r="L1545" s="6">
        <v>0</v>
      </c>
      <c r="M1545" s="3" t="s">
        <v>457</v>
      </c>
      <c r="N1545" s="3" t="s">
        <v>457</v>
      </c>
      <c r="O1545" s="3" t="s">
        <v>457</v>
      </c>
      <c r="P1545" s="3" t="s">
        <v>457</v>
      </c>
      <c r="Q1545" s="3" t="s">
        <v>457</v>
      </c>
      <c r="R1545" s="3" t="s">
        <v>457</v>
      </c>
      <c r="S1545" s="3" t="s">
        <v>457</v>
      </c>
      <c r="T1545" s="3" t="s">
        <v>481</v>
      </c>
      <c r="U1545" t="str">
        <f t="shared" si="24"/>
        <v>10521047</v>
      </c>
    </row>
    <row r="1546" spans="1:21" hidden="1">
      <c r="A1546" s="3" t="s">
        <v>1047</v>
      </c>
      <c r="B1546" s="3" t="s">
        <v>1686</v>
      </c>
      <c r="C1546" s="3" t="s">
        <v>27</v>
      </c>
      <c r="D1546" s="3" t="s">
        <v>1929</v>
      </c>
      <c r="E1546" s="3" t="s">
        <v>457</v>
      </c>
      <c r="F1546" s="3" t="s">
        <v>3373</v>
      </c>
      <c r="G1546" s="3" t="s">
        <v>25</v>
      </c>
      <c r="H1546" s="4">
        <v>45816</v>
      </c>
      <c r="I1546" s="5">
        <v>1</v>
      </c>
      <c r="J1546" s="3" t="s">
        <v>20</v>
      </c>
      <c r="K1546" s="3" t="s">
        <v>457</v>
      </c>
      <c r="L1546" s="6">
        <v>0</v>
      </c>
      <c r="M1546" s="3" t="s">
        <v>457</v>
      </c>
      <c r="N1546" s="3" t="s">
        <v>457</v>
      </c>
      <c r="O1546" s="3" t="s">
        <v>457</v>
      </c>
      <c r="P1546" s="3" t="s">
        <v>457</v>
      </c>
      <c r="Q1546" s="3" t="s">
        <v>457</v>
      </c>
      <c r="R1546" s="3" t="s">
        <v>457</v>
      </c>
      <c r="S1546" s="3" t="s">
        <v>457</v>
      </c>
      <c r="T1546" s="3" t="s">
        <v>481</v>
      </c>
      <c r="U1546" t="str">
        <f t="shared" si="24"/>
        <v>10521047</v>
      </c>
    </row>
    <row r="1547" spans="1:21" hidden="1">
      <c r="A1547" s="3" t="s">
        <v>1047</v>
      </c>
      <c r="B1547" s="3" t="s">
        <v>1686</v>
      </c>
      <c r="C1547" s="3" t="s">
        <v>30</v>
      </c>
      <c r="D1547" s="3" t="s">
        <v>1891</v>
      </c>
      <c r="E1547" s="3" t="s">
        <v>457</v>
      </c>
      <c r="F1547" s="3" t="s">
        <v>3374</v>
      </c>
      <c r="G1547" s="3" t="s">
        <v>31</v>
      </c>
      <c r="H1547" s="4">
        <v>45816</v>
      </c>
      <c r="I1547" s="5">
        <v>4</v>
      </c>
      <c r="J1547" s="3" t="s">
        <v>20</v>
      </c>
      <c r="K1547" s="3" t="s">
        <v>457</v>
      </c>
      <c r="L1547" s="6">
        <v>0</v>
      </c>
      <c r="M1547" s="3" t="s">
        <v>457</v>
      </c>
      <c r="N1547" s="3" t="s">
        <v>457</v>
      </c>
      <c r="O1547" s="3" t="s">
        <v>457</v>
      </c>
      <c r="P1547" s="3" t="s">
        <v>457</v>
      </c>
      <c r="Q1547" s="3" t="s">
        <v>3361</v>
      </c>
      <c r="R1547" s="3" t="s">
        <v>457</v>
      </c>
      <c r="S1547" s="3" t="s">
        <v>457</v>
      </c>
      <c r="T1547" s="3" t="s">
        <v>481</v>
      </c>
      <c r="U1547" t="str">
        <f t="shared" si="24"/>
        <v>10521047</v>
      </c>
    </row>
    <row r="1548" spans="1:21" hidden="1">
      <c r="A1548" s="3" t="s">
        <v>1047</v>
      </c>
      <c r="B1548" s="3" t="s">
        <v>1686</v>
      </c>
      <c r="C1548" s="3" t="s">
        <v>27</v>
      </c>
      <c r="D1548" s="3" t="s">
        <v>1929</v>
      </c>
      <c r="E1548" s="3" t="s">
        <v>457</v>
      </c>
      <c r="F1548" s="3" t="s">
        <v>3373</v>
      </c>
      <c r="G1548" s="3" t="s">
        <v>458</v>
      </c>
      <c r="H1548" s="4">
        <v>45816</v>
      </c>
      <c r="I1548" s="5">
        <v>3</v>
      </c>
      <c r="J1548" s="3" t="s">
        <v>20</v>
      </c>
      <c r="K1548" s="3" t="s">
        <v>457</v>
      </c>
      <c r="L1548" s="6">
        <v>0</v>
      </c>
      <c r="M1548" s="3" t="s">
        <v>457</v>
      </c>
      <c r="N1548" s="3" t="s">
        <v>457</v>
      </c>
      <c r="O1548" s="3" t="s">
        <v>457</v>
      </c>
      <c r="P1548" s="3" t="s">
        <v>457</v>
      </c>
      <c r="Q1548" s="3" t="s">
        <v>457</v>
      </c>
      <c r="R1548" s="3" t="s">
        <v>457</v>
      </c>
      <c r="S1548" s="3" t="s">
        <v>457</v>
      </c>
      <c r="T1548" s="3" t="s">
        <v>481</v>
      </c>
      <c r="U1548" t="str">
        <f t="shared" si="24"/>
        <v>10521047</v>
      </c>
    </row>
    <row r="1549" spans="1:21" hidden="1">
      <c r="A1549" s="3" t="s">
        <v>1047</v>
      </c>
      <c r="B1549" s="3" t="s">
        <v>1686</v>
      </c>
      <c r="C1549" s="3" t="s">
        <v>27</v>
      </c>
      <c r="D1549" s="3" t="s">
        <v>456</v>
      </c>
      <c r="E1549" s="3" t="s">
        <v>457</v>
      </c>
      <c r="F1549" s="3" t="s">
        <v>3375</v>
      </c>
      <c r="G1549" s="3" t="s">
        <v>31</v>
      </c>
      <c r="H1549" s="4">
        <v>45816</v>
      </c>
      <c r="I1549" s="5">
        <v>-4</v>
      </c>
      <c r="J1549" s="3" t="s">
        <v>20</v>
      </c>
      <c r="K1549" s="3" t="s">
        <v>457</v>
      </c>
      <c r="L1549" s="6">
        <v>-511.07</v>
      </c>
      <c r="M1549" s="3" t="s">
        <v>457</v>
      </c>
      <c r="N1549" s="3" t="s">
        <v>457</v>
      </c>
      <c r="O1549" s="3" t="s">
        <v>457</v>
      </c>
      <c r="P1549" s="3" t="s">
        <v>3376</v>
      </c>
      <c r="Q1549" s="3" t="s">
        <v>457</v>
      </c>
      <c r="R1549" s="3" t="s">
        <v>457</v>
      </c>
      <c r="S1549" s="3" t="s">
        <v>457</v>
      </c>
      <c r="T1549" s="3" t="s">
        <v>3377</v>
      </c>
      <c r="U1549" t="str">
        <f t="shared" si="24"/>
        <v>10521047500004817</v>
      </c>
    </row>
    <row r="1550" spans="1:21" hidden="1">
      <c r="A1550" s="3" t="s">
        <v>1047</v>
      </c>
      <c r="B1550" s="3" t="s">
        <v>1686</v>
      </c>
      <c r="C1550" s="3" t="s">
        <v>27</v>
      </c>
      <c r="D1550" s="3" t="s">
        <v>1929</v>
      </c>
      <c r="E1550" s="3" t="s">
        <v>457</v>
      </c>
      <c r="F1550" s="3" t="s">
        <v>3378</v>
      </c>
      <c r="G1550" s="3" t="s">
        <v>25</v>
      </c>
      <c r="H1550" s="4">
        <v>45817</v>
      </c>
      <c r="I1550" s="5">
        <v>1</v>
      </c>
      <c r="J1550" s="3" t="s">
        <v>20</v>
      </c>
      <c r="K1550" s="3" t="s">
        <v>457</v>
      </c>
      <c r="L1550" s="6">
        <v>0</v>
      </c>
      <c r="M1550" s="3" t="s">
        <v>457</v>
      </c>
      <c r="N1550" s="3" t="s">
        <v>457</v>
      </c>
      <c r="O1550" s="3" t="s">
        <v>457</v>
      </c>
      <c r="P1550" s="3" t="s">
        <v>457</v>
      </c>
      <c r="Q1550" s="3" t="s">
        <v>457</v>
      </c>
      <c r="R1550" s="3" t="s">
        <v>457</v>
      </c>
      <c r="S1550" s="3" t="s">
        <v>457</v>
      </c>
      <c r="T1550" s="3" t="s">
        <v>481</v>
      </c>
      <c r="U1550" t="str">
        <f t="shared" si="24"/>
        <v>10521047</v>
      </c>
    </row>
    <row r="1551" spans="1:21" hidden="1">
      <c r="A1551" s="3" t="s">
        <v>1047</v>
      </c>
      <c r="B1551" s="3" t="s">
        <v>1686</v>
      </c>
      <c r="C1551" s="3" t="s">
        <v>30</v>
      </c>
      <c r="D1551" s="3" t="s">
        <v>1929</v>
      </c>
      <c r="E1551" s="3" t="s">
        <v>457</v>
      </c>
      <c r="F1551" s="3" t="s">
        <v>3378</v>
      </c>
      <c r="G1551" s="3" t="s">
        <v>31</v>
      </c>
      <c r="H1551" s="4">
        <v>45817</v>
      </c>
      <c r="I1551" s="5">
        <v>-1</v>
      </c>
      <c r="J1551" s="3" t="s">
        <v>20</v>
      </c>
      <c r="K1551" s="3" t="s">
        <v>457</v>
      </c>
      <c r="L1551" s="6">
        <v>0</v>
      </c>
      <c r="M1551" s="3" t="s">
        <v>457</v>
      </c>
      <c r="N1551" s="3" t="s">
        <v>457</v>
      </c>
      <c r="O1551" s="3" t="s">
        <v>457</v>
      </c>
      <c r="P1551" s="3" t="s">
        <v>457</v>
      </c>
      <c r="Q1551" s="3" t="s">
        <v>457</v>
      </c>
      <c r="R1551" s="3" t="s">
        <v>457</v>
      </c>
      <c r="S1551" s="3" t="s">
        <v>457</v>
      </c>
      <c r="T1551" s="3" t="s">
        <v>481</v>
      </c>
      <c r="U1551" t="str">
        <f t="shared" si="24"/>
        <v>10521047</v>
      </c>
    </row>
    <row r="1552" spans="1:21" hidden="1">
      <c r="A1552" s="3" t="s">
        <v>1047</v>
      </c>
      <c r="B1552" s="3" t="s">
        <v>1686</v>
      </c>
      <c r="C1552" s="3" t="s">
        <v>27</v>
      </c>
      <c r="D1552" s="3" t="s">
        <v>456</v>
      </c>
      <c r="E1552" s="3" t="s">
        <v>457</v>
      </c>
      <c r="F1552" s="3" t="s">
        <v>3379</v>
      </c>
      <c r="G1552" s="3" t="s">
        <v>31</v>
      </c>
      <c r="H1552" s="4">
        <v>45817</v>
      </c>
      <c r="I1552" s="5">
        <v>-1</v>
      </c>
      <c r="J1552" s="3" t="s">
        <v>20</v>
      </c>
      <c r="K1552" s="3" t="s">
        <v>457</v>
      </c>
      <c r="L1552" s="6">
        <v>-127.77</v>
      </c>
      <c r="M1552" s="3" t="s">
        <v>457</v>
      </c>
      <c r="N1552" s="3" t="s">
        <v>457</v>
      </c>
      <c r="O1552" s="3" t="s">
        <v>457</v>
      </c>
      <c r="P1552" s="3" t="s">
        <v>3380</v>
      </c>
      <c r="Q1552" s="3" t="s">
        <v>457</v>
      </c>
      <c r="R1552" s="3" t="s">
        <v>457</v>
      </c>
      <c r="S1552" s="3" t="s">
        <v>457</v>
      </c>
      <c r="T1552" s="3" t="s">
        <v>3381</v>
      </c>
      <c r="U1552" t="str">
        <f t="shared" si="24"/>
        <v>10521047200155489</v>
      </c>
    </row>
    <row r="1553" spans="1:21" hidden="1">
      <c r="A1553" s="3" t="s">
        <v>1547</v>
      </c>
      <c r="B1553" s="3" t="s">
        <v>1686</v>
      </c>
      <c r="C1553" s="3" t="s">
        <v>27</v>
      </c>
      <c r="D1553" s="3" t="s">
        <v>1896</v>
      </c>
      <c r="E1553" s="3" t="s">
        <v>457</v>
      </c>
      <c r="F1553" s="3" t="s">
        <v>3382</v>
      </c>
      <c r="G1553" s="3" t="s">
        <v>31</v>
      </c>
      <c r="H1553" s="4">
        <v>45818</v>
      </c>
      <c r="I1553" s="5">
        <v>-4</v>
      </c>
      <c r="J1553" s="3" t="s">
        <v>20</v>
      </c>
      <c r="K1553" s="3" t="s">
        <v>457</v>
      </c>
      <c r="L1553" s="6">
        <v>-4.8</v>
      </c>
      <c r="M1553" s="3" t="s">
        <v>457</v>
      </c>
      <c r="N1553" s="3" t="s">
        <v>457</v>
      </c>
      <c r="O1553" s="3" t="s">
        <v>457</v>
      </c>
      <c r="P1553" s="3" t="s">
        <v>457</v>
      </c>
      <c r="Q1553" s="3" t="s">
        <v>457</v>
      </c>
      <c r="R1553" s="3" t="s">
        <v>457</v>
      </c>
      <c r="S1553" s="3" t="s">
        <v>457</v>
      </c>
      <c r="T1553" s="3" t="s">
        <v>481</v>
      </c>
      <c r="U1553" t="str">
        <f t="shared" si="24"/>
        <v>10204509</v>
      </c>
    </row>
    <row r="1554" spans="1:21" hidden="1">
      <c r="A1554" s="3" t="s">
        <v>1047</v>
      </c>
      <c r="B1554" s="3" t="s">
        <v>1686</v>
      </c>
      <c r="C1554" s="3" t="s">
        <v>27</v>
      </c>
      <c r="D1554" s="3" t="s">
        <v>1929</v>
      </c>
      <c r="E1554" s="3" t="s">
        <v>457</v>
      </c>
      <c r="F1554" s="3" t="s">
        <v>3383</v>
      </c>
      <c r="G1554" s="3" t="s">
        <v>25</v>
      </c>
      <c r="H1554" s="4">
        <v>45818</v>
      </c>
      <c r="I1554" s="5">
        <v>1</v>
      </c>
      <c r="J1554" s="3" t="s">
        <v>20</v>
      </c>
      <c r="K1554" s="3" t="s">
        <v>457</v>
      </c>
      <c r="L1554" s="6">
        <v>0</v>
      </c>
      <c r="M1554" s="3" t="s">
        <v>457</v>
      </c>
      <c r="N1554" s="3" t="s">
        <v>457</v>
      </c>
      <c r="O1554" s="3" t="s">
        <v>457</v>
      </c>
      <c r="P1554" s="3" t="s">
        <v>457</v>
      </c>
      <c r="Q1554" s="3" t="s">
        <v>457</v>
      </c>
      <c r="R1554" s="3" t="s">
        <v>457</v>
      </c>
      <c r="S1554" s="3" t="s">
        <v>457</v>
      </c>
      <c r="T1554" s="3" t="s">
        <v>481</v>
      </c>
      <c r="U1554" t="str">
        <f t="shared" si="24"/>
        <v>10521047</v>
      </c>
    </row>
    <row r="1555" spans="1:21" hidden="1">
      <c r="A1555" s="3" t="s">
        <v>1047</v>
      </c>
      <c r="B1555" s="3" t="s">
        <v>1686</v>
      </c>
      <c r="C1555" s="3" t="s">
        <v>23</v>
      </c>
      <c r="D1555" s="3" t="s">
        <v>1917</v>
      </c>
      <c r="E1555" s="3" t="s">
        <v>457</v>
      </c>
      <c r="F1555" s="3" t="s">
        <v>3384</v>
      </c>
      <c r="G1555" s="3" t="s">
        <v>31</v>
      </c>
      <c r="H1555" s="4">
        <v>45818</v>
      </c>
      <c r="I1555" s="5">
        <v>4</v>
      </c>
      <c r="J1555" s="3" t="s">
        <v>20</v>
      </c>
      <c r="K1555" s="3" t="s">
        <v>457</v>
      </c>
      <c r="L1555" s="6">
        <v>511.04</v>
      </c>
      <c r="M1555" s="3" t="s">
        <v>457</v>
      </c>
      <c r="N1555" s="3" t="s">
        <v>457</v>
      </c>
      <c r="O1555" s="3" t="s">
        <v>457</v>
      </c>
      <c r="P1555" s="3" t="s">
        <v>457</v>
      </c>
      <c r="Q1555" s="3" t="s">
        <v>457</v>
      </c>
      <c r="R1555" s="3" t="s">
        <v>457</v>
      </c>
      <c r="S1555" s="3" t="s">
        <v>457</v>
      </c>
      <c r="T1555" s="3" t="s">
        <v>481</v>
      </c>
      <c r="U1555" t="str">
        <f t="shared" si="24"/>
        <v>10521047</v>
      </c>
    </row>
    <row r="1556" spans="1:21" hidden="1">
      <c r="A1556" s="3" t="s">
        <v>1047</v>
      </c>
      <c r="B1556" s="3" t="s">
        <v>1686</v>
      </c>
      <c r="C1556" s="3" t="s">
        <v>30</v>
      </c>
      <c r="D1556" s="3" t="s">
        <v>1929</v>
      </c>
      <c r="E1556" s="3" t="s">
        <v>457</v>
      </c>
      <c r="F1556" s="3" t="s">
        <v>3383</v>
      </c>
      <c r="G1556" s="3" t="s">
        <v>31</v>
      </c>
      <c r="H1556" s="4">
        <v>45818</v>
      </c>
      <c r="I1556" s="5">
        <v>-1</v>
      </c>
      <c r="J1556" s="3" t="s">
        <v>20</v>
      </c>
      <c r="K1556" s="3" t="s">
        <v>457</v>
      </c>
      <c r="L1556" s="6">
        <v>0</v>
      </c>
      <c r="M1556" s="3" t="s">
        <v>457</v>
      </c>
      <c r="N1556" s="3" t="s">
        <v>457</v>
      </c>
      <c r="O1556" s="3" t="s">
        <v>457</v>
      </c>
      <c r="P1556" s="3" t="s">
        <v>457</v>
      </c>
      <c r="Q1556" s="3" t="s">
        <v>457</v>
      </c>
      <c r="R1556" s="3" t="s">
        <v>457</v>
      </c>
      <c r="S1556" s="3" t="s">
        <v>457</v>
      </c>
      <c r="T1556" s="3" t="s">
        <v>481</v>
      </c>
      <c r="U1556" t="str">
        <f t="shared" si="24"/>
        <v>10521047</v>
      </c>
    </row>
    <row r="1557" spans="1:21" hidden="1">
      <c r="A1557" s="3" t="s">
        <v>1047</v>
      </c>
      <c r="B1557" s="3" t="s">
        <v>1686</v>
      </c>
      <c r="C1557" s="3" t="s">
        <v>27</v>
      </c>
      <c r="D1557" s="3" t="s">
        <v>1896</v>
      </c>
      <c r="E1557" s="3" t="s">
        <v>457</v>
      </c>
      <c r="F1557" s="3" t="s">
        <v>3385</v>
      </c>
      <c r="G1557" s="3" t="s">
        <v>31</v>
      </c>
      <c r="H1557" s="4">
        <v>45818</v>
      </c>
      <c r="I1557" s="5">
        <v>-1</v>
      </c>
      <c r="J1557" s="3" t="s">
        <v>20</v>
      </c>
      <c r="K1557" s="3" t="s">
        <v>457</v>
      </c>
      <c r="L1557" s="6">
        <v>-127.76</v>
      </c>
      <c r="M1557" s="3" t="s">
        <v>457</v>
      </c>
      <c r="N1557" s="3" t="s">
        <v>457</v>
      </c>
      <c r="O1557" s="3" t="s">
        <v>457</v>
      </c>
      <c r="P1557" s="3" t="s">
        <v>457</v>
      </c>
      <c r="Q1557" s="3" t="s">
        <v>457</v>
      </c>
      <c r="R1557" s="3" t="s">
        <v>457</v>
      </c>
      <c r="S1557" s="3" t="s">
        <v>457</v>
      </c>
      <c r="T1557" s="3" t="s">
        <v>481</v>
      </c>
      <c r="U1557" t="str">
        <f t="shared" si="24"/>
        <v>10521047</v>
      </c>
    </row>
    <row r="1558" spans="1:21" hidden="1">
      <c r="A1558" s="3" t="s">
        <v>900</v>
      </c>
      <c r="B1558" s="3" t="s">
        <v>1686</v>
      </c>
      <c r="C1558" s="3" t="s">
        <v>457</v>
      </c>
      <c r="D1558" s="3" t="s">
        <v>1899</v>
      </c>
      <c r="E1558" s="3" t="s">
        <v>457</v>
      </c>
      <c r="F1558" s="3" t="s">
        <v>3386</v>
      </c>
      <c r="G1558" s="3" t="s">
        <v>25</v>
      </c>
      <c r="H1558" s="4">
        <v>45819</v>
      </c>
      <c r="I1558" s="5">
        <v>1</v>
      </c>
      <c r="J1558" s="3" t="s">
        <v>20</v>
      </c>
      <c r="K1558" s="3" t="s">
        <v>457</v>
      </c>
      <c r="L1558" s="6">
        <v>5050.78</v>
      </c>
      <c r="M1558" s="3" t="s">
        <v>457</v>
      </c>
      <c r="N1558" s="3" t="s">
        <v>457</v>
      </c>
      <c r="O1558" s="3" t="s">
        <v>457</v>
      </c>
      <c r="P1558" s="3" t="s">
        <v>457</v>
      </c>
      <c r="Q1558" s="3" t="s">
        <v>3387</v>
      </c>
      <c r="R1558" s="3" t="s">
        <v>457</v>
      </c>
      <c r="S1558" s="3" t="s">
        <v>457</v>
      </c>
      <c r="T1558" s="3" t="s">
        <v>481</v>
      </c>
      <c r="U1558" t="str">
        <f t="shared" si="24"/>
        <v>10227187</v>
      </c>
    </row>
    <row r="1559" spans="1:21">
      <c r="A1559" s="3" t="s">
        <v>1069</v>
      </c>
      <c r="B1559" s="3" t="s">
        <v>1686</v>
      </c>
      <c r="C1559" s="3" t="s">
        <v>457</v>
      </c>
      <c r="D1559" s="3" t="s">
        <v>1899</v>
      </c>
      <c r="E1559" s="3" t="s">
        <v>457</v>
      </c>
      <c r="F1559" s="3" t="s">
        <v>3388</v>
      </c>
      <c r="G1559" s="3" t="s">
        <v>25</v>
      </c>
      <c r="H1559" s="4">
        <v>45819</v>
      </c>
      <c r="I1559" s="5">
        <v>1</v>
      </c>
      <c r="J1559" s="3" t="s">
        <v>20</v>
      </c>
      <c r="K1559" s="3" t="s">
        <v>457</v>
      </c>
      <c r="L1559" s="6">
        <v>28098.15</v>
      </c>
      <c r="M1559" s="3" t="s">
        <v>457</v>
      </c>
      <c r="N1559" s="3" t="s">
        <v>457</v>
      </c>
      <c r="O1559" s="3" t="s">
        <v>457</v>
      </c>
      <c r="P1559" s="24" t="s">
        <v>644</v>
      </c>
      <c r="Q1559" s="3" t="s">
        <v>3389</v>
      </c>
      <c r="R1559" s="3" t="s">
        <v>457</v>
      </c>
      <c r="S1559" s="3" t="s">
        <v>457</v>
      </c>
      <c r="T1559" s="3" t="s">
        <v>481</v>
      </c>
      <c r="U1559" t="str">
        <f t="shared" si="24"/>
        <v>10227586100079820</v>
      </c>
    </row>
    <row r="1560" spans="1:21" hidden="1">
      <c r="A1560" s="3" t="s">
        <v>1549</v>
      </c>
      <c r="B1560" s="3" t="s">
        <v>1686</v>
      </c>
      <c r="C1560" s="3" t="s">
        <v>30</v>
      </c>
      <c r="D1560" s="3" t="s">
        <v>1891</v>
      </c>
      <c r="E1560" s="3" t="s">
        <v>457</v>
      </c>
      <c r="F1560" s="3" t="s">
        <v>3390</v>
      </c>
      <c r="G1560" s="3" t="s">
        <v>31</v>
      </c>
      <c r="H1560" s="4">
        <v>45819</v>
      </c>
      <c r="I1560" s="5">
        <v>1</v>
      </c>
      <c r="J1560" s="3" t="s">
        <v>20</v>
      </c>
      <c r="K1560" s="3" t="s">
        <v>457</v>
      </c>
      <c r="L1560" s="6">
        <v>0</v>
      </c>
      <c r="M1560" s="3" t="s">
        <v>457</v>
      </c>
      <c r="N1560" s="3" t="s">
        <v>457</v>
      </c>
      <c r="O1560" s="3" t="s">
        <v>457</v>
      </c>
      <c r="P1560" s="3" t="s">
        <v>457</v>
      </c>
      <c r="Q1560" s="3" t="s">
        <v>3341</v>
      </c>
      <c r="R1560" s="3" t="s">
        <v>457</v>
      </c>
      <c r="S1560" s="3" t="s">
        <v>457</v>
      </c>
      <c r="T1560" s="3" t="s">
        <v>481</v>
      </c>
      <c r="U1560" t="str">
        <f t="shared" si="24"/>
        <v>10470683</v>
      </c>
    </row>
    <row r="1561" spans="1:21" hidden="1">
      <c r="A1561" s="3" t="s">
        <v>1549</v>
      </c>
      <c r="B1561" s="3" t="s">
        <v>1686</v>
      </c>
      <c r="C1561" s="3" t="s">
        <v>27</v>
      </c>
      <c r="D1561" s="3" t="s">
        <v>3245</v>
      </c>
      <c r="E1561" s="3" t="s">
        <v>457</v>
      </c>
      <c r="F1561" s="3" t="s">
        <v>3391</v>
      </c>
      <c r="G1561" s="3" t="s">
        <v>31</v>
      </c>
      <c r="H1561" s="4">
        <v>45819</v>
      </c>
      <c r="I1561" s="5">
        <v>-1</v>
      </c>
      <c r="J1561" s="3" t="s">
        <v>20</v>
      </c>
      <c r="K1561" s="3" t="s">
        <v>457</v>
      </c>
      <c r="L1561" s="6">
        <v>0</v>
      </c>
      <c r="M1561" s="3" t="s">
        <v>457</v>
      </c>
      <c r="N1561" s="3" t="s">
        <v>457</v>
      </c>
      <c r="O1561" s="3" t="s">
        <v>457</v>
      </c>
      <c r="P1561" s="3" t="s">
        <v>457</v>
      </c>
      <c r="Q1561" s="3" t="s">
        <v>3392</v>
      </c>
      <c r="R1561" s="3" t="s">
        <v>457</v>
      </c>
      <c r="S1561" s="3" t="s">
        <v>457</v>
      </c>
      <c r="T1561" s="3" t="s">
        <v>481</v>
      </c>
      <c r="U1561" t="str">
        <f t="shared" si="24"/>
        <v>10470683</v>
      </c>
    </row>
    <row r="1562" spans="1:21" hidden="1">
      <c r="A1562" s="3" t="s">
        <v>1549</v>
      </c>
      <c r="B1562" s="3" t="s">
        <v>1686</v>
      </c>
      <c r="C1562" s="3" t="s">
        <v>27</v>
      </c>
      <c r="D1562" s="3" t="s">
        <v>1929</v>
      </c>
      <c r="E1562" s="3" t="s">
        <v>457</v>
      </c>
      <c r="F1562" s="3" t="s">
        <v>3393</v>
      </c>
      <c r="G1562" s="3" t="s">
        <v>25</v>
      </c>
      <c r="H1562" s="4">
        <v>45819</v>
      </c>
      <c r="I1562" s="5">
        <v>1</v>
      </c>
      <c r="J1562" s="3" t="s">
        <v>20</v>
      </c>
      <c r="K1562" s="3" t="s">
        <v>457</v>
      </c>
      <c r="L1562" s="6">
        <v>0</v>
      </c>
      <c r="M1562" s="3" t="s">
        <v>457</v>
      </c>
      <c r="N1562" s="3" t="s">
        <v>457</v>
      </c>
      <c r="O1562" s="3" t="s">
        <v>457</v>
      </c>
      <c r="P1562" s="3" t="s">
        <v>457</v>
      </c>
      <c r="Q1562" s="3" t="s">
        <v>457</v>
      </c>
      <c r="R1562" s="3" t="s">
        <v>457</v>
      </c>
      <c r="S1562" s="3" t="s">
        <v>457</v>
      </c>
      <c r="T1562" s="3" t="s">
        <v>481</v>
      </c>
      <c r="U1562" t="str">
        <f t="shared" si="24"/>
        <v>10470683</v>
      </c>
    </row>
    <row r="1563" spans="1:21" hidden="1">
      <c r="A1563" s="3" t="s">
        <v>1549</v>
      </c>
      <c r="B1563" s="3" t="s">
        <v>1686</v>
      </c>
      <c r="C1563" s="3" t="s">
        <v>30</v>
      </c>
      <c r="D1563" s="3" t="s">
        <v>1929</v>
      </c>
      <c r="E1563" s="3" t="s">
        <v>457</v>
      </c>
      <c r="F1563" s="3" t="s">
        <v>3393</v>
      </c>
      <c r="G1563" s="3" t="s">
        <v>31</v>
      </c>
      <c r="H1563" s="4">
        <v>45819</v>
      </c>
      <c r="I1563" s="5">
        <v>-1</v>
      </c>
      <c r="J1563" s="3" t="s">
        <v>20</v>
      </c>
      <c r="K1563" s="3" t="s">
        <v>457</v>
      </c>
      <c r="L1563" s="6">
        <v>0</v>
      </c>
      <c r="M1563" s="3" t="s">
        <v>457</v>
      </c>
      <c r="N1563" s="3" t="s">
        <v>457</v>
      </c>
      <c r="O1563" s="3" t="s">
        <v>457</v>
      </c>
      <c r="P1563" s="3" t="s">
        <v>457</v>
      </c>
      <c r="Q1563" s="3" t="s">
        <v>457</v>
      </c>
      <c r="R1563" s="3" t="s">
        <v>457</v>
      </c>
      <c r="S1563" s="3" t="s">
        <v>457</v>
      </c>
      <c r="T1563" s="3" t="s">
        <v>481</v>
      </c>
      <c r="U1563" t="str">
        <f t="shared" si="24"/>
        <v>10470683</v>
      </c>
    </row>
    <row r="1564" spans="1:21" hidden="1">
      <c r="A1564" s="3" t="s">
        <v>1065</v>
      </c>
      <c r="B1564" s="3" t="s">
        <v>1686</v>
      </c>
      <c r="C1564" s="3" t="s">
        <v>457</v>
      </c>
      <c r="D1564" s="3" t="s">
        <v>1899</v>
      </c>
      <c r="E1564" s="3" t="s">
        <v>457</v>
      </c>
      <c r="F1564" s="3" t="s">
        <v>3394</v>
      </c>
      <c r="G1564" s="3" t="s">
        <v>25</v>
      </c>
      <c r="H1564" s="4">
        <v>45819</v>
      </c>
      <c r="I1564" s="5">
        <v>1</v>
      </c>
      <c r="J1564" s="3" t="s">
        <v>20</v>
      </c>
      <c r="K1564" s="3" t="s">
        <v>457</v>
      </c>
      <c r="L1564" s="6">
        <v>0.01</v>
      </c>
      <c r="M1564" s="3" t="s">
        <v>457</v>
      </c>
      <c r="N1564" s="3" t="s">
        <v>457</v>
      </c>
      <c r="O1564" s="3" t="s">
        <v>457</v>
      </c>
      <c r="P1564" s="3" t="s">
        <v>457</v>
      </c>
      <c r="Q1564" s="3" t="s">
        <v>3395</v>
      </c>
      <c r="R1564" s="3" t="s">
        <v>457</v>
      </c>
      <c r="S1564" s="3" t="s">
        <v>457</v>
      </c>
      <c r="T1564" s="3" t="s">
        <v>481</v>
      </c>
      <c r="U1564" t="str">
        <f t="shared" si="24"/>
        <v>10580895</v>
      </c>
    </row>
    <row r="1565" spans="1:21" hidden="1">
      <c r="A1565" s="3" t="s">
        <v>906</v>
      </c>
      <c r="B1565" s="3" t="s">
        <v>1686</v>
      </c>
      <c r="C1565" s="3" t="s">
        <v>457</v>
      </c>
      <c r="D1565" s="3" t="s">
        <v>1899</v>
      </c>
      <c r="E1565" s="3" t="s">
        <v>457</v>
      </c>
      <c r="F1565" s="3" t="s">
        <v>3396</v>
      </c>
      <c r="G1565" s="3" t="s">
        <v>25</v>
      </c>
      <c r="H1565" s="4">
        <v>45819</v>
      </c>
      <c r="I1565" s="5">
        <v>1</v>
      </c>
      <c r="J1565" s="3" t="s">
        <v>20</v>
      </c>
      <c r="K1565" s="3" t="s">
        <v>457</v>
      </c>
      <c r="L1565" s="6">
        <v>23538.87</v>
      </c>
      <c r="M1565" s="3" t="s">
        <v>457</v>
      </c>
      <c r="N1565" s="3" t="s">
        <v>457</v>
      </c>
      <c r="O1565" s="3" t="s">
        <v>457</v>
      </c>
      <c r="P1565" s="3" t="s">
        <v>457</v>
      </c>
      <c r="Q1565" s="3" t="s">
        <v>3397</v>
      </c>
      <c r="R1565" s="3" t="s">
        <v>457</v>
      </c>
      <c r="S1565" s="3" t="s">
        <v>457</v>
      </c>
      <c r="T1565" s="3" t="s">
        <v>481</v>
      </c>
      <c r="U1565" t="str">
        <f t="shared" si="24"/>
        <v>10589857</v>
      </c>
    </row>
    <row r="1566" spans="1:21" hidden="1">
      <c r="A1566" s="3" t="s">
        <v>906</v>
      </c>
      <c r="B1566" s="3" t="s">
        <v>1686</v>
      </c>
      <c r="C1566" s="3" t="s">
        <v>457</v>
      </c>
      <c r="D1566" s="3" t="s">
        <v>1899</v>
      </c>
      <c r="E1566" s="3" t="s">
        <v>457</v>
      </c>
      <c r="F1566" s="3" t="s">
        <v>3398</v>
      </c>
      <c r="G1566" s="3" t="s">
        <v>25</v>
      </c>
      <c r="H1566" s="4">
        <v>45819</v>
      </c>
      <c r="I1566" s="5">
        <v>1</v>
      </c>
      <c r="J1566" s="3" t="s">
        <v>20</v>
      </c>
      <c r="K1566" s="3" t="s">
        <v>457</v>
      </c>
      <c r="L1566" s="6">
        <v>23538.87</v>
      </c>
      <c r="M1566" s="3" t="s">
        <v>457</v>
      </c>
      <c r="N1566" s="3" t="s">
        <v>457</v>
      </c>
      <c r="O1566" s="3" t="s">
        <v>457</v>
      </c>
      <c r="P1566" s="3" t="s">
        <v>457</v>
      </c>
      <c r="Q1566" s="3" t="s">
        <v>3399</v>
      </c>
      <c r="R1566" s="3" t="s">
        <v>457</v>
      </c>
      <c r="S1566" s="3" t="s">
        <v>457</v>
      </c>
      <c r="T1566" s="3" t="s">
        <v>481</v>
      </c>
      <c r="U1566" t="str">
        <f t="shared" si="24"/>
        <v>10589857</v>
      </c>
    </row>
    <row r="1567" spans="1:21" hidden="1">
      <c r="A1567" s="3" t="s">
        <v>1067</v>
      </c>
      <c r="B1567" s="3" t="s">
        <v>1686</v>
      </c>
      <c r="C1567" s="3" t="s">
        <v>457</v>
      </c>
      <c r="D1567" s="3" t="s">
        <v>1899</v>
      </c>
      <c r="E1567" s="3" t="s">
        <v>457</v>
      </c>
      <c r="F1567" s="3" t="s">
        <v>3400</v>
      </c>
      <c r="G1567" s="3" t="s">
        <v>25</v>
      </c>
      <c r="H1567" s="4">
        <v>45819</v>
      </c>
      <c r="I1567" s="5">
        <v>1</v>
      </c>
      <c r="J1567" s="3" t="s">
        <v>20</v>
      </c>
      <c r="K1567" s="3" t="s">
        <v>457</v>
      </c>
      <c r="L1567" s="6">
        <v>2119.04</v>
      </c>
      <c r="M1567" s="3" t="s">
        <v>457</v>
      </c>
      <c r="N1567" s="3" t="s">
        <v>457</v>
      </c>
      <c r="O1567" s="3" t="s">
        <v>457</v>
      </c>
      <c r="P1567" s="3" t="s">
        <v>457</v>
      </c>
      <c r="Q1567" s="3" t="s">
        <v>3401</v>
      </c>
      <c r="R1567" s="3" t="s">
        <v>457</v>
      </c>
      <c r="S1567" s="3" t="s">
        <v>457</v>
      </c>
      <c r="T1567" s="3" t="s">
        <v>481</v>
      </c>
      <c r="U1567" t="str">
        <f t="shared" si="24"/>
        <v>10595910</v>
      </c>
    </row>
    <row r="1568" spans="1:21" hidden="1">
      <c r="A1568" s="3" t="s">
        <v>1067</v>
      </c>
      <c r="B1568" s="3" t="s">
        <v>1686</v>
      </c>
      <c r="C1568" s="3" t="s">
        <v>457</v>
      </c>
      <c r="D1568" s="3" t="s">
        <v>1899</v>
      </c>
      <c r="E1568" s="3" t="s">
        <v>457</v>
      </c>
      <c r="F1568" s="3" t="s">
        <v>3402</v>
      </c>
      <c r="G1568" s="3" t="s">
        <v>25</v>
      </c>
      <c r="H1568" s="4">
        <v>45819</v>
      </c>
      <c r="I1568" s="5">
        <v>1</v>
      </c>
      <c r="J1568" s="3" t="s">
        <v>20</v>
      </c>
      <c r="K1568" s="3" t="s">
        <v>457</v>
      </c>
      <c r="L1568" s="6">
        <v>2119.04</v>
      </c>
      <c r="M1568" s="3" t="s">
        <v>457</v>
      </c>
      <c r="N1568" s="3" t="s">
        <v>457</v>
      </c>
      <c r="O1568" s="3" t="s">
        <v>457</v>
      </c>
      <c r="P1568" s="3" t="s">
        <v>457</v>
      </c>
      <c r="Q1568" s="3" t="s">
        <v>3403</v>
      </c>
      <c r="R1568" s="3" t="s">
        <v>457</v>
      </c>
      <c r="S1568" s="3" t="s">
        <v>457</v>
      </c>
      <c r="T1568" s="3" t="s">
        <v>481</v>
      </c>
      <c r="U1568" t="str">
        <f t="shared" si="24"/>
        <v>10595910</v>
      </c>
    </row>
    <row r="1569" spans="1:21" hidden="1">
      <c r="A1569" s="3" t="s">
        <v>1067</v>
      </c>
      <c r="B1569" s="3" t="s">
        <v>1686</v>
      </c>
      <c r="C1569" s="3" t="s">
        <v>457</v>
      </c>
      <c r="D1569" s="3" t="s">
        <v>1899</v>
      </c>
      <c r="E1569" s="3" t="s">
        <v>457</v>
      </c>
      <c r="F1569" s="3" t="s">
        <v>3404</v>
      </c>
      <c r="G1569" s="3" t="s">
        <v>25</v>
      </c>
      <c r="H1569" s="4">
        <v>45819</v>
      </c>
      <c r="I1569" s="5">
        <v>1</v>
      </c>
      <c r="J1569" s="3" t="s">
        <v>20</v>
      </c>
      <c r="K1569" s="3" t="s">
        <v>457</v>
      </c>
      <c r="L1569" s="6">
        <v>2119.04</v>
      </c>
      <c r="M1569" s="3" t="s">
        <v>457</v>
      </c>
      <c r="N1569" s="3" t="s">
        <v>457</v>
      </c>
      <c r="O1569" s="3" t="s">
        <v>457</v>
      </c>
      <c r="P1569" s="3" t="s">
        <v>457</v>
      </c>
      <c r="Q1569" s="3" t="s">
        <v>3405</v>
      </c>
      <c r="R1569" s="3" t="s">
        <v>457</v>
      </c>
      <c r="S1569" s="3" t="s">
        <v>457</v>
      </c>
      <c r="T1569" s="3" t="s">
        <v>481</v>
      </c>
      <c r="U1569" t="str">
        <f t="shared" si="24"/>
        <v>10595910</v>
      </c>
    </row>
    <row r="1570" spans="1:21" hidden="1">
      <c r="A1570" s="3" t="s">
        <v>1067</v>
      </c>
      <c r="B1570" s="3" t="s">
        <v>1686</v>
      </c>
      <c r="C1570" s="3" t="s">
        <v>457</v>
      </c>
      <c r="D1570" s="3" t="s">
        <v>1899</v>
      </c>
      <c r="E1570" s="3" t="s">
        <v>457</v>
      </c>
      <c r="F1570" s="3" t="s">
        <v>3406</v>
      </c>
      <c r="G1570" s="3" t="s">
        <v>25</v>
      </c>
      <c r="H1570" s="4">
        <v>45819</v>
      </c>
      <c r="I1570" s="5">
        <v>1</v>
      </c>
      <c r="J1570" s="3" t="s">
        <v>20</v>
      </c>
      <c r="K1570" s="3" t="s">
        <v>457</v>
      </c>
      <c r="L1570" s="6">
        <v>2119.04</v>
      </c>
      <c r="M1570" s="3" t="s">
        <v>457</v>
      </c>
      <c r="N1570" s="3" t="s">
        <v>457</v>
      </c>
      <c r="O1570" s="3" t="s">
        <v>457</v>
      </c>
      <c r="P1570" s="3" t="s">
        <v>457</v>
      </c>
      <c r="Q1570" s="3" t="s">
        <v>3407</v>
      </c>
      <c r="R1570" s="3" t="s">
        <v>457</v>
      </c>
      <c r="S1570" s="3" t="s">
        <v>457</v>
      </c>
      <c r="T1570" s="3" t="s">
        <v>481</v>
      </c>
      <c r="U1570" t="str">
        <f t="shared" si="24"/>
        <v>10595910</v>
      </c>
    </row>
    <row r="1571" spans="1:21" hidden="1">
      <c r="A1571" s="3" t="s">
        <v>920</v>
      </c>
      <c r="B1571" s="3" t="s">
        <v>1686</v>
      </c>
      <c r="C1571" s="3" t="s">
        <v>457</v>
      </c>
      <c r="D1571" s="3" t="s">
        <v>1899</v>
      </c>
      <c r="E1571" s="3" t="s">
        <v>457</v>
      </c>
      <c r="F1571" s="3" t="s">
        <v>3408</v>
      </c>
      <c r="G1571" s="3" t="s">
        <v>25</v>
      </c>
      <c r="H1571" s="4">
        <v>45822</v>
      </c>
      <c r="I1571" s="5">
        <v>8</v>
      </c>
      <c r="J1571" s="3" t="s">
        <v>20</v>
      </c>
      <c r="K1571" s="3" t="s">
        <v>457</v>
      </c>
      <c r="L1571" s="6">
        <v>9.91</v>
      </c>
      <c r="M1571" s="3" t="s">
        <v>457</v>
      </c>
      <c r="N1571" s="3" t="s">
        <v>457</v>
      </c>
      <c r="O1571" s="3" t="s">
        <v>457</v>
      </c>
      <c r="P1571" s="3" t="s">
        <v>457</v>
      </c>
      <c r="Q1571" s="3" t="s">
        <v>3409</v>
      </c>
      <c r="R1571" s="3" t="s">
        <v>457</v>
      </c>
      <c r="S1571" s="3" t="s">
        <v>457</v>
      </c>
      <c r="T1571" s="3" t="s">
        <v>481</v>
      </c>
      <c r="U1571" t="str">
        <f t="shared" si="24"/>
        <v>10058873</v>
      </c>
    </row>
    <row r="1572" spans="1:21" hidden="1">
      <c r="A1572" s="3" t="s">
        <v>920</v>
      </c>
      <c r="B1572" s="3" t="s">
        <v>1686</v>
      </c>
      <c r="C1572" s="3" t="s">
        <v>457</v>
      </c>
      <c r="D1572" s="3" t="s">
        <v>1899</v>
      </c>
      <c r="E1572" s="3" t="s">
        <v>457</v>
      </c>
      <c r="F1572" s="3" t="s">
        <v>3410</v>
      </c>
      <c r="G1572" s="3" t="s">
        <v>25</v>
      </c>
      <c r="H1572" s="4">
        <v>45822</v>
      </c>
      <c r="I1572" s="5">
        <v>4</v>
      </c>
      <c r="J1572" s="3" t="s">
        <v>20</v>
      </c>
      <c r="K1572" s="3" t="s">
        <v>457</v>
      </c>
      <c r="L1572" s="6">
        <v>4.95</v>
      </c>
      <c r="M1572" s="3" t="s">
        <v>457</v>
      </c>
      <c r="N1572" s="3" t="s">
        <v>457</v>
      </c>
      <c r="O1572" s="3" t="s">
        <v>457</v>
      </c>
      <c r="P1572" s="3" t="s">
        <v>457</v>
      </c>
      <c r="Q1572" s="3" t="s">
        <v>3411</v>
      </c>
      <c r="R1572" s="3" t="s">
        <v>457</v>
      </c>
      <c r="S1572" s="3" t="s">
        <v>457</v>
      </c>
      <c r="T1572" s="3" t="s">
        <v>481</v>
      </c>
      <c r="U1572" t="str">
        <f t="shared" si="24"/>
        <v>10058873</v>
      </c>
    </row>
    <row r="1573" spans="1:21" hidden="1">
      <c r="A1573" s="3" t="s">
        <v>920</v>
      </c>
      <c r="B1573" s="3" t="s">
        <v>1686</v>
      </c>
      <c r="C1573" s="3" t="s">
        <v>457</v>
      </c>
      <c r="D1573" s="3" t="s">
        <v>1899</v>
      </c>
      <c r="E1573" s="3" t="s">
        <v>457</v>
      </c>
      <c r="F1573" s="3" t="s">
        <v>3412</v>
      </c>
      <c r="G1573" s="3" t="s">
        <v>25</v>
      </c>
      <c r="H1573" s="4">
        <v>45822</v>
      </c>
      <c r="I1573" s="5">
        <v>4</v>
      </c>
      <c r="J1573" s="3" t="s">
        <v>20</v>
      </c>
      <c r="K1573" s="3" t="s">
        <v>457</v>
      </c>
      <c r="L1573" s="6">
        <v>4.96</v>
      </c>
      <c r="M1573" s="3" t="s">
        <v>457</v>
      </c>
      <c r="N1573" s="3" t="s">
        <v>457</v>
      </c>
      <c r="O1573" s="3" t="s">
        <v>457</v>
      </c>
      <c r="P1573" s="3" t="s">
        <v>457</v>
      </c>
      <c r="Q1573" s="3" t="s">
        <v>3413</v>
      </c>
      <c r="R1573" s="3" t="s">
        <v>457</v>
      </c>
      <c r="S1573" s="3" t="s">
        <v>457</v>
      </c>
      <c r="T1573" s="3" t="s">
        <v>481</v>
      </c>
      <c r="U1573" t="str">
        <f t="shared" si="24"/>
        <v>10058873</v>
      </c>
    </row>
    <row r="1574" spans="1:21" hidden="1">
      <c r="A1574" s="3" t="s">
        <v>920</v>
      </c>
      <c r="B1574" s="3" t="s">
        <v>1686</v>
      </c>
      <c r="C1574" s="3" t="s">
        <v>457</v>
      </c>
      <c r="D1574" s="3" t="s">
        <v>1899</v>
      </c>
      <c r="E1574" s="3" t="s">
        <v>457</v>
      </c>
      <c r="F1574" s="3" t="s">
        <v>3414</v>
      </c>
      <c r="G1574" s="3" t="s">
        <v>25</v>
      </c>
      <c r="H1574" s="4">
        <v>45822</v>
      </c>
      <c r="I1574" s="5">
        <v>4</v>
      </c>
      <c r="J1574" s="3" t="s">
        <v>20</v>
      </c>
      <c r="K1574" s="3" t="s">
        <v>457</v>
      </c>
      <c r="L1574" s="6">
        <v>4.95</v>
      </c>
      <c r="M1574" s="3" t="s">
        <v>457</v>
      </c>
      <c r="N1574" s="3" t="s">
        <v>457</v>
      </c>
      <c r="O1574" s="3" t="s">
        <v>457</v>
      </c>
      <c r="P1574" s="3" t="s">
        <v>457</v>
      </c>
      <c r="Q1574" s="3" t="s">
        <v>3415</v>
      </c>
      <c r="R1574" s="3" t="s">
        <v>457</v>
      </c>
      <c r="S1574" s="3" t="s">
        <v>457</v>
      </c>
      <c r="T1574" s="3" t="s">
        <v>481</v>
      </c>
      <c r="U1574" t="str">
        <f t="shared" si="24"/>
        <v>10058873</v>
      </c>
    </row>
    <row r="1575" spans="1:21" hidden="1">
      <c r="A1575" s="3" t="s">
        <v>1547</v>
      </c>
      <c r="B1575" s="3" t="s">
        <v>1686</v>
      </c>
      <c r="C1575" s="3" t="s">
        <v>457</v>
      </c>
      <c r="D1575" s="3" t="s">
        <v>1899</v>
      </c>
      <c r="E1575" s="3" t="s">
        <v>457</v>
      </c>
      <c r="F1575" s="3" t="s">
        <v>3416</v>
      </c>
      <c r="G1575" s="3" t="s">
        <v>25</v>
      </c>
      <c r="H1575" s="4">
        <v>45822</v>
      </c>
      <c r="I1575" s="5">
        <v>4</v>
      </c>
      <c r="J1575" s="3" t="s">
        <v>20</v>
      </c>
      <c r="K1575" s="3" t="s">
        <v>457</v>
      </c>
      <c r="L1575" s="6">
        <v>5.01</v>
      </c>
      <c r="M1575" s="3" t="s">
        <v>457</v>
      </c>
      <c r="N1575" s="3" t="s">
        <v>457</v>
      </c>
      <c r="O1575" s="3" t="s">
        <v>457</v>
      </c>
      <c r="P1575" s="3" t="s">
        <v>457</v>
      </c>
      <c r="Q1575" s="3" t="s">
        <v>3143</v>
      </c>
      <c r="R1575" s="3" t="s">
        <v>457</v>
      </c>
      <c r="S1575" s="3" t="s">
        <v>457</v>
      </c>
      <c r="T1575" s="3" t="s">
        <v>481</v>
      </c>
      <c r="U1575" t="str">
        <f t="shared" si="24"/>
        <v>10204509</v>
      </c>
    </row>
    <row r="1576" spans="1:21" hidden="1">
      <c r="A1576" s="3" t="s">
        <v>1128</v>
      </c>
      <c r="B1576" s="3" t="s">
        <v>1686</v>
      </c>
      <c r="C1576" s="3" t="s">
        <v>457</v>
      </c>
      <c r="D1576" s="3" t="s">
        <v>1899</v>
      </c>
      <c r="E1576" s="3" t="s">
        <v>457</v>
      </c>
      <c r="F1576" s="3" t="s">
        <v>3417</v>
      </c>
      <c r="G1576" s="3" t="s">
        <v>25</v>
      </c>
      <c r="H1576" s="4">
        <v>45822</v>
      </c>
      <c r="I1576" s="5">
        <v>2</v>
      </c>
      <c r="J1576" s="3" t="s">
        <v>20</v>
      </c>
      <c r="K1576" s="3" t="s">
        <v>457</v>
      </c>
      <c r="L1576" s="6">
        <v>10.220000000000001</v>
      </c>
      <c r="M1576" s="3" t="s">
        <v>457</v>
      </c>
      <c r="N1576" s="3" t="s">
        <v>457</v>
      </c>
      <c r="O1576" s="3" t="s">
        <v>457</v>
      </c>
      <c r="P1576" s="3" t="s">
        <v>457</v>
      </c>
      <c r="Q1576" s="3" t="s">
        <v>3418</v>
      </c>
      <c r="R1576" s="3" t="s">
        <v>457</v>
      </c>
      <c r="S1576" s="3" t="s">
        <v>457</v>
      </c>
      <c r="T1576" s="3" t="s">
        <v>481</v>
      </c>
      <c r="U1576" t="str">
        <f t="shared" si="24"/>
        <v>10245434</v>
      </c>
    </row>
    <row r="1577" spans="1:21" hidden="1">
      <c r="A1577" s="3" t="s">
        <v>1347</v>
      </c>
      <c r="B1577" s="3" t="s">
        <v>1686</v>
      </c>
      <c r="C1577" s="3" t="s">
        <v>23</v>
      </c>
      <c r="D1577" s="3" t="s">
        <v>1929</v>
      </c>
      <c r="E1577" s="3" t="s">
        <v>457</v>
      </c>
      <c r="F1577" s="3" t="s">
        <v>3419</v>
      </c>
      <c r="G1577" s="3" t="s">
        <v>31</v>
      </c>
      <c r="H1577" s="4">
        <v>45826</v>
      </c>
      <c r="I1577" s="5">
        <v>-24</v>
      </c>
      <c r="J1577" s="3" t="s">
        <v>20</v>
      </c>
      <c r="K1577" s="3" t="s">
        <v>457</v>
      </c>
      <c r="L1577" s="6">
        <v>0</v>
      </c>
      <c r="M1577" s="3" t="s">
        <v>457</v>
      </c>
      <c r="N1577" s="3" t="s">
        <v>457</v>
      </c>
      <c r="O1577" s="3" t="s">
        <v>457</v>
      </c>
      <c r="P1577" s="3" t="s">
        <v>457</v>
      </c>
      <c r="Q1577" s="3" t="s">
        <v>457</v>
      </c>
      <c r="R1577" s="3" t="s">
        <v>457</v>
      </c>
      <c r="S1577" s="3" t="s">
        <v>457</v>
      </c>
      <c r="T1577" s="3" t="s">
        <v>481</v>
      </c>
      <c r="U1577" t="str">
        <f t="shared" si="24"/>
        <v>10058890</v>
      </c>
    </row>
    <row r="1578" spans="1:21" hidden="1">
      <c r="A1578" s="3" t="s">
        <v>1347</v>
      </c>
      <c r="B1578" s="3" t="s">
        <v>1686</v>
      </c>
      <c r="C1578" s="3" t="s">
        <v>27</v>
      </c>
      <c r="D1578" s="3" t="s">
        <v>456</v>
      </c>
      <c r="E1578" s="3" t="s">
        <v>457</v>
      </c>
      <c r="F1578" s="3" t="s">
        <v>3420</v>
      </c>
      <c r="G1578" s="3" t="s">
        <v>31</v>
      </c>
      <c r="H1578" s="4">
        <v>45826</v>
      </c>
      <c r="I1578" s="5">
        <v>-24</v>
      </c>
      <c r="J1578" s="3" t="s">
        <v>20</v>
      </c>
      <c r="K1578" s="3" t="s">
        <v>457</v>
      </c>
      <c r="L1578" s="6">
        <v>-95.76</v>
      </c>
      <c r="M1578" s="3" t="s">
        <v>457</v>
      </c>
      <c r="N1578" s="3" t="s">
        <v>457</v>
      </c>
      <c r="O1578" s="3" t="s">
        <v>457</v>
      </c>
      <c r="P1578" s="3" t="s">
        <v>3421</v>
      </c>
      <c r="Q1578" s="3" t="s">
        <v>457</v>
      </c>
      <c r="R1578" s="3" t="s">
        <v>457</v>
      </c>
      <c r="S1578" s="3" t="s">
        <v>457</v>
      </c>
      <c r="T1578" s="3" t="s">
        <v>3422</v>
      </c>
      <c r="U1578" t="str">
        <f t="shared" si="24"/>
        <v>10058890100082988</v>
      </c>
    </row>
    <row r="1579" spans="1:21" hidden="1">
      <c r="A1579" s="3" t="s">
        <v>1347</v>
      </c>
      <c r="B1579" s="3" t="s">
        <v>1686</v>
      </c>
      <c r="C1579" s="3" t="s">
        <v>27</v>
      </c>
      <c r="D1579" s="3" t="s">
        <v>1929</v>
      </c>
      <c r="E1579" s="3" t="s">
        <v>457</v>
      </c>
      <c r="F1579" s="3" t="s">
        <v>3419</v>
      </c>
      <c r="G1579" s="3" t="s">
        <v>25</v>
      </c>
      <c r="H1579" s="4">
        <v>45826</v>
      </c>
      <c r="I1579" s="5">
        <v>24</v>
      </c>
      <c r="J1579" s="3" t="s">
        <v>20</v>
      </c>
      <c r="K1579" s="3" t="s">
        <v>457</v>
      </c>
      <c r="L1579" s="6">
        <v>0</v>
      </c>
      <c r="M1579" s="3" t="s">
        <v>457</v>
      </c>
      <c r="N1579" s="3" t="s">
        <v>457</v>
      </c>
      <c r="O1579" s="3" t="s">
        <v>457</v>
      </c>
      <c r="P1579" s="3" t="s">
        <v>457</v>
      </c>
      <c r="Q1579" s="3" t="s">
        <v>457</v>
      </c>
      <c r="R1579" s="3" t="s">
        <v>457</v>
      </c>
      <c r="S1579" s="3" t="s">
        <v>457</v>
      </c>
      <c r="T1579" s="3" t="s">
        <v>481</v>
      </c>
      <c r="U1579" t="str">
        <f t="shared" si="24"/>
        <v>10058890</v>
      </c>
    </row>
    <row r="1580" spans="1:21" hidden="1">
      <c r="A1580" s="3" t="s">
        <v>1339</v>
      </c>
      <c r="B1580" s="3" t="s">
        <v>1686</v>
      </c>
      <c r="C1580" s="3" t="s">
        <v>23</v>
      </c>
      <c r="D1580" s="3" t="s">
        <v>1891</v>
      </c>
      <c r="E1580" s="3" t="s">
        <v>457</v>
      </c>
      <c r="F1580" s="3" t="s">
        <v>3423</v>
      </c>
      <c r="G1580" s="3" t="s">
        <v>31</v>
      </c>
      <c r="H1580" s="4">
        <v>45826</v>
      </c>
      <c r="I1580" s="5">
        <v>12</v>
      </c>
      <c r="J1580" s="3" t="s">
        <v>20</v>
      </c>
      <c r="K1580" s="3" t="s">
        <v>457</v>
      </c>
      <c r="L1580" s="6">
        <v>0</v>
      </c>
      <c r="M1580" s="3" t="s">
        <v>457</v>
      </c>
      <c r="N1580" s="3" t="s">
        <v>457</v>
      </c>
      <c r="O1580" s="3" t="s">
        <v>457</v>
      </c>
      <c r="P1580" s="3" t="s">
        <v>457</v>
      </c>
      <c r="Q1580" s="3" t="s">
        <v>3367</v>
      </c>
      <c r="R1580" s="3" t="s">
        <v>457</v>
      </c>
      <c r="S1580" s="3" t="s">
        <v>457</v>
      </c>
      <c r="T1580" s="3" t="s">
        <v>481</v>
      </c>
      <c r="U1580" t="str">
        <f t="shared" si="24"/>
        <v>10060918</v>
      </c>
    </row>
    <row r="1581" spans="1:21" hidden="1">
      <c r="A1581" s="3" t="s">
        <v>1339</v>
      </c>
      <c r="B1581" s="3" t="s">
        <v>1686</v>
      </c>
      <c r="C1581" s="3" t="s">
        <v>23</v>
      </c>
      <c r="D1581" s="3" t="s">
        <v>1891</v>
      </c>
      <c r="E1581" s="3" t="s">
        <v>457</v>
      </c>
      <c r="F1581" s="3" t="s">
        <v>3424</v>
      </c>
      <c r="G1581" s="3" t="s">
        <v>31</v>
      </c>
      <c r="H1581" s="4">
        <v>45826</v>
      </c>
      <c r="I1581" s="5">
        <v>8</v>
      </c>
      <c r="J1581" s="3" t="s">
        <v>20</v>
      </c>
      <c r="K1581" s="3" t="s">
        <v>457</v>
      </c>
      <c r="L1581" s="6">
        <v>0</v>
      </c>
      <c r="M1581" s="3" t="s">
        <v>457</v>
      </c>
      <c r="N1581" s="3" t="s">
        <v>457</v>
      </c>
      <c r="O1581" s="3" t="s">
        <v>457</v>
      </c>
      <c r="P1581" s="3" t="s">
        <v>457</v>
      </c>
      <c r="Q1581" s="3" t="s">
        <v>3369</v>
      </c>
      <c r="R1581" s="3" t="s">
        <v>457</v>
      </c>
      <c r="S1581" s="3" t="s">
        <v>457</v>
      </c>
      <c r="T1581" s="3" t="s">
        <v>481</v>
      </c>
      <c r="U1581" t="str">
        <f t="shared" si="24"/>
        <v>10060918</v>
      </c>
    </row>
    <row r="1582" spans="1:21" hidden="1">
      <c r="A1582" s="3" t="s">
        <v>900</v>
      </c>
      <c r="B1582" s="3" t="s">
        <v>1686</v>
      </c>
      <c r="C1582" s="3" t="s">
        <v>30</v>
      </c>
      <c r="D1582" s="3" t="s">
        <v>1891</v>
      </c>
      <c r="E1582" s="3" t="s">
        <v>457</v>
      </c>
      <c r="F1582" s="3" t="s">
        <v>3425</v>
      </c>
      <c r="G1582" s="3" t="s">
        <v>31</v>
      </c>
      <c r="H1582" s="4">
        <v>45826</v>
      </c>
      <c r="I1582" s="5">
        <v>1</v>
      </c>
      <c r="J1582" s="3" t="s">
        <v>20</v>
      </c>
      <c r="K1582" s="3" t="s">
        <v>457</v>
      </c>
      <c r="L1582" s="6">
        <v>0</v>
      </c>
      <c r="M1582" s="3" t="s">
        <v>457</v>
      </c>
      <c r="N1582" s="3" t="s">
        <v>457</v>
      </c>
      <c r="O1582" s="3" t="s">
        <v>457</v>
      </c>
      <c r="P1582" s="3" t="s">
        <v>457</v>
      </c>
      <c r="Q1582" s="3" t="s">
        <v>3387</v>
      </c>
      <c r="R1582" s="3" t="s">
        <v>457</v>
      </c>
      <c r="S1582" s="3" t="s">
        <v>457</v>
      </c>
      <c r="T1582" s="3" t="s">
        <v>481</v>
      </c>
      <c r="U1582" t="str">
        <f t="shared" si="24"/>
        <v>10227187</v>
      </c>
    </row>
    <row r="1583" spans="1:21" hidden="1">
      <c r="A1583" s="3" t="s">
        <v>1047</v>
      </c>
      <c r="B1583" s="3" t="s">
        <v>1686</v>
      </c>
      <c r="C1583" s="3" t="s">
        <v>27</v>
      </c>
      <c r="D1583" s="3" t="s">
        <v>456</v>
      </c>
      <c r="E1583" s="3" t="s">
        <v>457</v>
      </c>
      <c r="F1583" s="3" t="s">
        <v>3426</v>
      </c>
      <c r="G1583" s="3" t="s">
        <v>31</v>
      </c>
      <c r="H1583" s="4">
        <v>45826</v>
      </c>
      <c r="I1583" s="5">
        <v>-1</v>
      </c>
      <c r="J1583" s="3" t="s">
        <v>20</v>
      </c>
      <c r="K1583" s="3" t="s">
        <v>457</v>
      </c>
      <c r="L1583" s="6">
        <v>-127.76</v>
      </c>
      <c r="M1583" s="3" t="s">
        <v>457</v>
      </c>
      <c r="N1583" s="3" t="s">
        <v>457</v>
      </c>
      <c r="O1583" s="3" t="s">
        <v>457</v>
      </c>
      <c r="P1583" s="3" t="s">
        <v>3427</v>
      </c>
      <c r="Q1583" s="3" t="s">
        <v>457</v>
      </c>
      <c r="R1583" s="3" t="s">
        <v>457</v>
      </c>
      <c r="S1583" s="3" t="s">
        <v>457</v>
      </c>
      <c r="T1583" s="3" t="s">
        <v>3428</v>
      </c>
      <c r="U1583" t="str">
        <f t="shared" si="24"/>
        <v>10521047200155493</v>
      </c>
    </row>
    <row r="1584" spans="1:21" hidden="1">
      <c r="A1584" s="3" t="s">
        <v>1047</v>
      </c>
      <c r="B1584" s="3" t="s">
        <v>1686</v>
      </c>
      <c r="C1584" s="3" t="s">
        <v>23</v>
      </c>
      <c r="D1584" s="3" t="s">
        <v>1929</v>
      </c>
      <c r="E1584" s="3" t="s">
        <v>457</v>
      </c>
      <c r="F1584" s="3" t="s">
        <v>3429</v>
      </c>
      <c r="G1584" s="3" t="s">
        <v>31</v>
      </c>
      <c r="H1584" s="4">
        <v>45826</v>
      </c>
      <c r="I1584" s="5">
        <v>-1</v>
      </c>
      <c r="J1584" s="3" t="s">
        <v>20</v>
      </c>
      <c r="K1584" s="3" t="s">
        <v>457</v>
      </c>
      <c r="L1584" s="6">
        <v>0</v>
      </c>
      <c r="M1584" s="3" t="s">
        <v>457</v>
      </c>
      <c r="N1584" s="3" t="s">
        <v>457</v>
      </c>
      <c r="O1584" s="3" t="s">
        <v>457</v>
      </c>
      <c r="P1584" s="3" t="s">
        <v>457</v>
      </c>
      <c r="Q1584" s="3" t="s">
        <v>457</v>
      </c>
      <c r="R1584" s="3" t="s">
        <v>457</v>
      </c>
      <c r="S1584" s="3" t="s">
        <v>457</v>
      </c>
      <c r="T1584" s="3" t="s">
        <v>481</v>
      </c>
      <c r="U1584" t="str">
        <f t="shared" si="24"/>
        <v>10521047</v>
      </c>
    </row>
    <row r="1585" spans="1:21" hidden="1">
      <c r="A1585" s="3" t="s">
        <v>1047</v>
      </c>
      <c r="B1585" s="3" t="s">
        <v>1686</v>
      </c>
      <c r="C1585" s="3" t="s">
        <v>27</v>
      </c>
      <c r="D1585" s="3" t="s">
        <v>1929</v>
      </c>
      <c r="E1585" s="3" t="s">
        <v>457</v>
      </c>
      <c r="F1585" s="3" t="s">
        <v>3429</v>
      </c>
      <c r="G1585" s="3" t="s">
        <v>25</v>
      </c>
      <c r="H1585" s="4">
        <v>45826</v>
      </c>
      <c r="I1585" s="5">
        <v>1</v>
      </c>
      <c r="J1585" s="3" t="s">
        <v>20</v>
      </c>
      <c r="K1585" s="3" t="s">
        <v>457</v>
      </c>
      <c r="L1585" s="6">
        <v>0</v>
      </c>
      <c r="M1585" s="3" t="s">
        <v>457</v>
      </c>
      <c r="N1585" s="3" t="s">
        <v>457</v>
      </c>
      <c r="O1585" s="3" t="s">
        <v>457</v>
      </c>
      <c r="P1585" s="3" t="s">
        <v>457</v>
      </c>
      <c r="Q1585" s="3" t="s">
        <v>457</v>
      </c>
      <c r="R1585" s="3" t="s">
        <v>457</v>
      </c>
      <c r="S1585" s="3" t="s">
        <v>457</v>
      </c>
      <c r="T1585" s="3" t="s">
        <v>481</v>
      </c>
      <c r="U1585" t="str">
        <f t="shared" si="24"/>
        <v>10521047</v>
      </c>
    </row>
    <row r="1586" spans="1:21" hidden="1">
      <c r="A1586" s="3" t="s">
        <v>1547</v>
      </c>
      <c r="B1586" s="3" t="s">
        <v>1686</v>
      </c>
      <c r="C1586" s="3" t="s">
        <v>27</v>
      </c>
      <c r="D1586" s="3" t="s">
        <v>1929</v>
      </c>
      <c r="E1586" s="3" t="s">
        <v>457</v>
      </c>
      <c r="F1586" s="3" t="s">
        <v>3430</v>
      </c>
      <c r="G1586" s="3" t="s">
        <v>458</v>
      </c>
      <c r="H1586" s="4">
        <v>45827</v>
      </c>
      <c r="I1586" s="5">
        <v>32</v>
      </c>
      <c r="J1586" s="3" t="s">
        <v>20</v>
      </c>
      <c r="K1586" s="3" t="s">
        <v>457</v>
      </c>
      <c r="L1586" s="6">
        <v>0</v>
      </c>
      <c r="M1586" s="3" t="s">
        <v>457</v>
      </c>
      <c r="N1586" s="3" t="s">
        <v>457</v>
      </c>
      <c r="O1586" s="3" t="s">
        <v>457</v>
      </c>
      <c r="P1586" s="3" t="s">
        <v>457</v>
      </c>
      <c r="Q1586" s="3" t="s">
        <v>457</v>
      </c>
      <c r="R1586" s="3" t="s">
        <v>457</v>
      </c>
      <c r="S1586" s="3" t="s">
        <v>457</v>
      </c>
      <c r="T1586" s="3" t="s">
        <v>481</v>
      </c>
      <c r="U1586" t="str">
        <f t="shared" si="24"/>
        <v>10204509</v>
      </c>
    </row>
    <row r="1587" spans="1:21" hidden="1">
      <c r="A1587" s="3" t="s">
        <v>1547</v>
      </c>
      <c r="B1587" s="3" t="s">
        <v>1686</v>
      </c>
      <c r="C1587" s="3" t="s">
        <v>30</v>
      </c>
      <c r="D1587" s="3" t="s">
        <v>1929</v>
      </c>
      <c r="E1587" s="3" t="s">
        <v>457</v>
      </c>
      <c r="F1587" s="3" t="s">
        <v>3430</v>
      </c>
      <c r="G1587" s="3" t="s">
        <v>459</v>
      </c>
      <c r="H1587" s="4">
        <v>45827</v>
      </c>
      <c r="I1587" s="5">
        <v>-32</v>
      </c>
      <c r="J1587" s="3" t="s">
        <v>20</v>
      </c>
      <c r="K1587" s="3" t="s">
        <v>457</v>
      </c>
      <c r="L1587" s="6">
        <v>0</v>
      </c>
      <c r="M1587" s="3" t="s">
        <v>457</v>
      </c>
      <c r="N1587" s="3" t="s">
        <v>457</v>
      </c>
      <c r="O1587" s="3" t="s">
        <v>457</v>
      </c>
      <c r="P1587" s="3" t="s">
        <v>457</v>
      </c>
      <c r="Q1587" s="3" t="s">
        <v>457</v>
      </c>
      <c r="R1587" s="3" t="s">
        <v>457</v>
      </c>
      <c r="S1587" s="3" t="s">
        <v>457</v>
      </c>
      <c r="T1587" s="3" t="s">
        <v>481</v>
      </c>
      <c r="U1587" t="str">
        <f t="shared" si="24"/>
        <v>10204509</v>
      </c>
    </row>
    <row r="1588" spans="1:21" hidden="1">
      <c r="A1588" s="3" t="s">
        <v>1162</v>
      </c>
      <c r="B1588" s="3" t="s">
        <v>1686</v>
      </c>
      <c r="C1588" s="3" t="s">
        <v>27</v>
      </c>
      <c r="D1588" s="3" t="s">
        <v>1929</v>
      </c>
      <c r="E1588" s="3" t="s">
        <v>457</v>
      </c>
      <c r="F1588" s="3" t="s">
        <v>3431</v>
      </c>
      <c r="G1588" s="3" t="s">
        <v>25</v>
      </c>
      <c r="H1588" s="4">
        <v>45827</v>
      </c>
      <c r="I1588" s="5">
        <v>2</v>
      </c>
      <c r="J1588" s="3" t="s">
        <v>20</v>
      </c>
      <c r="K1588" s="3" t="s">
        <v>457</v>
      </c>
      <c r="L1588" s="6">
        <v>0</v>
      </c>
      <c r="M1588" s="3" t="s">
        <v>457</v>
      </c>
      <c r="N1588" s="3" t="s">
        <v>457</v>
      </c>
      <c r="O1588" s="3" t="s">
        <v>457</v>
      </c>
      <c r="P1588" s="3" t="s">
        <v>457</v>
      </c>
      <c r="Q1588" s="3" t="s">
        <v>457</v>
      </c>
      <c r="R1588" s="3" t="s">
        <v>457</v>
      </c>
      <c r="S1588" s="3" t="s">
        <v>457</v>
      </c>
      <c r="T1588" s="3" t="s">
        <v>481</v>
      </c>
      <c r="U1588" t="str">
        <f t="shared" si="24"/>
        <v>10206303</v>
      </c>
    </row>
    <row r="1589" spans="1:21" hidden="1">
      <c r="A1589" s="3" t="s">
        <v>1162</v>
      </c>
      <c r="B1589" s="3" t="s">
        <v>1686</v>
      </c>
      <c r="C1589" s="3" t="s">
        <v>30</v>
      </c>
      <c r="D1589" s="3" t="s">
        <v>1929</v>
      </c>
      <c r="E1589" s="3" t="s">
        <v>457</v>
      </c>
      <c r="F1589" s="3" t="s">
        <v>3431</v>
      </c>
      <c r="G1589" s="3" t="s">
        <v>31</v>
      </c>
      <c r="H1589" s="4">
        <v>45827</v>
      </c>
      <c r="I1589" s="5">
        <v>-2</v>
      </c>
      <c r="J1589" s="3" t="s">
        <v>20</v>
      </c>
      <c r="K1589" s="3" t="s">
        <v>457</v>
      </c>
      <c r="L1589" s="6">
        <v>0</v>
      </c>
      <c r="M1589" s="3" t="s">
        <v>457</v>
      </c>
      <c r="N1589" s="3" t="s">
        <v>457</v>
      </c>
      <c r="O1589" s="3" t="s">
        <v>457</v>
      </c>
      <c r="P1589" s="3" t="s">
        <v>457</v>
      </c>
      <c r="Q1589" s="3" t="s">
        <v>457</v>
      </c>
      <c r="R1589" s="3" t="s">
        <v>457</v>
      </c>
      <c r="S1589" s="3" t="s">
        <v>457</v>
      </c>
      <c r="T1589" s="3" t="s">
        <v>481</v>
      </c>
      <c r="U1589" t="str">
        <f t="shared" si="24"/>
        <v>10206303</v>
      </c>
    </row>
    <row r="1590" spans="1:21" hidden="1">
      <c r="A1590" s="3" t="s">
        <v>972</v>
      </c>
      <c r="B1590" s="3" t="s">
        <v>1686</v>
      </c>
      <c r="C1590" s="3" t="s">
        <v>30</v>
      </c>
      <c r="D1590" s="3" t="s">
        <v>1929</v>
      </c>
      <c r="E1590" s="3" t="s">
        <v>457</v>
      </c>
      <c r="F1590" s="3" t="s">
        <v>3432</v>
      </c>
      <c r="G1590" s="3" t="s">
        <v>466</v>
      </c>
      <c r="H1590" s="4">
        <v>45827</v>
      </c>
      <c r="I1590" s="5">
        <v>-4</v>
      </c>
      <c r="J1590" s="3" t="s">
        <v>20</v>
      </c>
      <c r="K1590" s="3" t="s">
        <v>457</v>
      </c>
      <c r="L1590" s="6">
        <v>0</v>
      </c>
      <c r="M1590" s="3" t="s">
        <v>457</v>
      </c>
      <c r="N1590" s="3" t="s">
        <v>457</v>
      </c>
      <c r="O1590" s="3" t="s">
        <v>457</v>
      </c>
      <c r="P1590" s="3" t="s">
        <v>457</v>
      </c>
      <c r="Q1590" s="3" t="s">
        <v>457</v>
      </c>
      <c r="R1590" s="3" t="s">
        <v>457</v>
      </c>
      <c r="S1590" s="3" t="s">
        <v>457</v>
      </c>
      <c r="T1590" s="3" t="s">
        <v>481</v>
      </c>
      <c r="U1590" t="str">
        <f t="shared" si="24"/>
        <v>10491002</v>
      </c>
    </row>
    <row r="1591" spans="1:21" hidden="1">
      <c r="A1591" s="3" t="s">
        <v>972</v>
      </c>
      <c r="B1591" s="3" t="s">
        <v>1686</v>
      </c>
      <c r="C1591" s="3" t="s">
        <v>27</v>
      </c>
      <c r="D1591" s="3" t="s">
        <v>1929</v>
      </c>
      <c r="E1591" s="3" t="s">
        <v>457</v>
      </c>
      <c r="F1591" s="3" t="s">
        <v>3432</v>
      </c>
      <c r="G1591" s="3" t="s">
        <v>473</v>
      </c>
      <c r="H1591" s="4">
        <v>45827</v>
      </c>
      <c r="I1591" s="5">
        <v>4</v>
      </c>
      <c r="J1591" s="3" t="s">
        <v>20</v>
      </c>
      <c r="K1591" s="3" t="s">
        <v>457</v>
      </c>
      <c r="L1591" s="6">
        <v>0</v>
      </c>
      <c r="M1591" s="3" t="s">
        <v>457</v>
      </c>
      <c r="N1591" s="3" t="s">
        <v>457</v>
      </c>
      <c r="O1591" s="3" t="s">
        <v>457</v>
      </c>
      <c r="P1591" s="3" t="s">
        <v>457</v>
      </c>
      <c r="Q1591" s="3" t="s">
        <v>457</v>
      </c>
      <c r="R1591" s="3" t="s">
        <v>457</v>
      </c>
      <c r="S1591" s="3" t="s">
        <v>457</v>
      </c>
      <c r="T1591" s="3" t="s">
        <v>481</v>
      </c>
      <c r="U1591" t="str">
        <f t="shared" si="24"/>
        <v>10491002</v>
      </c>
    </row>
    <row r="1592" spans="1:21" hidden="1">
      <c r="A1592" s="3" t="s">
        <v>1586</v>
      </c>
      <c r="B1592" s="3" t="s">
        <v>1686</v>
      </c>
      <c r="C1592" s="3" t="s">
        <v>30</v>
      </c>
      <c r="D1592" s="3" t="s">
        <v>1929</v>
      </c>
      <c r="E1592" s="3" t="s">
        <v>457</v>
      </c>
      <c r="F1592" s="3" t="s">
        <v>3433</v>
      </c>
      <c r="G1592" s="3" t="s">
        <v>31</v>
      </c>
      <c r="H1592" s="4">
        <v>45827</v>
      </c>
      <c r="I1592" s="5">
        <v>-1</v>
      </c>
      <c r="J1592" s="3" t="s">
        <v>20</v>
      </c>
      <c r="K1592" s="3" t="s">
        <v>457</v>
      </c>
      <c r="L1592" s="6">
        <v>0</v>
      </c>
      <c r="M1592" s="3" t="s">
        <v>457</v>
      </c>
      <c r="N1592" s="3" t="s">
        <v>457</v>
      </c>
      <c r="O1592" s="3" t="s">
        <v>457</v>
      </c>
      <c r="P1592" s="3" t="s">
        <v>457</v>
      </c>
      <c r="Q1592" s="3" t="s">
        <v>457</v>
      </c>
      <c r="R1592" s="3" t="s">
        <v>457</v>
      </c>
      <c r="S1592" s="3" t="s">
        <v>457</v>
      </c>
      <c r="T1592" s="3" t="s">
        <v>481</v>
      </c>
      <c r="U1592" t="str">
        <f t="shared" si="24"/>
        <v>10596940</v>
      </c>
    </row>
    <row r="1593" spans="1:21" hidden="1">
      <c r="A1593" s="3" t="s">
        <v>1586</v>
      </c>
      <c r="B1593" s="3" t="s">
        <v>1686</v>
      </c>
      <c r="C1593" s="3" t="s">
        <v>27</v>
      </c>
      <c r="D1593" s="3" t="s">
        <v>1929</v>
      </c>
      <c r="E1593" s="3" t="s">
        <v>457</v>
      </c>
      <c r="F1593" s="3" t="s">
        <v>3433</v>
      </c>
      <c r="G1593" s="3" t="s">
        <v>25</v>
      </c>
      <c r="H1593" s="4">
        <v>45827</v>
      </c>
      <c r="I1593" s="5">
        <v>1</v>
      </c>
      <c r="J1593" s="3" t="s">
        <v>20</v>
      </c>
      <c r="K1593" s="3" t="s">
        <v>457</v>
      </c>
      <c r="L1593" s="6">
        <v>0</v>
      </c>
      <c r="M1593" s="3" t="s">
        <v>457</v>
      </c>
      <c r="N1593" s="3" t="s">
        <v>457</v>
      </c>
      <c r="O1593" s="3" t="s">
        <v>457</v>
      </c>
      <c r="P1593" s="3" t="s">
        <v>457</v>
      </c>
      <c r="Q1593" s="3" t="s">
        <v>457</v>
      </c>
      <c r="R1593" s="3" t="s">
        <v>457</v>
      </c>
      <c r="S1593" s="3" t="s">
        <v>457</v>
      </c>
      <c r="T1593" s="3" t="s">
        <v>481</v>
      </c>
      <c r="U1593" t="str">
        <f t="shared" si="24"/>
        <v>10596940</v>
      </c>
    </row>
    <row r="1594" spans="1:21" hidden="1">
      <c r="A1594" s="3" t="s">
        <v>927</v>
      </c>
      <c r="B1594" s="3" t="s">
        <v>1686</v>
      </c>
      <c r="C1594" s="3" t="s">
        <v>30</v>
      </c>
      <c r="D1594" s="3" t="s">
        <v>1929</v>
      </c>
      <c r="E1594" s="3" t="s">
        <v>457</v>
      </c>
      <c r="F1594" s="3" t="s">
        <v>3430</v>
      </c>
      <c r="G1594" s="3" t="s">
        <v>31</v>
      </c>
      <c r="H1594" s="4">
        <v>45827</v>
      </c>
      <c r="I1594" s="5">
        <v>-20</v>
      </c>
      <c r="J1594" s="3" t="s">
        <v>20</v>
      </c>
      <c r="K1594" s="3" t="s">
        <v>457</v>
      </c>
      <c r="L1594" s="6">
        <v>0</v>
      </c>
      <c r="M1594" s="3" t="s">
        <v>457</v>
      </c>
      <c r="N1594" s="3" t="s">
        <v>457</v>
      </c>
      <c r="O1594" s="3" t="s">
        <v>457</v>
      </c>
      <c r="P1594" s="3" t="s">
        <v>457</v>
      </c>
      <c r="Q1594" s="3" t="s">
        <v>457</v>
      </c>
      <c r="R1594" s="3" t="s">
        <v>457</v>
      </c>
      <c r="S1594" s="3" t="s">
        <v>457</v>
      </c>
      <c r="T1594" s="3" t="s">
        <v>481</v>
      </c>
      <c r="U1594" t="str">
        <f t="shared" si="24"/>
        <v>10608219</v>
      </c>
    </row>
    <row r="1595" spans="1:21" hidden="1">
      <c r="A1595" s="3" t="s">
        <v>927</v>
      </c>
      <c r="B1595" s="3" t="s">
        <v>1686</v>
      </c>
      <c r="C1595" s="3" t="s">
        <v>27</v>
      </c>
      <c r="D1595" s="3" t="s">
        <v>1929</v>
      </c>
      <c r="E1595" s="3" t="s">
        <v>457</v>
      </c>
      <c r="F1595" s="3" t="s">
        <v>3430</v>
      </c>
      <c r="G1595" s="3" t="s">
        <v>25</v>
      </c>
      <c r="H1595" s="4">
        <v>45827</v>
      </c>
      <c r="I1595" s="5">
        <v>20</v>
      </c>
      <c r="J1595" s="3" t="s">
        <v>20</v>
      </c>
      <c r="K1595" s="3" t="s">
        <v>457</v>
      </c>
      <c r="L1595" s="6">
        <v>0</v>
      </c>
      <c r="M1595" s="3" t="s">
        <v>457</v>
      </c>
      <c r="N1595" s="3" t="s">
        <v>457</v>
      </c>
      <c r="O1595" s="3" t="s">
        <v>457</v>
      </c>
      <c r="P1595" s="3" t="s">
        <v>457</v>
      </c>
      <c r="Q1595" s="3" t="s">
        <v>457</v>
      </c>
      <c r="R1595" s="3" t="s">
        <v>457</v>
      </c>
      <c r="S1595" s="3" t="s">
        <v>457</v>
      </c>
      <c r="T1595" s="3" t="s">
        <v>481</v>
      </c>
      <c r="U1595" t="str">
        <f t="shared" si="24"/>
        <v>10608219</v>
      </c>
    </row>
    <row r="1596" spans="1:21" hidden="1">
      <c r="A1596" s="3" t="s">
        <v>880</v>
      </c>
      <c r="B1596" s="3" t="s">
        <v>1686</v>
      </c>
      <c r="C1596" s="3" t="s">
        <v>457</v>
      </c>
      <c r="D1596" s="3" t="s">
        <v>1899</v>
      </c>
      <c r="E1596" s="3" t="s">
        <v>457</v>
      </c>
      <c r="F1596" s="3" t="s">
        <v>3434</v>
      </c>
      <c r="G1596" s="3" t="s">
        <v>25</v>
      </c>
      <c r="H1596" s="4">
        <v>45828</v>
      </c>
      <c r="I1596" s="5">
        <v>1</v>
      </c>
      <c r="J1596" s="3" t="s">
        <v>1841</v>
      </c>
      <c r="K1596" s="3" t="s">
        <v>457</v>
      </c>
      <c r="L1596" s="6">
        <v>25.65</v>
      </c>
      <c r="M1596" s="3" t="s">
        <v>457</v>
      </c>
      <c r="N1596" s="3" t="s">
        <v>457</v>
      </c>
      <c r="O1596" s="3" t="s">
        <v>457</v>
      </c>
      <c r="P1596" s="3" t="s">
        <v>457</v>
      </c>
      <c r="Q1596" s="3" t="s">
        <v>3435</v>
      </c>
      <c r="R1596" s="3" t="s">
        <v>457</v>
      </c>
      <c r="S1596" s="3" t="s">
        <v>457</v>
      </c>
      <c r="T1596" s="3" t="s">
        <v>481</v>
      </c>
      <c r="U1596" t="str">
        <f t="shared" si="24"/>
        <v>10417500</v>
      </c>
    </row>
    <row r="1597" spans="1:21" hidden="1">
      <c r="A1597" s="3" t="s">
        <v>880</v>
      </c>
      <c r="B1597" s="3" t="s">
        <v>1686</v>
      </c>
      <c r="C1597" s="3" t="s">
        <v>457</v>
      </c>
      <c r="D1597" s="3" t="s">
        <v>1899</v>
      </c>
      <c r="E1597" s="3" t="s">
        <v>457</v>
      </c>
      <c r="F1597" s="3" t="s">
        <v>3436</v>
      </c>
      <c r="G1597" s="3" t="s">
        <v>25</v>
      </c>
      <c r="H1597" s="4">
        <v>45828</v>
      </c>
      <c r="I1597" s="5">
        <v>1</v>
      </c>
      <c r="J1597" s="3" t="s">
        <v>1841</v>
      </c>
      <c r="K1597" s="3" t="s">
        <v>457</v>
      </c>
      <c r="L1597" s="6">
        <v>25.65</v>
      </c>
      <c r="M1597" s="3" t="s">
        <v>457</v>
      </c>
      <c r="N1597" s="3" t="s">
        <v>457</v>
      </c>
      <c r="O1597" s="3" t="s">
        <v>457</v>
      </c>
      <c r="P1597" s="3" t="s">
        <v>457</v>
      </c>
      <c r="Q1597" s="3" t="s">
        <v>3437</v>
      </c>
      <c r="R1597" s="3" t="s">
        <v>457</v>
      </c>
      <c r="S1597" s="3" t="s">
        <v>457</v>
      </c>
      <c r="T1597" s="3" t="s">
        <v>481</v>
      </c>
      <c r="U1597" t="str">
        <f t="shared" si="24"/>
        <v>10417500</v>
      </c>
    </row>
    <row r="1598" spans="1:21" hidden="1">
      <c r="A1598" s="3" t="s">
        <v>880</v>
      </c>
      <c r="B1598" s="3" t="s">
        <v>1686</v>
      </c>
      <c r="C1598" s="3" t="s">
        <v>457</v>
      </c>
      <c r="D1598" s="3" t="s">
        <v>1899</v>
      </c>
      <c r="E1598" s="3" t="s">
        <v>457</v>
      </c>
      <c r="F1598" s="3" t="s">
        <v>3438</v>
      </c>
      <c r="G1598" s="3" t="s">
        <v>25</v>
      </c>
      <c r="H1598" s="4">
        <v>45828</v>
      </c>
      <c r="I1598" s="5">
        <v>1</v>
      </c>
      <c r="J1598" s="3" t="s">
        <v>1841</v>
      </c>
      <c r="K1598" s="3" t="s">
        <v>457</v>
      </c>
      <c r="L1598" s="6">
        <v>25.65</v>
      </c>
      <c r="M1598" s="3" t="s">
        <v>457</v>
      </c>
      <c r="N1598" s="3" t="s">
        <v>457</v>
      </c>
      <c r="O1598" s="3" t="s">
        <v>457</v>
      </c>
      <c r="P1598" s="3" t="s">
        <v>457</v>
      </c>
      <c r="Q1598" s="3" t="s">
        <v>3439</v>
      </c>
      <c r="R1598" s="3" t="s">
        <v>457</v>
      </c>
      <c r="S1598" s="3" t="s">
        <v>457</v>
      </c>
      <c r="T1598" s="3" t="s">
        <v>481</v>
      </c>
      <c r="U1598" t="str">
        <f t="shared" si="24"/>
        <v>10417500</v>
      </c>
    </row>
    <row r="1599" spans="1:21" hidden="1">
      <c r="A1599" s="3" t="s">
        <v>164</v>
      </c>
      <c r="B1599" s="3" t="s">
        <v>1686</v>
      </c>
      <c r="C1599" s="3" t="s">
        <v>23</v>
      </c>
      <c r="D1599" s="3" t="s">
        <v>2579</v>
      </c>
      <c r="E1599" s="3" t="s">
        <v>457</v>
      </c>
      <c r="F1599" s="3" t="s">
        <v>3440</v>
      </c>
      <c r="G1599" s="3" t="s">
        <v>458</v>
      </c>
      <c r="H1599" s="4">
        <v>45829</v>
      </c>
      <c r="I1599" s="5">
        <v>-12</v>
      </c>
      <c r="J1599" s="3" t="s">
        <v>20</v>
      </c>
      <c r="K1599" s="3" t="s">
        <v>457</v>
      </c>
      <c r="L1599" s="6">
        <v>-125.4</v>
      </c>
      <c r="M1599" s="3" t="s">
        <v>457</v>
      </c>
      <c r="N1599" s="3" t="s">
        <v>457</v>
      </c>
      <c r="O1599" s="3" t="s">
        <v>2582</v>
      </c>
      <c r="P1599" s="3" t="s">
        <v>457</v>
      </c>
      <c r="Q1599" s="3" t="s">
        <v>457</v>
      </c>
      <c r="R1599" s="3" t="s">
        <v>457</v>
      </c>
      <c r="S1599" s="3" t="s">
        <v>457</v>
      </c>
      <c r="T1599" s="3" t="s">
        <v>481</v>
      </c>
      <c r="U1599" t="str">
        <f t="shared" si="24"/>
        <v>10060888</v>
      </c>
    </row>
    <row r="1600" spans="1:21" hidden="1">
      <c r="A1600" s="3" t="s">
        <v>1345</v>
      </c>
      <c r="B1600" s="3" t="s">
        <v>1686</v>
      </c>
      <c r="C1600" s="3" t="s">
        <v>23</v>
      </c>
      <c r="D1600" s="3" t="s">
        <v>2579</v>
      </c>
      <c r="E1600" s="3" t="s">
        <v>457</v>
      </c>
      <c r="F1600" s="3" t="s">
        <v>3441</v>
      </c>
      <c r="G1600" s="3" t="s">
        <v>25</v>
      </c>
      <c r="H1600" s="4">
        <v>45829</v>
      </c>
      <c r="I1600" s="5">
        <v>-43</v>
      </c>
      <c r="J1600" s="3" t="s">
        <v>20</v>
      </c>
      <c r="K1600" s="3" t="s">
        <v>457</v>
      </c>
      <c r="L1600" s="6">
        <v>-135.44999999999999</v>
      </c>
      <c r="M1600" s="3" t="s">
        <v>457</v>
      </c>
      <c r="N1600" s="3" t="s">
        <v>457</v>
      </c>
      <c r="O1600" s="3" t="s">
        <v>2582</v>
      </c>
      <c r="P1600" s="3" t="s">
        <v>457</v>
      </c>
      <c r="Q1600" s="3" t="s">
        <v>457</v>
      </c>
      <c r="R1600" s="3" t="s">
        <v>457</v>
      </c>
      <c r="S1600" s="3" t="s">
        <v>457</v>
      </c>
      <c r="T1600" s="3" t="s">
        <v>481</v>
      </c>
      <c r="U1600" t="str">
        <f t="shared" si="24"/>
        <v>10060916</v>
      </c>
    </row>
    <row r="1601" spans="1:21" hidden="1">
      <c r="A1601" s="3" t="s">
        <v>1125</v>
      </c>
      <c r="B1601" s="3" t="s">
        <v>1686</v>
      </c>
      <c r="C1601" s="3" t="s">
        <v>23</v>
      </c>
      <c r="D1601" s="3" t="s">
        <v>2583</v>
      </c>
      <c r="E1601" s="3" t="s">
        <v>457</v>
      </c>
      <c r="F1601" s="3" t="s">
        <v>3442</v>
      </c>
      <c r="G1601" s="3" t="s">
        <v>463</v>
      </c>
      <c r="H1601" s="4">
        <v>45829</v>
      </c>
      <c r="I1601" s="5">
        <v>6</v>
      </c>
      <c r="J1601" s="3" t="s">
        <v>20</v>
      </c>
      <c r="K1601" s="3" t="s">
        <v>457</v>
      </c>
      <c r="L1601" s="6">
        <v>18892.86</v>
      </c>
      <c r="M1601" s="3" t="s">
        <v>457</v>
      </c>
      <c r="N1601" s="3" t="s">
        <v>457</v>
      </c>
      <c r="O1601" s="3" t="s">
        <v>2582</v>
      </c>
      <c r="P1601" s="3" t="s">
        <v>457</v>
      </c>
      <c r="Q1601" s="3" t="s">
        <v>457</v>
      </c>
      <c r="R1601" s="3" t="s">
        <v>457</v>
      </c>
      <c r="S1601" s="3" t="s">
        <v>457</v>
      </c>
      <c r="T1601" s="3" t="s">
        <v>481</v>
      </c>
      <c r="U1601" t="str">
        <f t="shared" si="24"/>
        <v>10468762</v>
      </c>
    </row>
    <row r="1602" spans="1:21" hidden="1">
      <c r="A1602" s="3" t="s">
        <v>1125</v>
      </c>
      <c r="B1602" s="3" t="s">
        <v>1686</v>
      </c>
      <c r="C1602" s="3" t="s">
        <v>23</v>
      </c>
      <c r="D1602" s="3" t="s">
        <v>2579</v>
      </c>
      <c r="E1602" s="3" t="s">
        <v>457</v>
      </c>
      <c r="F1602" s="3" t="s">
        <v>3442</v>
      </c>
      <c r="G1602" s="3" t="s">
        <v>472</v>
      </c>
      <c r="H1602" s="4">
        <v>45829</v>
      </c>
      <c r="I1602" s="5">
        <v>-6</v>
      </c>
      <c r="J1602" s="3" t="s">
        <v>20</v>
      </c>
      <c r="K1602" s="3" t="s">
        <v>457</v>
      </c>
      <c r="L1602" s="6">
        <v>-18892.86</v>
      </c>
      <c r="M1602" s="3" t="s">
        <v>457</v>
      </c>
      <c r="N1602" s="3" t="s">
        <v>457</v>
      </c>
      <c r="O1602" s="3" t="s">
        <v>2582</v>
      </c>
      <c r="P1602" s="3" t="s">
        <v>457</v>
      </c>
      <c r="Q1602" s="3" t="s">
        <v>457</v>
      </c>
      <c r="R1602" s="3" t="s">
        <v>457</v>
      </c>
      <c r="S1602" s="3" t="s">
        <v>457</v>
      </c>
      <c r="T1602" s="3" t="s">
        <v>481</v>
      </c>
      <c r="U1602" t="str">
        <f t="shared" si="24"/>
        <v>10468762</v>
      </c>
    </row>
    <row r="1603" spans="1:21" hidden="1">
      <c r="A1603" s="3" t="s">
        <v>1315</v>
      </c>
      <c r="B1603" s="3" t="s">
        <v>1686</v>
      </c>
      <c r="C1603" s="3" t="s">
        <v>23</v>
      </c>
      <c r="D1603" s="3" t="s">
        <v>2579</v>
      </c>
      <c r="E1603" s="3" t="s">
        <v>457</v>
      </c>
      <c r="F1603" s="3" t="s">
        <v>3443</v>
      </c>
      <c r="G1603" s="3" t="s">
        <v>31</v>
      </c>
      <c r="H1603" s="4">
        <v>45829</v>
      </c>
      <c r="I1603" s="5">
        <v>-13</v>
      </c>
      <c r="J1603" s="3" t="s">
        <v>20</v>
      </c>
      <c r="K1603" s="3" t="s">
        <v>457</v>
      </c>
      <c r="L1603" s="6">
        <v>-10348</v>
      </c>
      <c r="M1603" s="3" t="s">
        <v>457</v>
      </c>
      <c r="N1603" s="3" t="s">
        <v>457</v>
      </c>
      <c r="O1603" s="3" t="s">
        <v>2582</v>
      </c>
      <c r="P1603" s="3" t="s">
        <v>457</v>
      </c>
      <c r="Q1603" s="3" t="s">
        <v>457</v>
      </c>
      <c r="R1603" s="3" t="s">
        <v>457</v>
      </c>
      <c r="S1603" s="3" t="s">
        <v>457</v>
      </c>
      <c r="T1603" s="3" t="s">
        <v>481</v>
      </c>
      <c r="U1603" t="str">
        <f t="shared" ref="U1603:U1666" si="25">_xlfn.CONCAT(A1603,P1603)</f>
        <v>10480795</v>
      </c>
    </row>
    <row r="1604" spans="1:21" hidden="1">
      <c r="A1604" s="3" t="s">
        <v>1153</v>
      </c>
      <c r="B1604" s="3" t="s">
        <v>1686</v>
      </c>
      <c r="C1604" s="3" t="s">
        <v>23</v>
      </c>
      <c r="D1604" s="3" t="s">
        <v>1896</v>
      </c>
      <c r="E1604" s="3" t="s">
        <v>457</v>
      </c>
      <c r="F1604" s="3" t="s">
        <v>3444</v>
      </c>
      <c r="G1604" s="3" t="s">
        <v>463</v>
      </c>
      <c r="H1604" s="4">
        <v>45830</v>
      </c>
      <c r="I1604" s="5">
        <v>-1</v>
      </c>
      <c r="J1604" s="3" t="s">
        <v>20</v>
      </c>
      <c r="K1604" s="3" t="s">
        <v>457</v>
      </c>
      <c r="L1604" s="6">
        <v>-9.6999999999999993</v>
      </c>
      <c r="M1604" s="3" t="s">
        <v>457</v>
      </c>
      <c r="N1604" s="3" t="s">
        <v>457</v>
      </c>
      <c r="O1604" s="3" t="s">
        <v>457</v>
      </c>
      <c r="P1604" s="3" t="s">
        <v>457</v>
      </c>
      <c r="Q1604" s="3" t="s">
        <v>457</v>
      </c>
      <c r="R1604" s="3" t="s">
        <v>457</v>
      </c>
      <c r="S1604" s="3" t="s">
        <v>457</v>
      </c>
      <c r="T1604" s="3" t="s">
        <v>481</v>
      </c>
      <c r="U1604" t="str">
        <f t="shared" si="25"/>
        <v>10334479</v>
      </c>
    </row>
    <row r="1605" spans="1:21" hidden="1">
      <c r="A1605" s="3" t="s">
        <v>880</v>
      </c>
      <c r="B1605" s="3" t="s">
        <v>1686</v>
      </c>
      <c r="C1605" s="3" t="s">
        <v>457</v>
      </c>
      <c r="D1605" s="3" t="s">
        <v>1899</v>
      </c>
      <c r="E1605" s="3" t="s">
        <v>457</v>
      </c>
      <c r="F1605" s="3" t="s">
        <v>3445</v>
      </c>
      <c r="G1605" s="3" t="s">
        <v>25</v>
      </c>
      <c r="H1605" s="4">
        <v>45831</v>
      </c>
      <c r="I1605" s="5">
        <v>1</v>
      </c>
      <c r="J1605" s="3" t="s">
        <v>1841</v>
      </c>
      <c r="K1605" s="3" t="s">
        <v>457</v>
      </c>
      <c r="L1605" s="6">
        <v>25.65</v>
      </c>
      <c r="M1605" s="3" t="s">
        <v>457</v>
      </c>
      <c r="N1605" s="3" t="s">
        <v>457</v>
      </c>
      <c r="O1605" s="3" t="s">
        <v>457</v>
      </c>
      <c r="P1605" s="3" t="s">
        <v>457</v>
      </c>
      <c r="Q1605" s="3" t="s">
        <v>3446</v>
      </c>
      <c r="R1605" s="3" t="s">
        <v>457</v>
      </c>
      <c r="S1605" s="3" t="s">
        <v>457</v>
      </c>
      <c r="T1605" s="3" t="s">
        <v>481</v>
      </c>
      <c r="U1605" t="str">
        <f t="shared" si="25"/>
        <v>10417500</v>
      </c>
    </row>
    <row r="1606" spans="1:21" hidden="1">
      <c r="A1606" s="3" t="s">
        <v>880</v>
      </c>
      <c r="B1606" s="3" t="s">
        <v>1686</v>
      </c>
      <c r="C1606" s="3" t="s">
        <v>457</v>
      </c>
      <c r="D1606" s="3" t="s">
        <v>1899</v>
      </c>
      <c r="E1606" s="3" t="s">
        <v>457</v>
      </c>
      <c r="F1606" s="3" t="s">
        <v>3447</v>
      </c>
      <c r="G1606" s="3" t="s">
        <v>25</v>
      </c>
      <c r="H1606" s="4">
        <v>45831</v>
      </c>
      <c r="I1606" s="5">
        <v>1</v>
      </c>
      <c r="J1606" s="3" t="s">
        <v>1841</v>
      </c>
      <c r="K1606" s="3" t="s">
        <v>457</v>
      </c>
      <c r="L1606" s="6">
        <v>25.65</v>
      </c>
      <c r="M1606" s="3" t="s">
        <v>457</v>
      </c>
      <c r="N1606" s="3" t="s">
        <v>457</v>
      </c>
      <c r="O1606" s="3" t="s">
        <v>457</v>
      </c>
      <c r="P1606" s="3" t="s">
        <v>457</v>
      </c>
      <c r="Q1606" s="3" t="s">
        <v>3448</v>
      </c>
      <c r="R1606" s="3" t="s">
        <v>457</v>
      </c>
      <c r="S1606" s="3" t="s">
        <v>457</v>
      </c>
      <c r="T1606" s="3" t="s">
        <v>481</v>
      </c>
      <c r="U1606" t="str">
        <f t="shared" si="25"/>
        <v>10417500</v>
      </c>
    </row>
    <row r="1607" spans="1:21" hidden="1">
      <c r="A1607" s="3" t="s">
        <v>880</v>
      </c>
      <c r="B1607" s="3" t="s">
        <v>1686</v>
      </c>
      <c r="C1607" s="3" t="s">
        <v>457</v>
      </c>
      <c r="D1607" s="3" t="s">
        <v>1899</v>
      </c>
      <c r="E1607" s="3" t="s">
        <v>457</v>
      </c>
      <c r="F1607" s="3" t="s">
        <v>3449</v>
      </c>
      <c r="G1607" s="3" t="s">
        <v>25</v>
      </c>
      <c r="H1607" s="4">
        <v>45831</v>
      </c>
      <c r="I1607" s="5">
        <v>1</v>
      </c>
      <c r="J1607" s="3" t="s">
        <v>1841</v>
      </c>
      <c r="K1607" s="3" t="s">
        <v>457</v>
      </c>
      <c r="L1607" s="6">
        <v>25.65</v>
      </c>
      <c r="M1607" s="3" t="s">
        <v>457</v>
      </c>
      <c r="N1607" s="3" t="s">
        <v>457</v>
      </c>
      <c r="O1607" s="3" t="s">
        <v>457</v>
      </c>
      <c r="P1607" s="3" t="s">
        <v>457</v>
      </c>
      <c r="Q1607" s="3" t="s">
        <v>3450</v>
      </c>
      <c r="R1607" s="3" t="s">
        <v>457</v>
      </c>
      <c r="S1607" s="3" t="s">
        <v>457</v>
      </c>
      <c r="T1607" s="3" t="s">
        <v>481</v>
      </c>
      <c r="U1607" t="str">
        <f t="shared" si="25"/>
        <v>10417500</v>
      </c>
    </row>
    <row r="1608" spans="1:21" hidden="1">
      <c r="A1608" s="3" t="s">
        <v>880</v>
      </c>
      <c r="B1608" s="3" t="s">
        <v>1686</v>
      </c>
      <c r="C1608" s="3" t="s">
        <v>457</v>
      </c>
      <c r="D1608" s="3" t="s">
        <v>1899</v>
      </c>
      <c r="E1608" s="3" t="s">
        <v>457</v>
      </c>
      <c r="F1608" s="3" t="s">
        <v>3451</v>
      </c>
      <c r="G1608" s="3" t="s">
        <v>25</v>
      </c>
      <c r="H1608" s="4">
        <v>45831</v>
      </c>
      <c r="I1608" s="5">
        <v>1</v>
      </c>
      <c r="J1608" s="3" t="s">
        <v>1841</v>
      </c>
      <c r="K1608" s="3" t="s">
        <v>457</v>
      </c>
      <c r="L1608" s="6">
        <v>25.65</v>
      </c>
      <c r="M1608" s="3" t="s">
        <v>457</v>
      </c>
      <c r="N1608" s="3" t="s">
        <v>457</v>
      </c>
      <c r="O1608" s="3" t="s">
        <v>457</v>
      </c>
      <c r="P1608" s="3" t="s">
        <v>457</v>
      </c>
      <c r="Q1608" s="3" t="s">
        <v>3452</v>
      </c>
      <c r="R1608" s="3" t="s">
        <v>457</v>
      </c>
      <c r="S1608" s="3" t="s">
        <v>457</v>
      </c>
      <c r="T1608" s="3" t="s">
        <v>481</v>
      </c>
      <c r="U1608" t="str">
        <f t="shared" si="25"/>
        <v>10417500</v>
      </c>
    </row>
    <row r="1609" spans="1:21" hidden="1">
      <c r="A1609" s="3" t="s">
        <v>880</v>
      </c>
      <c r="B1609" s="3" t="s">
        <v>1686</v>
      </c>
      <c r="C1609" s="3" t="s">
        <v>457</v>
      </c>
      <c r="D1609" s="3" t="s">
        <v>1899</v>
      </c>
      <c r="E1609" s="3" t="s">
        <v>457</v>
      </c>
      <c r="F1609" s="3" t="s">
        <v>3453</v>
      </c>
      <c r="G1609" s="3" t="s">
        <v>25</v>
      </c>
      <c r="H1609" s="4">
        <v>45831</v>
      </c>
      <c r="I1609" s="5">
        <v>1</v>
      </c>
      <c r="J1609" s="3" t="s">
        <v>1841</v>
      </c>
      <c r="K1609" s="3" t="s">
        <v>457</v>
      </c>
      <c r="L1609" s="6">
        <v>25.65</v>
      </c>
      <c r="M1609" s="3" t="s">
        <v>457</v>
      </c>
      <c r="N1609" s="3" t="s">
        <v>457</v>
      </c>
      <c r="O1609" s="3" t="s">
        <v>457</v>
      </c>
      <c r="P1609" s="3" t="s">
        <v>457</v>
      </c>
      <c r="Q1609" s="3" t="s">
        <v>3454</v>
      </c>
      <c r="R1609" s="3" t="s">
        <v>457</v>
      </c>
      <c r="S1609" s="3" t="s">
        <v>457</v>
      </c>
      <c r="T1609" s="3" t="s">
        <v>481</v>
      </c>
      <c r="U1609" t="str">
        <f t="shared" si="25"/>
        <v>10417500</v>
      </c>
    </row>
    <row r="1610" spans="1:21" hidden="1">
      <c r="A1610" s="3" t="s">
        <v>880</v>
      </c>
      <c r="B1610" s="3" t="s">
        <v>1686</v>
      </c>
      <c r="C1610" s="3" t="s">
        <v>457</v>
      </c>
      <c r="D1610" s="3" t="s">
        <v>1899</v>
      </c>
      <c r="E1610" s="3" t="s">
        <v>457</v>
      </c>
      <c r="F1610" s="3" t="s">
        <v>3455</v>
      </c>
      <c r="G1610" s="3" t="s">
        <v>25</v>
      </c>
      <c r="H1610" s="4">
        <v>45831</v>
      </c>
      <c r="I1610" s="5">
        <v>1</v>
      </c>
      <c r="J1610" s="3" t="s">
        <v>1841</v>
      </c>
      <c r="K1610" s="3" t="s">
        <v>457</v>
      </c>
      <c r="L1610" s="6">
        <v>25.65</v>
      </c>
      <c r="M1610" s="3" t="s">
        <v>457</v>
      </c>
      <c r="N1610" s="3" t="s">
        <v>457</v>
      </c>
      <c r="O1610" s="3" t="s">
        <v>457</v>
      </c>
      <c r="P1610" s="3" t="s">
        <v>457</v>
      </c>
      <c r="Q1610" s="3" t="s">
        <v>3456</v>
      </c>
      <c r="R1610" s="3" t="s">
        <v>457</v>
      </c>
      <c r="S1610" s="3" t="s">
        <v>457</v>
      </c>
      <c r="T1610" s="3" t="s">
        <v>481</v>
      </c>
      <c r="U1610" t="str">
        <f t="shared" si="25"/>
        <v>10417500</v>
      </c>
    </row>
    <row r="1611" spans="1:21" hidden="1">
      <c r="A1611" s="3" t="s">
        <v>880</v>
      </c>
      <c r="B1611" s="3" t="s">
        <v>1686</v>
      </c>
      <c r="C1611" s="3" t="s">
        <v>457</v>
      </c>
      <c r="D1611" s="3" t="s">
        <v>1899</v>
      </c>
      <c r="E1611" s="3" t="s">
        <v>457</v>
      </c>
      <c r="F1611" s="3" t="s">
        <v>3457</v>
      </c>
      <c r="G1611" s="3" t="s">
        <v>25</v>
      </c>
      <c r="H1611" s="4">
        <v>45831</v>
      </c>
      <c r="I1611" s="5">
        <v>1</v>
      </c>
      <c r="J1611" s="3" t="s">
        <v>1841</v>
      </c>
      <c r="K1611" s="3" t="s">
        <v>457</v>
      </c>
      <c r="L1611" s="6">
        <v>25.65</v>
      </c>
      <c r="M1611" s="3" t="s">
        <v>457</v>
      </c>
      <c r="N1611" s="3" t="s">
        <v>457</v>
      </c>
      <c r="O1611" s="3" t="s">
        <v>457</v>
      </c>
      <c r="P1611" s="3" t="s">
        <v>457</v>
      </c>
      <c r="Q1611" s="3" t="s">
        <v>3458</v>
      </c>
      <c r="R1611" s="3" t="s">
        <v>457</v>
      </c>
      <c r="S1611" s="3" t="s">
        <v>457</v>
      </c>
      <c r="T1611" s="3" t="s">
        <v>481</v>
      </c>
      <c r="U1611" t="str">
        <f t="shared" si="25"/>
        <v>10417500</v>
      </c>
    </row>
    <row r="1612" spans="1:21" hidden="1">
      <c r="A1612" s="3" t="s">
        <v>920</v>
      </c>
      <c r="B1612" s="3" t="s">
        <v>1686</v>
      </c>
      <c r="C1612" s="3" t="s">
        <v>30</v>
      </c>
      <c r="D1612" s="3" t="s">
        <v>1891</v>
      </c>
      <c r="E1612" s="3" t="s">
        <v>457</v>
      </c>
      <c r="F1612" s="3" t="s">
        <v>3459</v>
      </c>
      <c r="G1612" s="3" t="s">
        <v>31</v>
      </c>
      <c r="H1612" s="4">
        <v>45832</v>
      </c>
      <c r="I1612" s="5">
        <v>4</v>
      </c>
      <c r="J1612" s="3" t="s">
        <v>20</v>
      </c>
      <c r="K1612" s="3" t="s">
        <v>457</v>
      </c>
      <c r="L1612" s="6">
        <v>0</v>
      </c>
      <c r="M1612" s="3" t="s">
        <v>457</v>
      </c>
      <c r="N1612" s="3" t="s">
        <v>457</v>
      </c>
      <c r="O1612" s="3" t="s">
        <v>457</v>
      </c>
      <c r="P1612" s="3" t="s">
        <v>457</v>
      </c>
      <c r="Q1612" s="3" t="s">
        <v>3413</v>
      </c>
      <c r="R1612" s="3" t="s">
        <v>457</v>
      </c>
      <c r="S1612" s="3" t="s">
        <v>457</v>
      </c>
      <c r="T1612" s="3" t="s">
        <v>481</v>
      </c>
      <c r="U1612" t="str">
        <f t="shared" si="25"/>
        <v>10058873</v>
      </c>
    </row>
    <row r="1613" spans="1:21" hidden="1">
      <c r="A1613" s="3" t="s">
        <v>920</v>
      </c>
      <c r="B1613" s="3" t="s">
        <v>1686</v>
      </c>
      <c r="C1613" s="3" t="s">
        <v>30</v>
      </c>
      <c r="D1613" s="3" t="s">
        <v>1891</v>
      </c>
      <c r="E1613" s="3" t="s">
        <v>457</v>
      </c>
      <c r="F1613" s="3" t="s">
        <v>3460</v>
      </c>
      <c r="G1613" s="3" t="s">
        <v>31</v>
      </c>
      <c r="H1613" s="4">
        <v>45832</v>
      </c>
      <c r="I1613" s="5">
        <v>4</v>
      </c>
      <c r="J1613" s="3" t="s">
        <v>20</v>
      </c>
      <c r="K1613" s="3" t="s">
        <v>457</v>
      </c>
      <c r="L1613" s="6">
        <v>0</v>
      </c>
      <c r="M1613" s="3" t="s">
        <v>457</v>
      </c>
      <c r="N1613" s="3" t="s">
        <v>457</v>
      </c>
      <c r="O1613" s="3" t="s">
        <v>457</v>
      </c>
      <c r="P1613" s="3" t="s">
        <v>457</v>
      </c>
      <c r="Q1613" s="3" t="s">
        <v>3415</v>
      </c>
      <c r="R1613" s="3" t="s">
        <v>457</v>
      </c>
      <c r="S1613" s="3" t="s">
        <v>457</v>
      </c>
      <c r="T1613" s="3" t="s">
        <v>481</v>
      </c>
      <c r="U1613" t="str">
        <f t="shared" si="25"/>
        <v>10058873</v>
      </c>
    </row>
    <row r="1614" spans="1:21" hidden="1">
      <c r="A1614" s="3" t="s">
        <v>920</v>
      </c>
      <c r="B1614" s="3" t="s">
        <v>1686</v>
      </c>
      <c r="C1614" s="3" t="s">
        <v>30</v>
      </c>
      <c r="D1614" s="3" t="s">
        <v>1891</v>
      </c>
      <c r="E1614" s="3" t="s">
        <v>457</v>
      </c>
      <c r="F1614" s="3" t="s">
        <v>3461</v>
      </c>
      <c r="G1614" s="3" t="s">
        <v>31</v>
      </c>
      <c r="H1614" s="4">
        <v>45832</v>
      </c>
      <c r="I1614" s="5">
        <v>8</v>
      </c>
      <c r="J1614" s="3" t="s">
        <v>20</v>
      </c>
      <c r="K1614" s="3" t="s">
        <v>457</v>
      </c>
      <c r="L1614" s="6">
        <v>0</v>
      </c>
      <c r="M1614" s="3" t="s">
        <v>457</v>
      </c>
      <c r="N1614" s="3" t="s">
        <v>457</v>
      </c>
      <c r="O1614" s="3" t="s">
        <v>457</v>
      </c>
      <c r="P1614" s="3" t="s">
        <v>457</v>
      </c>
      <c r="Q1614" s="3" t="s">
        <v>3409</v>
      </c>
      <c r="R1614" s="3" t="s">
        <v>457</v>
      </c>
      <c r="S1614" s="3" t="s">
        <v>457</v>
      </c>
      <c r="T1614" s="3" t="s">
        <v>481</v>
      </c>
      <c r="U1614" t="str">
        <f t="shared" si="25"/>
        <v>10058873</v>
      </c>
    </row>
    <row r="1615" spans="1:21" hidden="1">
      <c r="A1615" s="3" t="s">
        <v>920</v>
      </c>
      <c r="B1615" s="3" t="s">
        <v>1686</v>
      </c>
      <c r="C1615" s="3" t="s">
        <v>30</v>
      </c>
      <c r="D1615" s="3" t="s">
        <v>1891</v>
      </c>
      <c r="E1615" s="3" t="s">
        <v>457</v>
      </c>
      <c r="F1615" s="3" t="s">
        <v>3462</v>
      </c>
      <c r="G1615" s="3" t="s">
        <v>31</v>
      </c>
      <c r="H1615" s="4">
        <v>45832</v>
      </c>
      <c r="I1615" s="5">
        <v>4</v>
      </c>
      <c r="J1615" s="3" t="s">
        <v>20</v>
      </c>
      <c r="K1615" s="3" t="s">
        <v>457</v>
      </c>
      <c r="L1615" s="6">
        <v>0</v>
      </c>
      <c r="M1615" s="3" t="s">
        <v>457</v>
      </c>
      <c r="N1615" s="3" t="s">
        <v>457</v>
      </c>
      <c r="O1615" s="3" t="s">
        <v>457</v>
      </c>
      <c r="P1615" s="3" t="s">
        <v>457</v>
      </c>
      <c r="Q1615" s="3" t="s">
        <v>3411</v>
      </c>
      <c r="R1615" s="3" t="s">
        <v>457</v>
      </c>
      <c r="S1615" s="3" t="s">
        <v>457</v>
      </c>
      <c r="T1615" s="3" t="s">
        <v>481</v>
      </c>
      <c r="U1615" t="str">
        <f t="shared" si="25"/>
        <v>10058873</v>
      </c>
    </row>
    <row r="1616" spans="1:21" hidden="1">
      <c r="A1616" s="3" t="s">
        <v>1547</v>
      </c>
      <c r="B1616" s="3" t="s">
        <v>1686</v>
      </c>
      <c r="C1616" s="3" t="s">
        <v>30</v>
      </c>
      <c r="D1616" s="3" t="s">
        <v>1891</v>
      </c>
      <c r="E1616" s="3" t="s">
        <v>457</v>
      </c>
      <c r="F1616" s="3" t="s">
        <v>3463</v>
      </c>
      <c r="G1616" s="3" t="s">
        <v>31</v>
      </c>
      <c r="H1616" s="4">
        <v>45832</v>
      </c>
      <c r="I1616" s="5">
        <v>4</v>
      </c>
      <c r="J1616" s="3" t="s">
        <v>20</v>
      </c>
      <c r="K1616" s="3" t="s">
        <v>457</v>
      </c>
      <c r="L1616" s="6">
        <v>0</v>
      </c>
      <c r="M1616" s="3" t="s">
        <v>457</v>
      </c>
      <c r="N1616" s="3" t="s">
        <v>457</v>
      </c>
      <c r="O1616" s="3" t="s">
        <v>457</v>
      </c>
      <c r="P1616" s="3" t="s">
        <v>457</v>
      </c>
      <c r="Q1616" s="3" t="s">
        <v>3143</v>
      </c>
      <c r="R1616" s="3" t="s">
        <v>457</v>
      </c>
      <c r="S1616" s="3" t="s">
        <v>457</v>
      </c>
      <c r="T1616" s="3" t="s">
        <v>481</v>
      </c>
      <c r="U1616" t="str">
        <f t="shared" si="25"/>
        <v>10204509</v>
      </c>
    </row>
    <row r="1617" spans="1:21" hidden="1">
      <c r="A1617" s="3" t="s">
        <v>1128</v>
      </c>
      <c r="B1617" s="3" t="s">
        <v>1686</v>
      </c>
      <c r="C1617" s="3" t="s">
        <v>30</v>
      </c>
      <c r="D1617" s="3" t="s">
        <v>1891</v>
      </c>
      <c r="E1617" s="3" t="s">
        <v>457</v>
      </c>
      <c r="F1617" s="3" t="s">
        <v>3464</v>
      </c>
      <c r="G1617" s="3" t="s">
        <v>31</v>
      </c>
      <c r="H1617" s="4">
        <v>45832</v>
      </c>
      <c r="I1617" s="5">
        <v>2</v>
      </c>
      <c r="J1617" s="3" t="s">
        <v>20</v>
      </c>
      <c r="K1617" s="3" t="s">
        <v>457</v>
      </c>
      <c r="L1617" s="6">
        <v>0</v>
      </c>
      <c r="M1617" s="3" t="s">
        <v>457</v>
      </c>
      <c r="N1617" s="3" t="s">
        <v>457</v>
      </c>
      <c r="O1617" s="3" t="s">
        <v>457</v>
      </c>
      <c r="P1617" s="3" t="s">
        <v>457</v>
      </c>
      <c r="Q1617" s="3" t="s">
        <v>3418</v>
      </c>
      <c r="R1617" s="3" t="s">
        <v>457</v>
      </c>
      <c r="S1617" s="3" t="s">
        <v>457</v>
      </c>
      <c r="T1617" s="3" t="s">
        <v>481</v>
      </c>
      <c r="U1617" t="str">
        <f t="shared" si="25"/>
        <v>10245434</v>
      </c>
    </row>
    <row r="1618" spans="1:21" hidden="1">
      <c r="A1618" s="3" t="s">
        <v>1342</v>
      </c>
      <c r="B1618" s="3" t="s">
        <v>1686</v>
      </c>
      <c r="C1618" s="3" t="s">
        <v>23</v>
      </c>
      <c r="D1618" s="3" t="s">
        <v>1896</v>
      </c>
      <c r="E1618" s="3" t="s">
        <v>457</v>
      </c>
      <c r="F1618" s="3" t="s">
        <v>3465</v>
      </c>
      <c r="G1618" s="3" t="s">
        <v>465</v>
      </c>
      <c r="H1618" s="4">
        <v>45836</v>
      </c>
      <c r="I1618" s="5">
        <v>-2</v>
      </c>
      <c r="J1618" s="3" t="s">
        <v>20</v>
      </c>
      <c r="K1618" s="3" t="s">
        <v>457</v>
      </c>
      <c r="L1618" s="6">
        <v>-7.07</v>
      </c>
      <c r="M1618" s="3" t="s">
        <v>457</v>
      </c>
      <c r="N1618" s="3" t="s">
        <v>457</v>
      </c>
      <c r="O1618" s="3" t="s">
        <v>457</v>
      </c>
      <c r="P1618" s="3" t="s">
        <v>457</v>
      </c>
      <c r="Q1618" s="3" t="s">
        <v>457</v>
      </c>
      <c r="R1618" s="3" t="s">
        <v>457</v>
      </c>
      <c r="S1618" s="3" t="s">
        <v>457</v>
      </c>
      <c r="T1618" s="3" t="s">
        <v>481</v>
      </c>
      <c r="U1618" t="str">
        <f t="shared" si="25"/>
        <v>10060884</v>
      </c>
    </row>
    <row r="1619" spans="1:21" hidden="1">
      <c r="A1619" s="3" t="s">
        <v>1337</v>
      </c>
      <c r="B1619" s="3" t="s">
        <v>1686</v>
      </c>
      <c r="C1619" s="3" t="s">
        <v>23</v>
      </c>
      <c r="D1619" s="3" t="s">
        <v>2579</v>
      </c>
      <c r="E1619" s="3" t="s">
        <v>457</v>
      </c>
      <c r="F1619" s="3" t="s">
        <v>3466</v>
      </c>
      <c r="G1619" s="3" t="s">
        <v>463</v>
      </c>
      <c r="H1619" s="4">
        <v>45838</v>
      </c>
      <c r="I1619" s="5">
        <v>-4</v>
      </c>
      <c r="J1619" s="3" t="s">
        <v>20</v>
      </c>
      <c r="K1619" s="3" t="s">
        <v>457</v>
      </c>
      <c r="L1619" s="6">
        <v>-25.03</v>
      </c>
      <c r="M1619" s="3" t="s">
        <v>457</v>
      </c>
      <c r="N1619" s="3" t="s">
        <v>457</v>
      </c>
      <c r="O1619" s="3" t="s">
        <v>2582</v>
      </c>
      <c r="P1619" s="3" t="s">
        <v>457</v>
      </c>
      <c r="Q1619" s="3" t="s">
        <v>457</v>
      </c>
      <c r="R1619" s="3" t="s">
        <v>457</v>
      </c>
      <c r="S1619" s="3" t="s">
        <v>457</v>
      </c>
      <c r="T1619" s="3" t="s">
        <v>481</v>
      </c>
      <c r="U1619" t="str">
        <f t="shared" si="25"/>
        <v>10060208</v>
      </c>
    </row>
    <row r="1620" spans="1:21" hidden="1">
      <c r="A1620" s="3" t="s">
        <v>176</v>
      </c>
      <c r="B1620" s="3" t="s">
        <v>1686</v>
      </c>
      <c r="C1620" s="3" t="s">
        <v>23</v>
      </c>
      <c r="D1620" s="3" t="s">
        <v>2579</v>
      </c>
      <c r="E1620" s="3" t="s">
        <v>457</v>
      </c>
      <c r="F1620" s="3" t="s">
        <v>3467</v>
      </c>
      <c r="G1620" s="3" t="s">
        <v>459</v>
      </c>
      <c r="H1620" s="4">
        <v>45838</v>
      </c>
      <c r="I1620" s="5">
        <v>-3</v>
      </c>
      <c r="J1620" s="3" t="s">
        <v>20</v>
      </c>
      <c r="K1620" s="3" t="s">
        <v>457</v>
      </c>
      <c r="L1620" s="6">
        <v>-34.96</v>
      </c>
      <c r="M1620" s="3" t="s">
        <v>457</v>
      </c>
      <c r="N1620" s="3" t="s">
        <v>457</v>
      </c>
      <c r="O1620" s="3" t="s">
        <v>2582</v>
      </c>
      <c r="P1620" s="3" t="s">
        <v>457</v>
      </c>
      <c r="Q1620" s="3" t="s">
        <v>457</v>
      </c>
      <c r="R1620" s="3" t="s">
        <v>457</v>
      </c>
      <c r="S1620" s="3" t="s">
        <v>457</v>
      </c>
      <c r="T1620" s="3" t="s">
        <v>481</v>
      </c>
      <c r="U1620" t="str">
        <f t="shared" si="25"/>
        <v>10060901</v>
      </c>
    </row>
    <row r="1621" spans="1:21" hidden="1">
      <c r="A1621" s="3" t="s">
        <v>1149</v>
      </c>
      <c r="B1621" s="3" t="s">
        <v>1686</v>
      </c>
      <c r="C1621" s="3" t="s">
        <v>23</v>
      </c>
      <c r="D1621" s="3" t="s">
        <v>2579</v>
      </c>
      <c r="E1621" s="3" t="s">
        <v>457</v>
      </c>
      <c r="F1621" s="3" t="s">
        <v>3466</v>
      </c>
      <c r="G1621" s="3" t="s">
        <v>31</v>
      </c>
      <c r="H1621" s="4">
        <v>45838</v>
      </c>
      <c r="I1621" s="5">
        <v>-4</v>
      </c>
      <c r="J1621" s="3" t="s">
        <v>20</v>
      </c>
      <c r="K1621" s="3" t="s">
        <v>457</v>
      </c>
      <c r="L1621" s="6">
        <v>-66.150000000000006</v>
      </c>
      <c r="M1621" s="3" t="s">
        <v>457</v>
      </c>
      <c r="N1621" s="3" t="s">
        <v>457</v>
      </c>
      <c r="O1621" s="3" t="s">
        <v>2582</v>
      </c>
      <c r="P1621" s="3" t="s">
        <v>457</v>
      </c>
      <c r="Q1621" s="3" t="s">
        <v>457</v>
      </c>
      <c r="R1621" s="3" t="s">
        <v>457</v>
      </c>
      <c r="S1621" s="3" t="s">
        <v>457</v>
      </c>
      <c r="T1621" s="3" t="s">
        <v>481</v>
      </c>
      <c r="U1621" t="str">
        <f t="shared" si="25"/>
        <v>10204124</v>
      </c>
    </row>
    <row r="1622" spans="1:21" hidden="1">
      <c r="A1622" s="3" t="s">
        <v>1549</v>
      </c>
      <c r="B1622" s="3" t="s">
        <v>1686</v>
      </c>
      <c r="C1622" s="3" t="s">
        <v>457</v>
      </c>
      <c r="D1622" s="3" t="s">
        <v>3323</v>
      </c>
      <c r="E1622" s="3" t="s">
        <v>457</v>
      </c>
      <c r="F1622" s="3" t="s">
        <v>3468</v>
      </c>
      <c r="G1622" s="3" t="s">
        <v>25</v>
      </c>
      <c r="H1622" s="4">
        <v>45838</v>
      </c>
      <c r="I1622" s="5">
        <v>-1</v>
      </c>
      <c r="J1622" s="3" t="s">
        <v>20</v>
      </c>
      <c r="K1622" s="3" t="s">
        <v>457</v>
      </c>
      <c r="L1622" s="6">
        <v>-0.01</v>
      </c>
      <c r="M1622" s="3" t="s">
        <v>457</v>
      </c>
      <c r="N1622" s="3" t="s">
        <v>457</v>
      </c>
      <c r="O1622" s="3" t="s">
        <v>457</v>
      </c>
      <c r="P1622" s="3" t="s">
        <v>457</v>
      </c>
      <c r="Q1622" s="3" t="s">
        <v>3392</v>
      </c>
      <c r="R1622" s="3" t="s">
        <v>457</v>
      </c>
      <c r="S1622" s="3" t="s">
        <v>457</v>
      </c>
      <c r="T1622" s="3" t="s">
        <v>481</v>
      </c>
      <c r="U1622" t="str">
        <f t="shared" si="25"/>
        <v>10470683</v>
      </c>
    </row>
    <row r="1623" spans="1:21" hidden="1">
      <c r="A1623" s="3" t="s">
        <v>1354</v>
      </c>
      <c r="B1623" s="3" t="s">
        <v>1686</v>
      </c>
      <c r="C1623" s="3" t="s">
        <v>23</v>
      </c>
      <c r="D1623" s="3" t="s">
        <v>2583</v>
      </c>
      <c r="E1623" s="3" t="s">
        <v>457</v>
      </c>
      <c r="F1623" s="3" t="s">
        <v>3469</v>
      </c>
      <c r="G1623" s="3" t="s">
        <v>31</v>
      </c>
      <c r="H1623" s="4">
        <v>45839</v>
      </c>
      <c r="I1623" s="5">
        <v>32</v>
      </c>
      <c r="J1623" s="3" t="s">
        <v>20</v>
      </c>
      <c r="K1623" s="3" t="s">
        <v>457</v>
      </c>
      <c r="L1623" s="6">
        <v>82.88</v>
      </c>
      <c r="M1623" s="3" t="s">
        <v>457</v>
      </c>
      <c r="N1623" s="3" t="s">
        <v>457</v>
      </c>
      <c r="O1623" s="3" t="s">
        <v>2582</v>
      </c>
      <c r="P1623" s="3" t="s">
        <v>457</v>
      </c>
      <c r="Q1623" s="3" t="s">
        <v>457</v>
      </c>
      <c r="R1623" s="3" t="s">
        <v>457</v>
      </c>
      <c r="S1623" s="3" t="s">
        <v>457</v>
      </c>
      <c r="T1623" s="3" t="s">
        <v>481</v>
      </c>
      <c r="U1623" t="str">
        <f t="shared" si="25"/>
        <v>10058880</v>
      </c>
    </row>
    <row r="1624" spans="1:21" hidden="1">
      <c r="A1624" s="3" t="s">
        <v>1347</v>
      </c>
      <c r="B1624" s="3" t="s">
        <v>1686</v>
      </c>
      <c r="C1624" s="3" t="s">
        <v>23</v>
      </c>
      <c r="D1624" s="3" t="s">
        <v>2583</v>
      </c>
      <c r="E1624" s="3" t="s">
        <v>457</v>
      </c>
      <c r="F1624" s="3" t="s">
        <v>3469</v>
      </c>
      <c r="G1624" s="3" t="s">
        <v>474</v>
      </c>
      <c r="H1624" s="4">
        <v>45839</v>
      </c>
      <c r="I1624" s="5">
        <v>24</v>
      </c>
      <c r="J1624" s="3" t="s">
        <v>20</v>
      </c>
      <c r="K1624" s="3" t="s">
        <v>457</v>
      </c>
      <c r="L1624" s="6">
        <v>95.76</v>
      </c>
      <c r="M1624" s="3" t="s">
        <v>457</v>
      </c>
      <c r="N1624" s="3" t="s">
        <v>457</v>
      </c>
      <c r="O1624" s="3" t="s">
        <v>2582</v>
      </c>
      <c r="P1624" s="3" t="s">
        <v>457</v>
      </c>
      <c r="Q1624" s="3" t="s">
        <v>457</v>
      </c>
      <c r="R1624" s="3" t="s">
        <v>457</v>
      </c>
      <c r="S1624" s="3" t="s">
        <v>457</v>
      </c>
      <c r="T1624" s="3" t="s">
        <v>481</v>
      </c>
      <c r="U1624" t="str">
        <f t="shared" si="25"/>
        <v>10058890</v>
      </c>
    </row>
    <row r="1625" spans="1:21" hidden="1">
      <c r="A1625" s="3" t="s">
        <v>1457</v>
      </c>
      <c r="B1625" s="3" t="s">
        <v>1686</v>
      </c>
      <c r="C1625" s="3" t="s">
        <v>457</v>
      </c>
      <c r="D1625" s="3" t="s">
        <v>1899</v>
      </c>
      <c r="E1625" s="3" t="s">
        <v>457</v>
      </c>
      <c r="F1625" s="3" t="s">
        <v>3470</v>
      </c>
      <c r="G1625" s="3" t="s">
        <v>25</v>
      </c>
      <c r="H1625" s="4">
        <v>45839</v>
      </c>
      <c r="I1625" s="5">
        <v>10</v>
      </c>
      <c r="J1625" s="3" t="s">
        <v>20</v>
      </c>
      <c r="K1625" s="3" t="s">
        <v>457</v>
      </c>
      <c r="L1625" s="6">
        <v>26.5</v>
      </c>
      <c r="M1625" s="3" t="s">
        <v>457</v>
      </c>
      <c r="N1625" s="3" t="s">
        <v>457</v>
      </c>
      <c r="O1625" s="3" t="s">
        <v>457</v>
      </c>
      <c r="P1625" s="3" t="s">
        <v>457</v>
      </c>
      <c r="Q1625" s="3" t="s">
        <v>3471</v>
      </c>
      <c r="R1625" s="3" t="s">
        <v>457</v>
      </c>
      <c r="S1625" s="3" t="s">
        <v>457</v>
      </c>
      <c r="T1625" s="3" t="s">
        <v>481</v>
      </c>
      <c r="U1625" t="str">
        <f t="shared" si="25"/>
        <v>10060883</v>
      </c>
    </row>
    <row r="1626" spans="1:21" hidden="1">
      <c r="A1626" s="3" t="s">
        <v>1305</v>
      </c>
      <c r="B1626" s="3" t="s">
        <v>1686</v>
      </c>
      <c r="C1626" s="3" t="s">
        <v>457</v>
      </c>
      <c r="D1626" s="3" t="s">
        <v>1899</v>
      </c>
      <c r="E1626" s="3" t="s">
        <v>457</v>
      </c>
      <c r="F1626" s="3" t="s">
        <v>3472</v>
      </c>
      <c r="G1626" s="3" t="s">
        <v>25</v>
      </c>
      <c r="H1626" s="4">
        <v>45839</v>
      </c>
      <c r="I1626" s="5">
        <v>2</v>
      </c>
      <c r="J1626" s="3" t="s">
        <v>20</v>
      </c>
      <c r="K1626" s="3" t="s">
        <v>457</v>
      </c>
      <c r="L1626" s="6">
        <v>36.86</v>
      </c>
      <c r="M1626" s="3" t="s">
        <v>457</v>
      </c>
      <c r="N1626" s="3" t="s">
        <v>457</v>
      </c>
      <c r="O1626" s="3" t="s">
        <v>457</v>
      </c>
      <c r="P1626" s="3" t="s">
        <v>457</v>
      </c>
      <c r="Q1626" s="3" t="s">
        <v>3222</v>
      </c>
      <c r="R1626" s="3" t="s">
        <v>457</v>
      </c>
      <c r="S1626" s="3" t="s">
        <v>457</v>
      </c>
      <c r="T1626" s="3" t="s">
        <v>481</v>
      </c>
      <c r="U1626" t="str">
        <f t="shared" si="25"/>
        <v>10060890</v>
      </c>
    </row>
    <row r="1627" spans="1:21" hidden="1">
      <c r="A1627" s="3" t="s">
        <v>184</v>
      </c>
      <c r="B1627" s="3" t="s">
        <v>1686</v>
      </c>
      <c r="C1627" s="3" t="s">
        <v>457</v>
      </c>
      <c r="D1627" s="3" t="s">
        <v>1899</v>
      </c>
      <c r="E1627" s="3" t="s">
        <v>457</v>
      </c>
      <c r="F1627" s="3" t="s">
        <v>3473</v>
      </c>
      <c r="G1627" s="3" t="s">
        <v>25</v>
      </c>
      <c r="H1627" s="4">
        <v>45839</v>
      </c>
      <c r="I1627" s="5">
        <v>14</v>
      </c>
      <c r="J1627" s="3" t="s">
        <v>20</v>
      </c>
      <c r="K1627" s="3" t="s">
        <v>457</v>
      </c>
      <c r="L1627" s="6">
        <v>348.88</v>
      </c>
      <c r="M1627" s="3" t="s">
        <v>457</v>
      </c>
      <c r="N1627" s="3" t="s">
        <v>457</v>
      </c>
      <c r="O1627" s="3" t="s">
        <v>457</v>
      </c>
      <c r="P1627" s="3" t="s">
        <v>457</v>
      </c>
      <c r="Q1627" s="3" t="s">
        <v>3474</v>
      </c>
      <c r="R1627" s="3" t="s">
        <v>457</v>
      </c>
      <c r="S1627" s="3" t="s">
        <v>457</v>
      </c>
      <c r="T1627" s="3" t="s">
        <v>481</v>
      </c>
      <c r="U1627" t="str">
        <f t="shared" si="25"/>
        <v>10060904</v>
      </c>
    </row>
    <row r="1628" spans="1:21" hidden="1">
      <c r="A1628" s="3" t="s">
        <v>191</v>
      </c>
      <c r="B1628" s="3" t="s">
        <v>1686</v>
      </c>
      <c r="C1628" s="3" t="s">
        <v>457</v>
      </c>
      <c r="D1628" s="3" t="s">
        <v>1899</v>
      </c>
      <c r="E1628" s="3" t="s">
        <v>457</v>
      </c>
      <c r="F1628" s="3" t="s">
        <v>3475</v>
      </c>
      <c r="G1628" s="3" t="s">
        <v>25</v>
      </c>
      <c r="H1628" s="4">
        <v>45839</v>
      </c>
      <c r="I1628" s="5">
        <v>5</v>
      </c>
      <c r="J1628" s="3" t="s">
        <v>20</v>
      </c>
      <c r="K1628" s="3" t="s">
        <v>457</v>
      </c>
      <c r="L1628" s="6">
        <v>201.3</v>
      </c>
      <c r="M1628" s="3" t="s">
        <v>457</v>
      </c>
      <c r="N1628" s="3" t="s">
        <v>457</v>
      </c>
      <c r="O1628" s="3" t="s">
        <v>457</v>
      </c>
      <c r="P1628" s="3" t="s">
        <v>457</v>
      </c>
      <c r="Q1628" s="3" t="s">
        <v>3476</v>
      </c>
      <c r="R1628" s="3" t="s">
        <v>457</v>
      </c>
      <c r="S1628" s="3" t="s">
        <v>457</v>
      </c>
      <c r="T1628" s="3" t="s">
        <v>481</v>
      </c>
      <c r="U1628" t="str">
        <f t="shared" si="25"/>
        <v>10060906</v>
      </c>
    </row>
    <row r="1629" spans="1:21" hidden="1">
      <c r="A1629" s="3" t="s">
        <v>1547</v>
      </c>
      <c r="B1629" s="3" t="s">
        <v>1686</v>
      </c>
      <c r="C1629" s="3" t="s">
        <v>457</v>
      </c>
      <c r="D1629" s="3" t="s">
        <v>1899</v>
      </c>
      <c r="E1629" s="3" t="s">
        <v>457</v>
      </c>
      <c r="F1629" s="3" t="s">
        <v>3477</v>
      </c>
      <c r="G1629" s="3" t="s">
        <v>25</v>
      </c>
      <c r="H1629" s="4">
        <v>45839</v>
      </c>
      <c r="I1629" s="5">
        <v>32</v>
      </c>
      <c r="J1629" s="3" t="s">
        <v>20</v>
      </c>
      <c r="K1629" s="3" t="s">
        <v>457</v>
      </c>
      <c r="L1629" s="6">
        <v>40.69</v>
      </c>
      <c r="M1629" s="3" t="s">
        <v>457</v>
      </c>
      <c r="N1629" s="3" t="s">
        <v>457</v>
      </c>
      <c r="O1629" s="3" t="s">
        <v>457</v>
      </c>
      <c r="P1629" s="3" t="s">
        <v>457</v>
      </c>
      <c r="Q1629" s="3" t="s">
        <v>2898</v>
      </c>
      <c r="R1629" s="3" t="s">
        <v>457</v>
      </c>
      <c r="S1629" s="3" t="s">
        <v>457</v>
      </c>
      <c r="T1629" s="3" t="s">
        <v>481</v>
      </c>
      <c r="U1629" t="str">
        <f t="shared" si="25"/>
        <v>10204509</v>
      </c>
    </row>
    <row r="1630" spans="1:21" hidden="1">
      <c r="A1630" s="3" t="s">
        <v>1351</v>
      </c>
      <c r="B1630" s="3" t="s">
        <v>1686</v>
      </c>
      <c r="C1630" s="3" t="s">
        <v>23</v>
      </c>
      <c r="D1630" s="3" t="s">
        <v>2583</v>
      </c>
      <c r="E1630" s="3" t="s">
        <v>457</v>
      </c>
      <c r="F1630" s="3" t="s">
        <v>3478</v>
      </c>
      <c r="G1630" s="3" t="s">
        <v>458</v>
      </c>
      <c r="H1630" s="4">
        <v>45839</v>
      </c>
      <c r="I1630" s="5">
        <v>13</v>
      </c>
      <c r="J1630" s="3" t="s">
        <v>20</v>
      </c>
      <c r="K1630" s="3" t="s">
        <v>457</v>
      </c>
      <c r="L1630" s="6">
        <v>754.86</v>
      </c>
      <c r="M1630" s="3" t="s">
        <v>457</v>
      </c>
      <c r="N1630" s="3" t="s">
        <v>457</v>
      </c>
      <c r="O1630" s="3" t="s">
        <v>2582</v>
      </c>
      <c r="P1630" s="3" t="s">
        <v>457</v>
      </c>
      <c r="Q1630" s="3" t="s">
        <v>457</v>
      </c>
      <c r="R1630" s="3" t="s">
        <v>457</v>
      </c>
      <c r="S1630" s="3" t="s">
        <v>457</v>
      </c>
      <c r="T1630" s="3" t="s">
        <v>481</v>
      </c>
      <c r="U1630" t="str">
        <f t="shared" si="25"/>
        <v>10205993</v>
      </c>
    </row>
    <row r="1631" spans="1:21" hidden="1">
      <c r="A1631" s="3" t="s">
        <v>1467</v>
      </c>
      <c r="B1631" s="3" t="s">
        <v>1686</v>
      </c>
      <c r="C1631" s="3" t="s">
        <v>457</v>
      </c>
      <c r="D1631" s="3" t="s">
        <v>1899</v>
      </c>
      <c r="E1631" s="3" t="s">
        <v>457</v>
      </c>
      <c r="F1631" s="3" t="s">
        <v>3479</v>
      </c>
      <c r="G1631" s="3" t="s">
        <v>25</v>
      </c>
      <c r="H1631" s="4">
        <v>45839</v>
      </c>
      <c r="I1631" s="5">
        <v>4</v>
      </c>
      <c r="J1631" s="3" t="s">
        <v>20</v>
      </c>
      <c r="K1631" s="3" t="s">
        <v>457</v>
      </c>
      <c r="L1631" s="6">
        <v>243.33</v>
      </c>
      <c r="M1631" s="3" t="s">
        <v>457</v>
      </c>
      <c r="N1631" s="3" t="s">
        <v>457</v>
      </c>
      <c r="O1631" s="3" t="s">
        <v>457</v>
      </c>
      <c r="P1631" s="3" t="s">
        <v>457</v>
      </c>
      <c r="Q1631" s="3" t="s">
        <v>2704</v>
      </c>
      <c r="R1631" s="3" t="s">
        <v>457</v>
      </c>
      <c r="S1631" s="3" t="s">
        <v>457</v>
      </c>
      <c r="T1631" s="3" t="s">
        <v>481</v>
      </c>
      <c r="U1631" t="str">
        <f t="shared" si="25"/>
        <v>10408493</v>
      </c>
    </row>
    <row r="1632" spans="1:21" hidden="1">
      <c r="A1632" s="3" t="s">
        <v>1315</v>
      </c>
      <c r="B1632" s="3" t="s">
        <v>1686</v>
      </c>
      <c r="C1632" s="3" t="s">
        <v>457</v>
      </c>
      <c r="D1632" s="3" t="s">
        <v>1899</v>
      </c>
      <c r="E1632" s="3" t="s">
        <v>457</v>
      </c>
      <c r="F1632" s="3" t="s">
        <v>3480</v>
      </c>
      <c r="G1632" s="3" t="s">
        <v>25</v>
      </c>
      <c r="H1632" s="4">
        <v>45839</v>
      </c>
      <c r="I1632" s="5">
        <v>1</v>
      </c>
      <c r="J1632" s="3" t="s">
        <v>20</v>
      </c>
      <c r="K1632" s="3" t="s">
        <v>457</v>
      </c>
      <c r="L1632" s="6">
        <v>796</v>
      </c>
      <c r="M1632" s="3" t="s">
        <v>457</v>
      </c>
      <c r="N1632" s="3" t="s">
        <v>457</v>
      </c>
      <c r="O1632" s="3" t="s">
        <v>457</v>
      </c>
      <c r="P1632" s="3" t="s">
        <v>457</v>
      </c>
      <c r="Q1632" s="3" t="s">
        <v>3481</v>
      </c>
      <c r="R1632" s="3" t="s">
        <v>457</v>
      </c>
      <c r="S1632" s="3" t="s">
        <v>457</v>
      </c>
      <c r="T1632" s="3" t="s">
        <v>481</v>
      </c>
      <c r="U1632" t="str">
        <f t="shared" si="25"/>
        <v>10480795</v>
      </c>
    </row>
    <row r="1633" spans="1:21" hidden="1">
      <c r="A1633" s="3" t="s">
        <v>1305</v>
      </c>
      <c r="B1633" s="3" t="s">
        <v>1686</v>
      </c>
      <c r="C1633" s="3" t="s">
        <v>23</v>
      </c>
      <c r="D1633" s="3" t="s">
        <v>2583</v>
      </c>
      <c r="E1633" s="3" t="s">
        <v>457</v>
      </c>
      <c r="F1633" s="3" t="s">
        <v>3482</v>
      </c>
      <c r="G1633" s="3" t="s">
        <v>474</v>
      </c>
      <c r="H1633" s="4">
        <v>45841</v>
      </c>
      <c r="I1633" s="5">
        <v>5</v>
      </c>
      <c r="J1633" s="3" t="s">
        <v>20</v>
      </c>
      <c r="K1633" s="3" t="s">
        <v>457</v>
      </c>
      <c r="L1633" s="6">
        <v>92.15</v>
      </c>
      <c r="M1633" s="3" t="s">
        <v>457</v>
      </c>
      <c r="N1633" s="3" t="s">
        <v>457</v>
      </c>
      <c r="O1633" s="3" t="s">
        <v>2582</v>
      </c>
      <c r="P1633" s="3" t="s">
        <v>457</v>
      </c>
      <c r="Q1633" s="3" t="s">
        <v>457</v>
      </c>
      <c r="R1633" s="3" t="s">
        <v>457</v>
      </c>
      <c r="S1633" s="3" t="s">
        <v>457</v>
      </c>
      <c r="T1633" s="3" t="s">
        <v>481</v>
      </c>
      <c r="U1633" t="str">
        <f t="shared" si="25"/>
        <v>10060890</v>
      </c>
    </row>
    <row r="1634" spans="1:21" hidden="1">
      <c r="A1634" s="3" t="s">
        <v>1457</v>
      </c>
      <c r="B1634" s="3" t="s">
        <v>1686</v>
      </c>
      <c r="C1634" s="3" t="s">
        <v>23</v>
      </c>
      <c r="D1634" s="3" t="s">
        <v>2583</v>
      </c>
      <c r="E1634" s="3" t="s">
        <v>457</v>
      </c>
      <c r="F1634" s="3" t="s">
        <v>3483</v>
      </c>
      <c r="G1634" s="3" t="s">
        <v>461</v>
      </c>
      <c r="H1634" s="4">
        <v>45842</v>
      </c>
      <c r="I1634" s="5">
        <v>4</v>
      </c>
      <c r="J1634" s="3" t="s">
        <v>20</v>
      </c>
      <c r="K1634" s="3" t="s">
        <v>457</v>
      </c>
      <c r="L1634" s="6">
        <v>11.23</v>
      </c>
      <c r="M1634" s="3" t="s">
        <v>457</v>
      </c>
      <c r="N1634" s="3" t="s">
        <v>457</v>
      </c>
      <c r="O1634" s="3" t="s">
        <v>2582</v>
      </c>
      <c r="P1634" s="3" t="s">
        <v>457</v>
      </c>
      <c r="Q1634" s="3" t="s">
        <v>457</v>
      </c>
      <c r="R1634" s="3" t="s">
        <v>457</v>
      </c>
      <c r="S1634" s="3" t="s">
        <v>457</v>
      </c>
      <c r="T1634" s="3" t="s">
        <v>481</v>
      </c>
      <c r="U1634" t="str">
        <f t="shared" si="25"/>
        <v>10060883</v>
      </c>
    </row>
    <row r="1635" spans="1:21" hidden="1">
      <c r="A1635" s="3" t="s">
        <v>1326</v>
      </c>
      <c r="B1635" s="3" t="s">
        <v>1686</v>
      </c>
      <c r="C1635" s="3" t="s">
        <v>23</v>
      </c>
      <c r="D1635" s="3" t="s">
        <v>2583</v>
      </c>
      <c r="E1635" s="3" t="s">
        <v>457</v>
      </c>
      <c r="F1635" s="3" t="s">
        <v>3484</v>
      </c>
      <c r="G1635" s="3" t="s">
        <v>32</v>
      </c>
      <c r="H1635" s="4">
        <v>45842</v>
      </c>
      <c r="I1635" s="5">
        <v>3</v>
      </c>
      <c r="J1635" s="3" t="s">
        <v>20</v>
      </c>
      <c r="K1635" s="3" t="s">
        <v>457</v>
      </c>
      <c r="L1635" s="6">
        <v>57.45</v>
      </c>
      <c r="M1635" s="3" t="s">
        <v>457</v>
      </c>
      <c r="N1635" s="3" t="s">
        <v>457</v>
      </c>
      <c r="O1635" s="3" t="s">
        <v>2582</v>
      </c>
      <c r="P1635" s="3" t="s">
        <v>457</v>
      </c>
      <c r="Q1635" s="3" t="s">
        <v>457</v>
      </c>
      <c r="R1635" s="3" t="s">
        <v>457</v>
      </c>
      <c r="S1635" s="3" t="s">
        <v>457</v>
      </c>
      <c r="T1635" s="3" t="s">
        <v>481</v>
      </c>
      <c r="U1635" t="str">
        <f t="shared" si="25"/>
        <v>10060903</v>
      </c>
    </row>
    <row r="1636" spans="1:21" hidden="1">
      <c r="A1636" s="3" t="s">
        <v>1140</v>
      </c>
      <c r="B1636" s="3" t="s">
        <v>1686</v>
      </c>
      <c r="C1636" s="3" t="s">
        <v>23</v>
      </c>
      <c r="D1636" s="3" t="s">
        <v>2583</v>
      </c>
      <c r="E1636" s="3" t="s">
        <v>457</v>
      </c>
      <c r="F1636" s="3" t="s">
        <v>3483</v>
      </c>
      <c r="G1636" s="3" t="s">
        <v>25</v>
      </c>
      <c r="H1636" s="4">
        <v>45842</v>
      </c>
      <c r="I1636" s="5">
        <v>4</v>
      </c>
      <c r="J1636" s="3" t="s">
        <v>20</v>
      </c>
      <c r="K1636" s="3" t="s">
        <v>457</v>
      </c>
      <c r="L1636" s="6">
        <v>20.16</v>
      </c>
      <c r="M1636" s="3" t="s">
        <v>457</v>
      </c>
      <c r="N1636" s="3" t="s">
        <v>457</v>
      </c>
      <c r="O1636" s="3" t="s">
        <v>2582</v>
      </c>
      <c r="P1636" s="3" t="s">
        <v>457</v>
      </c>
      <c r="Q1636" s="3" t="s">
        <v>457</v>
      </c>
      <c r="R1636" s="3" t="s">
        <v>457</v>
      </c>
      <c r="S1636" s="3" t="s">
        <v>457</v>
      </c>
      <c r="T1636" s="3" t="s">
        <v>481</v>
      </c>
      <c r="U1636" t="str">
        <f t="shared" si="25"/>
        <v>10204117</v>
      </c>
    </row>
    <row r="1637" spans="1:21" hidden="1">
      <c r="A1637" s="3" t="s">
        <v>1342</v>
      </c>
      <c r="B1637" s="3" t="s">
        <v>1686</v>
      </c>
      <c r="C1637" s="3" t="s">
        <v>23</v>
      </c>
      <c r="D1637" s="3" t="s">
        <v>1896</v>
      </c>
      <c r="E1637" s="3" t="s">
        <v>457</v>
      </c>
      <c r="F1637" s="3" t="s">
        <v>3485</v>
      </c>
      <c r="G1637" s="3" t="s">
        <v>462</v>
      </c>
      <c r="H1637" s="4">
        <v>45844</v>
      </c>
      <c r="I1637" s="5">
        <v>-2</v>
      </c>
      <c r="J1637" s="3" t="s">
        <v>20</v>
      </c>
      <c r="K1637" s="3" t="s">
        <v>457</v>
      </c>
      <c r="L1637" s="6">
        <v>-7.07</v>
      </c>
      <c r="M1637" s="3" t="s">
        <v>457</v>
      </c>
      <c r="N1637" s="3" t="s">
        <v>457</v>
      </c>
      <c r="O1637" s="3" t="s">
        <v>457</v>
      </c>
      <c r="P1637" s="3" t="s">
        <v>457</v>
      </c>
      <c r="Q1637" s="3" t="s">
        <v>457</v>
      </c>
      <c r="R1637" s="3" t="s">
        <v>457</v>
      </c>
      <c r="S1637" s="3" t="s">
        <v>457</v>
      </c>
      <c r="T1637" s="3" t="s">
        <v>481</v>
      </c>
      <c r="U1637" t="str">
        <f t="shared" si="25"/>
        <v>10060884</v>
      </c>
    </row>
    <row r="1638" spans="1:21" hidden="1">
      <c r="A1638" s="3" t="s">
        <v>1192</v>
      </c>
      <c r="B1638" s="3" t="s">
        <v>1686</v>
      </c>
      <c r="C1638" s="3" t="s">
        <v>27</v>
      </c>
      <c r="D1638" s="3" t="s">
        <v>456</v>
      </c>
      <c r="E1638" s="3" t="s">
        <v>457</v>
      </c>
      <c r="F1638" s="3" t="s">
        <v>3486</v>
      </c>
      <c r="G1638" s="3" t="s">
        <v>31</v>
      </c>
      <c r="H1638" s="4">
        <v>45845</v>
      </c>
      <c r="I1638" s="5">
        <v>-4</v>
      </c>
      <c r="J1638" s="3" t="s">
        <v>20</v>
      </c>
      <c r="K1638" s="3" t="s">
        <v>457</v>
      </c>
      <c r="L1638" s="6">
        <v>-8.9499999999999993</v>
      </c>
      <c r="M1638" s="3" t="s">
        <v>457</v>
      </c>
      <c r="N1638" s="3" t="s">
        <v>457</v>
      </c>
      <c r="O1638" s="3" t="s">
        <v>457</v>
      </c>
      <c r="P1638" s="3" t="s">
        <v>3487</v>
      </c>
      <c r="Q1638" s="3" t="s">
        <v>457</v>
      </c>
      <c r="R1638" s="3" t="s">
        <v>457</v>
      </c>
      <c r="S1638" s="3" t="s">
        <v>457</v>
      </c>
      <c r="T1638" s="3" t="s">
        <v>3488</v>
      </c>
      <c r="U1638" t="str">
        <f t="shared" si="25"/>
        <v>10058879200177778</v>
      </c>
    </row>
    <row r="1639" spans="1:21" hidden="1">
      <c r="A1639" s="3" t="s">
        <v>1192</v>
      </c>
      <c r="B1639" s="3" t="s">
        <v>1686</v>
      </c>
      <c r="C1639" s="3" t="s">
        <v>23</v>
      </c>
      <c r="D1639" s="3" t="s">
        <v>1929</v>
      </c>
      <c r="E1639" s="3" t="s">
        <v>457</v>
      </c>
      <c r="F1639" s="3" t="s">
        <v>3489</v>
      </c>
      <c r="G1639" s="3" t="s">
        <v>31</v>
      </c>
      <c r="H1639" s="4">
        <v>45845</v>
      </c>
      <c r="I1639" s="5">
        <v>-4</v>
      </c>
      <c r="J1639" s="3" t="s">
        <v>20</v>
      </c>
      <c r="K1639" s="3" t="s">
        <v>457</v>
      </c>
      <c r="L1639" s="6">
        <v>0</v>
      </c>
      <c r="M1639" s="3" t="s">
        <v>457</v>
      </c>
      <c r="N1639" s="3" t="s">
        <v>457</v>
      </c>
      <c r="O1639" s="3" t="s">
        <v>457</v>
      </c>
      <c r="P1639" s="3" t="s">
        <v>457</v>
      </c>
      <c r="Q1639" s="3" t="s">
        <v>457</v>
      </c>
      <c r="R1639" s="3" t="s">
        <v>457</v>
      </c>
      <c r="S1639" s="3" t="s">
        <v>457</v>
      </c>
      <c r="T1639" s="3" t="s">
        <v>481</v>
      </c>
      <c r="U1639" t="str">
        <f t="shared" si="25"/>
        <v>10058879</v>
      </c>
    </row>
    <row r="1640" spans="1:21" hidden="1">
      <c r="A1640" s="3" t="s">
        <v>1192</v>
      </c>
      <c r="B1640" s="3" t="s">
        <v>1686</v>
      </c>
      <c r="C1640" s="3" t="s">
        <v>27</v>
      </c>
      <c r="D1640" s="3" t="s">
        <v>1929</v>
      </c>
      <c r="E1640" s="3" t="s">
        <v>457</v>
      </c>
      <c r="F1640" s="3" t="s">
        <v>3489</v>
      </c>
      <c r="G1640" s="3" t="s">
        <v>25</v>
      </c>
      <c r="H1640" s="4">
        <v>45845</v>
      </c>
      <c r="I1640" s="5">
        <v>4</v>
      </c>
      <c r="J1640" s="3" t="s">
        <v>20</v>
      </c>
      <c r="K1640" s="3" t="s">
        <v>457</v>
      </c>
      <c r="L1640" s="6">
        <v>0</v>
      </c>
      <c r="M1640" s="3" t="s">
        <v>457</v>
      </c>
      <c r="N1640" s="3" t="s">
        <v>457</v>
      </c>
      <c r="O1640" s="3" t="s">
        <v>457</v>
      </c>
      <c r="P1640" s="3" t="s">
        <v>457</v>
      </c>
      <c r="Q1640" s="3" t="s">
        <v>457</v>
      </c>
      <c r="R1640" s="3" t="s">
        <v>457</v>
      </c>
      <c r="S1640" s="3" t="s">
        <v>457</v>
      </c>
      <c r="T1640" s="3" t="s">
        <v>481</v>
      </c>
      <c r="U1640" t="str">
        <f t="shared" si="25"/>
        <v>10058879</v>
      </c>
    </row>
    <row r="1641" spans="1:21" hidden="1">
      <c r="A1641" s="3" t="s">
        <v>1354</v>
      </c>
      <c r="B1641" s="3" t="s">
        <v>1686</v>
      </c>
      <c r="C1641" s="3" t="s">
        <v>27</v>
      </c>
      <c r="D1641" s="3" t="s">
        <v>456</v>
      </c>
      <c r="E1641" s="3" t="s">
        <v>457</v>
      </c>
      <c r="F1641" s="3" t="s">
        <v>3490</v>
      </c>
      <c r="G1641" s="3" t="s">
        <v>31</v>
      </c>
      <c r="H1641" s="4">
        <v>45845</v>
      </c>
      <c r="I1641" s="5">
        <v>-4</v>
      </c>
      <c r="J1641" s="3" t="s">
        <v>20</v>
      </c>
      <c r="K1641" s="3" t="s">
        <v>457</v>
      </c>
      <c r="L1641" s="6">
        <v>-10.36</v>
      </c>
      <c r="M1641" s="3" t="s">
        <v>457</v>
      </c>
      <c r="N1641" s="3" t="s">
        <v>457</v>
      </c>
      <c r="O1641" s="3" t="s">
        <v>457</v>
      </c>
      <c r="P1641" s="3" t="s">
        <v>3487</v>
      </c>
      <c r="Q1641" s="3" t="s">
        <v>457</v>
      </c>
      <c r="R1641" s="3" t="s">
        <v>457</v>
      </c>
      <c r="S1641" s="3" t="s">
        <v>457</v>
      </c>
      <c r="T1641" s="3" t="s">
        <v>3488</v>
      </c>
      <c r="U1641" t="str">
        <f t="shared" si="25"/>
        <v>10058880200177778</v>
      </c>
    </row>
    <row r="1642" spans="1:21" hidden="1">
      <c r="A1642" s="3" t="s">
        <v>1354</v>
      </c>
      <c r="B1642" s="3" t="s">
        <v>1686</v>
      </c>
      <c r="C1642" s="3" t="s">
        <v>23</v>
      </c>
      <c r="D1642" s="3" t="s">
        <v>1929</v>
      </c>
      <c r="E1642" s="3" t="s">
        <v>457</v>
      </c>
      <c r="F1642" s="3" t="s">
        <v>3491</v>
      </c>
      <c r="G1642" s="3" t="s">
        <v>31</v>
      </c>
      <c r="H1642" s="4">
        <v>45845</v>
      </c>
      <c r="I1642" s="5">
        <v>-4</v>
      </c>
      <c r="J1642" s="3" t="s">
        <v>20</v>
      </c>
      <c r="K1642" s="3" t="s">
        <v>457</v>
      </c>
      <c r="L1642" s="6">
        <v>0</v>
      </c>
      <c r="M1642" s="3" t="s">
        <v>457</v>
      </c>
      <c r="N1642" s="3" t="s">
        <v>457</v>
      </c>
      <c r="O1642" s="3" t="s">
        <v>457</v>
      </c>
      <c r="P1642" s="3" t="s">
        <v>457</v>
      </c>
      <c r="Q1642" s="3" t="s">
        <v>457</v>
      </c>
      <c r="R1642" s="3" t="s">
        <v>457</v>
      </c>
      <c r="S1642" s="3" t="s">
        <v>457</v>
      </c>
      <c r="T1642" s="3" t="s">
        <v>481</v>
      </c>
      <c r="U1642" t="str">
        <f t="shared" si="25"/>
        <v>10058880</v>
      </c>
    </row>
    <row r="1643" spans="1:21" hidden="1">
      <c r="A1643" s="3" t="s">
        <v>1354</v>
      </c>
      <c r="B1643" s="3" t="s">
        <v>1686</v>
      </c>
      <c r="C1643" s="3" t="s">
        <v>27</v>
      </c>
      <c r="D1643" s="3" t="s">
        <v>1929</v>
      </c>
      <c r="E1643" s="3" t="s">
        <v>457</v>
      </c>
      <c r="F1643" s="3" t="s">
        <v>3491</v>
      </c>
      <c r="G1643" s="3" t="s">
        <v>25</v>
      </c>
      <c r="H1643" s="4">
        <v>45845</v>
      </c>
      <c r="I1643" s="5">
        <v>4</v>
      </c>
      <c r="J1643" s="3" t="s">
        <v>20</v>
      </c>
      <c r="K1643" s="3" t="s">
        <v>457</v>
      </c>
      <c r="L1643" s="6">
        <v>0</v>
      </c>
      <c r="M1643" s="3" t="s">
        <v>457</v>
      </c>
      <c r="N1643" s="3" t="s">
        <v>457</v>
      </c>
      <c r="O1643" s="3" t="s">
        <v>457</v>
      </c>
      <c r="P1643" s="3" t="s">
        <v>457</v>
      </c>
      <c r="Q1643" s="3" t="s">
        <v>457</v>
      </c>
      <c r="R1643" s="3" t="s">
        <v>457</v>
      </c>
      <c r="S1643" s="3" t="s">
        <v>457</v>
      </c>
      <c r="T1643" s="3" t="s">
        <v>481</v>
      </c>
      <c r="U1643" t="str">
        <f t="shared" si="25"/>
        <v>10058880</v>
      </c>
    </row>
    <row r="1644" spans="1:21" hidden="1">
      <c r="A1644" s="3" t="s">
        <v>1151</v>
      </c>
      <c r="B1644" s="3" t="s">
        <v>1686</v>
      </c>
      <c r="C1644" s="3" t="s">
        <v>23</v>
      </c>
      <c r="D1644" s="3" t="s">
        <v>2583</v>
      </c>
      <c r="E1644" s="3" t="s">
        <v>457</v>
      </c>
      <c r="F1644" s="3" t="s">
        <v>3492</v>
      </c>
      <c r="G1644" s="3" t="s">
        <v>461</v>
      </c>
      <c r="H1644" s="4">
        <v>45845</v>
      </c>
      <c r="I1644" s="5">
        <v>2</v>
      </c>
      <c r="J1644" s="3" t="s">
        <v>20</v>
      </c>
      <c r="K1644" s="3" t="s">
        <v>457</v>
      </c>
      <c r="L1644" s="6">
        <v>17.84</v>
      </c>
      <c r="M1644" s="3" t="s">
        <v>457</v>
      </c>
      <c r="N1644" s="3" t="s">
        <v>457</v>
      </c>
      <c r="O1644" s="3" t="s">
        <v>2582</v>
      </c>
      <c r="P1644" s="3" t="s">
        <v>457</v>
      </c>
      <c r="Q1644" s="3" t="s">
        <v>457</v>
      </c>
      <c r="R1644" s="3" t="s">
        <v>457</v>
      </c>
      <c r="S1644" s="3" t="s">
        <v>457</v>
      </c>
      <c r="T1644" s="3" t="s">
        <v>481</v>
      </c>
      <c r="U1644" t="str">
        <f t="shared" si="25"/>
        <v>10060209</v>
      </c>
    </row>
    <row r="1645" spans="1:21" hidden="1">
      <c r="A1645" s="3" t="s">
        <v>1276</v>
      </c>
      <c r="B1645" s="3" t="s">
        <v>1686</v>
      </c>
      <c r="C1645" s="3" t="s">
        <v>23</v>
      </c>
      <c r="D1645" s="3" t="s">
        <v>2583</v>
      </c>
      <c r="E1645" s="3" t="s">
        <v>457</v>
      </c>
      <c r="F1645" s="3" t="s">
        <v>3493</v>
      </c>
      <c r="G1645" s="3" t="s">
        <v>463</v>
      </c>
      <c r="H1645" s="4">
        <v>45845</v>
      </c>
      <c r="I1645" s="5">
        <v>1</v>
      </c>
      <c r="J1645" s="3" t="s">
        <v>20</v>
      </c>
      <c r="K1645" s="3" t="s">
        <v>457</v>
      </c>
      <c r="L1645" s="6">
        <v>36.4</v>
      </c>
      <c r="M1645" s="3" t="s">
        <v>457</v>
      </c>
      <c r="N1645" s="3" t="s">
        <v>457</v>
      </c>
      <c r="O1645" s="3" t="s">
        <v>2582</v>
      </c>
      <c r="P1645" s="3" t="s">
        <v>457</v>
      </c>
      <c r="Q1645" s="3" t="s">
        <v>457</v>
      </c>
      <c r="R1645" s="3" t="s">
        <v>457</v>
      </c>
      <c r="S1645" s="3" t="s">
        <v>457</v>
      </c>
      <c r="T1645" s="3" t="s">
        <v>481</v>
      </c>
      <c r="U1645" t="str">
        <f t="shared" si="25"/>
        <v>10060331</v>
      </c>
    </row>
    <row r="1646" spans="1:21" hidden="1">
      <c r="A1646" s="3" t="s">
        <v>1328</v>
      </c>
      <c r="B1646" s="3" t="s">
        <v>1686</v>
      </c>
      <c r="C1646" s="3" t="s">
        <v>23</v>
      </c>
      <c r="D1646" s="3" t="s">
        <v>2583</v>
      </c>
      <c r="E1646" s="3" t="s">
        <v>457</v>
      </c>
      <c r="F1646" s="3" t="s">
        <v>3493</v>
      </c>
      <c r="G1646" s="3" t="s">
        <v>32</v>
      </c>
      <c r="H1646" s="4">
        <v>45845</v>
      </c>
      <c r="I1646" s="5">
        <v>1</v>
      </c>
      <c r="J1646" s="3" t="s">
        <v>20</v>
      </c>
      <c r="K1646" s="3" t="s">
        <v>457</v>
      </c>
      <c r="L1646" s="6">
        <v>37.11</v>
      </c>
      <c r="M1646" s="3" t="s">
        <v>457</v>
      </c>
      <c r="N1646" s="3" t="s">
        <v>457</v>
      </c>
      <c r="O1646" s="3" t="s">
        <v>2582</v>
      </c>
      <c r="P1646" s="3" t="s">
        <v>457</v>
      </c>
      <c r="Q1646" s="3" t="s">
        <v>457</v>
      </c>
      <c r="R1646" s="3" t="s">
        <v>457</v>
      </c>
      <c r="S1646" s="3" t="s">
        <v>457</v>
      </c>
      <c r="T1646" s="3" t="s">
        <v>481</v>
      </c>
      <c r="U1646" t="str">
        <f t="shared" si="25"/>
        <v>10060518</v>
      </c>
    </row>
    <row r="1647" spans="1:21" hidden="1">
      <c r="A1647" s="3" t="s">
        <v>1457</v>
      </c>
      <c r="B1647" s="3" t="s">
        <v>1686</v>
      </c>
      <c r="C1647" s="3" t="s">
        <v>23</v>
      </c>
      <c r="D1647" s="3" t="s">
        <v>1891</v>
      </c>
      <c r="E1647" s="3" t="s">
        <v>457</v>
      </c>
      <c r="F1647" s="3" t="s">
        <v>3494</v>
      </c>
      <c r="G1647" s="3" t="s">
        <v>31</v>
      </c>
      <c r="H1647" s="4">
        <v>45845</v>
      </c>
      <c r="I1647" s="5">
        <v>10</v>
      </c>
      <c r="J1647" s="3" t="s">
        <v>20</v>
      </c>
      <c r="K1647" s="3" t="s">
        <v>457</v>
      </c>
      <c r="L1647" s="6">
        <v>0</v>
      </c>
      <c r="M1647" s="3" t="s">
        <v>457</v>
      </c>
      <c r="N1647" s="3" t="s">
        <v>457</v>
      </c>
      <c r="O1647" s="3" t="s">
        <v>457</v>
      </c>
      <c r="P1647" s="3" t="s">
        <v>457</v>
      </c>
      <c r="Q1647" s="3" t="s">
        <v>3471</v>
      </c>
      <c r="R1647" s="3" t="s">
        <v>457</v>
      </c>
      <c r="S1647" s="3" t="s">
        <v>457</v>
      </c>
      <c r="T1647" s="3" t="s">
        <v>481</v>
      </c>
      <c r="U1647" t="str">
        <f t="shared" si="25"/>
        <v>10060883</v>
      </c>
    </row>
    <row r="1648" spans="1:21" hidden="1">
      <c r="A1648" s="3" t="s">
        <v>154</v>
      </c>
      <c r="B1648" s="3" t="s">
        <v>1686</v>
      </c>
      <c r="C1648" s="3" t="s">
        <v>27</v>
      </c>
      <c r="D1648" s="3" t="s">
        <v>1929</v>
      </c>
      <c r="E1648" s="3" t="s">
        <v>457</v>
      </c>
      <c r="F1648" s="3" t="s">
        <v>3495</v>
      </c>
      <c r="G1648" s="3" t="s">
        <v>25</v>
      </c>
      <c r="H1648" s="4">
        <v>45845</v>
      </c>
      <c r="I1648" s="5">
        <v>1</v>
      </c>
      <c r="J1648" s="3" t="s">
        <v>20</v>
      </c>
      <c r="K1648" s="3" t="s">
        <v>457</v>
      </c>
      <c r="L1648" s="6">
        <v>0</v>
      </c>
      <c r="M1648" s="3" t="s">
        <v>457</v>
      </c>
      <c r="N1648" s="3" t="s">
        <v>457</v>
      </c>
      <c r="O1648" s="3" t="s">
        <v>457</v>
      </c>
      <c r="P1648" s="3" t="s">
        <v>457</v>
      </c>
      <c r="Q1648" s="3" t="s">
        <v>457</v>
      </c>
      <c r="R1648" s="3" t="s">
        <v>457</v>
      </c>
      <c r="S1648" s="3" t="s">
        <v>457</v>
      </c>
      <c r="T1648" s="3" t="s">
        <v>481</v>
      </c>
      <c r="U1648" t="str">
        <f t="shared" si="25"/>
        <v>10060885</v>
      </c>
    </row>
    <row r="1649" spans="1:21" hidden="1">
      <c r="A1649" s="3" t="s">
        <v>154</v>
      </c>
      <c r="B1649" s="3" t="s">
        <v>1686</v>
      </c>
      <c r="C1649" s="3" t="s">
        <v>23</v>
      </c>
      <c r="D1649" s="3" t="s">
        <v>1929</v>
      </c>
      <c r="E1649" s="3" t="s">
        <v>457</v>
      </c>
      <c r="F1649" s="3" t="s">
        <v>3495</v>
      </c>
      <c r="G1649" s="3" t="s">
        <v>31</v>
      </c>
      <c r="H1649" s="4">
        <v>45845</v>
      </c>
      <c r="I1649" s="5">
        <v>-1</v>
      </c>
      <c r="J1649" s="3" t="s">
        <v>20</v>
      </c>
      <c r="K1649" s="3" t="s">
        <v>457</v>
      </c>
      <c r="L1649" s="6">
        <v>0</v>
      </c>
      <c r="M1649" s="3" t="s">
        <v>457</v>
      </c>
      <c r="N1649" s="3" t="s">
        <v>457</v>
      </c>
      <c r="O1649" s="3" t="s">
        <v>457</v>
      </c>
      <c r="P1649" s="3" t="s">
        <v>457</v>
      </c>
      <c r="Q1649" s="3" t="s">
        <v>457</v>
      </c>
      <c r="R1649" s="3" t="s">
        <v>457</v>
      </c>
      <c r="S1649" s="3" t="s">
        <v>457</v>
      </c>
      <c r="T1649" s="3" t="s">
        <v>481</v>
      </c>
      <c r="U1649" t="str">
        <f t="shared" si="25"/>
        <v>10060885</v>
      </c>
    </row>
    <row r="1650" spans="1:21" hidden="1">
      <c r="A1650" s="3" t="s">
        <v>154</v>
      </c>
      <c r="B1650" s="3" t="s">
        <v>1686</v>
      </c>
      <c r="C1650" s="3" t="s">
        <v>27</v>
      </c>
      <c r="D1650" s="3" t="s">
        <v>456</v>
      </c>
      <c r="E1650" s="3" t="s">
        <v>457</v>
      </c>
      <c r="F1650" s="3" t="s">
        <v>3496</v>
      </c>
      <c r="G1650" s="3" t="s">
        <v>31</v>
      </c>
      <c r="H1650" s="4">
        <v>45845</v>
      </c>
      <c r="I1650" s="5">
        <v>-1</v>
      </c>
      <c r="J1650" s="3" t="s">
        <v>20</v>
      </c>
      <c r="K1650" s="3" t="s">
        <v>457</v>
      </c>
      <c r="L1650" s="6">
        <v>-4.7699999999999996</v>
      </c>
      <c r="M1650" s="3" t="s">
        <v>457</v>
      </c>
      <c r="N1650" s="3" t="s">
        <v>457</v>
      </c>
      <c r="O1650" s="3" t="s">
        <v>457</v>
      </c>
      <c r="P1650" s="3" t="s">
        <v>3487</v>
      </c>
      <c r="Q1650" s="3" t="s">
        <v>457</v>
      </c>
      <c r="R1650" s="3" t="s">
        <v>457</v>
      </c>
      <c r="S1650" s="3" t="s">
        <v>457</v>
      </c>
      <c r="T1650" s="3" t="s">
        <v>3488</v>
      </c>
      <c r="U1650" t="str">
        <f t="shared" si="25"/>
        <v>10060885200177778</v>
      </c>
    </row>
    <row r="1651" spans="1:21" hidden="1">
      <c r="A1651" s="3" t="s">
        <v>158</v>
      </c>
      <c r="B1651" s="3" t="s">
        <v>1686</v>
      </c>
      <c r="C1651" s="3" t="s">
        <v>27</v>
      </c>
      <c r="D1651" s="3" t="s">
        <v>1929</v>
      </c>
      <c r="E1651" s="3" t="s">
        <v>457</v>
      </c>
      <c r="F1651" s="3" t="s">
        <v>3497</v>
      </c>
      <c r="G1651" s="3" t="s">
        <v>25</v>
      </c>
      <c r="H1651" s="4">
        <v>45845</v>
      </c>
      <c r="I1651" s="5">
        <v>1</v>
      </c>
      <c r="J1651" s="3" t="s">
        <v>20</v>
      </c>
      <c r="K1651" s="3" t="s">
        <v>457</v>
      </c>
      <c r="L1651" s="6">
        <v>0</v>
      </c>
      <c r="M1651" s="3" t="s">
        <v>457</v>
      </c>
      <c r="N1651" s="3" t="s">
        <v>457</v>
      </c>
      <c r="O1651" s="3" t="s">
        <v>457</v>
      </c>
      <c r="P1651" s="3" t="s">
        <v>457</v>
      </c>
      <c r="Q1651" s="3" t="s">
        <v>457</v>
      </c>
      <c r="R1651" s="3" t="s">
        <v>457</v>
      </c>
      <c r="S1651" s="3" t="s">
        <v>457</v>
      </c>
      <c r="T1651" s="3" t="s">
        <v>481</v>
      </c>
      <c r="U1651" t="str">
        <f t="shared" si="25"/>
        <v>10060886</v>
      </c>
    </row>
    <row r="1652" spans="1:21" hidden="1">
      <c r="A1652" s="3" t="s">
        <v>158</v>
      </c>
      <c r="B1652" s="3" t="s">
        <v>1686</v>
      </c>
      <c r="C1652" s="3" t="s">
        <v>23</v>
      </c>
      <c r="D1652" s="3" t="s">
        <v>1929</v>
      </c>
      <c r="E1652" s="3" t="s">
        <v>457</v>
      </c>
      <c r="F1652" s="3" t="s">
        <v>3497</v>
      </c>
      <c r="G1652" s="3" t="s">
        <v>31</v>
      </c>
      <c r="H1652" s="4">
        <v>45845</v>
      </c>
      <c r="I1652" s="5">
        <v>-1</v>
      </c>
      <c r="J1652" s="3" t="s">
        <v>20</v>
      </c>
      <c r="K1652" s="3" t="s">
        <v>457</v>
      </c>
      <c r="L1652" s="6">
        <v>0</v>
      </c>
      <c r="M1652" s="3" t="s">
        <v>457</v>
      </c>
      <c r="N1652" s="3" t="s">
        <v>457</v>
      </c>
      <c r="O1652" s="3" t="s">
        <v>457</v>
      </c>
      <c r="P1652" s="3" t="s">
        <v>457</v>
      </c>
      <c r="Q1652" s="3" t="s">
        <v>457</v>
      </c>
      <c r="R1652" s="3" t="s">
        <v>457</v>
      </c>
      <c r="S1652" s="3" t="s">
        <v>457</v>
      </c>
      <c r="T1652" s="3" t="s">
        <v>481</v>
      </c>
      <c r="U1652" t="str">
        <f t="shared" si="25"/>
        <v>10060886</v>
      </c>
    </row>
    <row r="1653" spans="1:21" hidden="1">
      <c r="A1653" s="3" t="s">
        <v>158</v>
      </c>
      <c r="B1653" s="3" t="s">
        <v>1686</v>
      </c>
      <c r="C1653" s="3" t="s">
        <v>23</v>
      </c>
      <c r="D1653" s="3" t="s">
        <v>1929</v>
      </c>
      <c r="E1653" s="3" t="s">
        <v>457</v>
      </c>
      <c r="F1653" s="3" t="s">
        <v>3498</v>
      </c>
      <c r="G1653" s="3" t="s">
        <v>31</v>
      </c>
      <c r="H1653" s="4">
        <v>45845</v>
      </c>
      <c r="I1653" s="5">
        <v>-1</v>
      </c>
      <c r="J1653" s="3" t="s">
        <v>20</v>
      </c>
      <c r="K1653" s="3" t="s">
        <v>457</v>
      </c>
      <c r="L1653" s="6">
        <v>0</v>
      </c>
      <c r="M1653" s="3" t="s">
        <v>457</v>
      </c>
      <c r="N1653" s="3" t="s">
        <v>457</v>
      </c>
      <c r="O1653" s="3" t="s">
        <v>457</v>
      </c>
      <c r="P1653" s="3" t="s">
        <v>457</v>
      </c>
      <c r="Q1653" s="3" t="s">
        <v>457</v>
      </c>
      <c r="R1653" s="3" t="s">
        <v>457</v>
      </c>
      <c r="S1653" s="3" t="s">
        <v>457</v>
      </c>
      <c r="T1653" s="3" t="s">
        <v>481</v>
      </c>
      <c r="U1653" t="str">
        <f t="shared" si="25"/>
        <v>10060886</v>
      </c>
    </row>
    <row r="1654" spans="1:21" hidden="1">
      <c r="A1654" s="3" t="s">
        <v>158</v>
      </c>
      <c r="B1654" s="3" t="s">
        <v>1686</v>
      </c>
      <c r="C1654" s="3" t="s">
        <v>27</v>
      </c>
      <c r="D1654" s="3" t="s">
        <v>1929</v>
      </c>
      <c r="E1654" s="3" t="s">
        <v>457</v>
      </c>
      <c r="F1654" s="3" t="s">
        <v>3498</v>
      </c>
      <c r="G1654" s="3" t="s">
        <v>25</v>
      </c>
      <c r="H1654" s="4">
        <v>45845</v>
      </c>
      <c r="I1654" s="5">
        <v>1</v>
      </c>
      <c r="J1654" s="3" t="s">
        <v>20</v>
      </c>
      <c r="K1654" s="3" t="s">
        <v>457</v>
      </c>
      <c r="L1654" s="6">
        <v>0</v>
      </c>
      <c r="M1654" s="3" t="s">
        <v>457</v>
      </c>
      <c r="N1654" s="3" t="s">
        <v>457</v>
      </c>
      <c r="O1654" s="3" t="s">
        <v>457</v>
      </c>
      <c r="P1654" s="3" t="s">
        <v>457</v>
      </c>
      <c r="Q1654" s="3" t="s">
        <v>457</v>
      </c>
      <c r="R1654" s="3" t="s">
        <v>457</v>
      </c>
      <c r="S1654" s="3" t="s">
        <v>457</v>
      </c>
      <c r="T1654" s="3" t="s">
        <v>481</v>
      </c>
      <c r="U1654" t="str">
        <f t="shared" si="25"/>
        <v>10060886</v>
      </c>
    </row>
    <row r="1655" spans="1:21" hidden="1">
      <c r="A1655" s="3" t="s">
        <v>158</v>
      </c>
      <c r="B1655" s="3" t="s">
        <v>1686</v>
      </c>
      <c r="C1655" s="3" t="s">
        <v>27</v>
      </c>
      <c r="D1655" s="3" t="s">
        <v>456</v>
      </c>
      <c r="E1655" s="3" t="s">
        <v>457</v>
      </c>
      <c r="F1655" s="3" t="s">
        <v>3499</v>
      </c>
      <c r="G1655" s="3" t="s">
        <v>31</v>
      </c>
      <c r="H1655" s="4">
        <v>45845</v>
      </c>
      <c r="I1655" s="5">
        <v>-1</v>
      </c>
      <c r="J1655" s="3" t="s">
        <v>20</v>
      </c>
      <c r="K1655" s="3" t="s">
        <v>457</v>
      </c>
      <c r="L1655" s="6">
        <v>-7.03</v>
      </c>
      <c r="M1655" s="3" t="s">
        <v>457</v>
      </c>
      <c r="N1655" s="3" t="s">
        <v>457</v>
      </c>
      <c r="O1655" s="3" t="s">
        <v>457</v>
      </c>
      <c r="P1655" s="3" t="s">
        <v>3500</v>
      </c>
      <c r="Q1655" s="3" t="s">
        <v>457</v>
      </c>
      <c r="R1655" s="3" t="s">
        <v>457</v>
      </c>
      <c r="S1655" s="3" t="s">
        <v>457</v>
      </c>
      <c r="T1655" s="3" t="s">
        <v>3501</v>
      </c>
      <c r="U1655" t="str">
        <f t="shared" si="25"/>
        <v>10060886200177779</v>
      </c>
    </row>
    <row r="1656" spans="1:21" hidden="1">
      <c r="A1656" s="3" t="s">
        <v>158</v>
      </c>
      <c r="B1656" s="3" t="s">
        <v>1686</v>
      </c>
      <c r="C1656" s="3" t="s">
        <v>27</v>
      </c>
      <c r="D1656" s="3" t="s">
        <v>456</v>
      </c>
      <c r="E1656" s="3" t="s">
        <v>457</v>
      </c>
      <c r="F1656" s="3" t="s">
        <v>3502</v>
      </c>
      <c r="G1656" s="3" t="s">
        <v>31</v>
      </c>
      <c r="H1656" s="4">
        <v>45845</v>
      </c>
      <c r="I1656" s="5">
        <v>-1</v>
      </c>
      <c r="J1656" s="3" t="s">
        <v>20</v>
      </c>
      <c r="K1656" s="3" t="s">
        <v>457</v>
      </c>
      <c r="L1656" s="6">
        <v>-7.03</v>
      </c>
      <c r="M1656" s="3" t="s">
        <v>457</v>
      </c>
      <c r="N1656" s="3" t="s">
        <v>457</v>
      </c>
      <c r="O1656" s="3" t="s">
        <v>457</v>
      </c>
      <c r="P1656" s="3" t="s">
        <v>3487</v>
      </c>
      <c r="Q1656" s="3" t="s">
        <v>457</v>
      </c>
      <c r="R1656" s="3" t="s">
        <v>457</v>
      </c>
      <c r="S1656" s="3" t="s">
        <v>457</v>
      </c>
      <c r="T1656" s="3" t="s">
        <v>3488</v>
      </c>
      <c r="U1656" t="str">
        <f t="shared" si="25"/>
        <v>10060886200177778</v>
      </c>
    </row>
    <row r="1657" spans="1:21" hidden="1">
      <c r="A1657" s="3" t="s">
        <v>1305</v>
      </c>
      <c r="B1657" s="3" t="s">
        <v>1686</v>
      </c>
      <c r="C1657" s="3" t="s">
        <v>23</v>
      </c>
      <c r="D1657" s="3" t="s">
        <v>1891</v>
      </c>
      <c r="E1657" s="3" t="s">
        <v>457</v>
      </c>
      <c r="F1657" s="3" t="s">
        <v>3503</v>
      </c>
      <c r="G1657" s="3" t="s">
        <v>31</v>
      </c>
      <c r="H1657" s="4">
        <v>45845</v>
      </c>
      <c r="I1657" s="5">
        <v>2</v>
      </c>
      <c r="J1657" s="3" t="s">
        <v>20</v>
      </c>
      <c r="K1657" s="3" t="s">
        <v>457</v>
      </c>
      <c r="L1657" s="6">
        <v>0</v>
      </c>
      <c r="M1657" s="3" t="s">
        <v>457</v>
      </c>
      <c r="N1657" s="3" t="s">
        <v>457</v>
      </c>
      <c r="O1657" s="3" t="s">
        <v>457</v>
      </c>
      <c r="P1657" s="3" t="s">
        <v>457</v>
      </c>
      <c r="Q1657" s="3" t="s">
        <v>3222</v>
      </c>
      <c r="R1657" s="3" t="s">
        <v>457</v>
      </c>
      <c r="S1657" s="3" t="s">
        <v>457</v>
      </c>
      <c r="T1657" s="3" t="s">
        <v>481</v>
      </c>
      <c r="U1657" t="str">
        <f t="shared" si="25"/>
        <v>10060890</v>
      </c>
    </row>
    <row r="1658" spans="1:21" hidden="1">
      <c r="A1658" s="3" t="s">
        <v>1156</v>
      </c>
      <c r="B1658" s="3" t="s">
        <v>1686</v>
      </c>
      <c r="C1658" s="3" t="s">
        <v>23</v>
      </c>
      <c r="D1658" s="3" t="s">
        <v>2583</v>
      </c>
      <c r="E1658" s="3" t="s">
        <v>457</v>
      </c>
      <c r="F1658" s="3" t="s">
        <v>3504</v>
      </c>
      <c r="G1658" s="3" t="s">
        <v>25</v>
      </c>
      <c r="H1658" s="4">
        <v>45845</v>
      </c>
      <c r="I1658" s="5">
        <v>4</v>
      </c>
      <c r="J1658" s="3" t="s">
        <v>20</v>
      </c>
      <c r="K1658" s="3" t="s">
        <v>457</v>
      </c>
      <c r="L1658" s="6">
        <v>101.42</v>
      </c>
      <c r="M1658" s="3" t="s">
        <v>457</v>
      </c>
      <c r="N1658" s="3" t="s">
        <v>457</v>
      </c>
      <c r="O1658" s="3" t="s">
        <v>2582</v>
      </c>
      <c r="P1658" s="3" t="s">
        <v>457</v>
      </c>
      <c r="Q1658" s="3" t="s">
        <v>457</v>
      </c>
      <c r="R1658" s="3" t="s">
        <v>457</v>
      </c>
      <c r="S1658" s="3" t="s">
        <v>457</v>
      </c>
      <c r="T1658" s="3" t="s">
        <v>481</v>
      </c>
      <c r="U1658" t="str">
        <f t="shared" si="25"/>
        <v>10060891</v>
      </c>
    </row>
    <row r="1659" spans="1:21" hidden="1">
      <c r="A1659" s="3" t="s">
        <v>1156</v>
      </c>
      <c r="B1659" s="3" t="s">
        <v>1686</v>
      </c>
      <c r="C1659" s="3" t="s">
        <v>23</v>
      </c>
      <c r="D1659" s="3" t="s">
        <v>2579</v>
      </c>
      <c r="E1659" s="3" t="s">
        <v>457</v>
      </c>
      <c r="F1659" s="3" t="s">
        <v>3504</v>
      </c>
      <c r="G1659" s="3" t="s">
        <v>462</v>
      </c>
      <c r="H1659" s="4">
        <v>45845</v>
      </c>
      <c r="I1659" s="5">
        <v>-3</v>
      </c>
      <c r="J1659" s="3" t="s">
        <v>20</v>
      </c>
      <c r="K1659" s="3" t="s">
        <v>457</v>
      </c>
      <c r="L1659" s="6">
        <v>-76.069999999999993</v>
      </c>
      <c r="M1659" s="3" t="s">
        <v>457</v>
      </c>
      <c r="N1659" s="3" t="s">
        <v>457</v>
      </c>
      <c r="O1659" s="3" t="s">
        <v>2582</v>
      </c>
      <c r="P1659" s="3" t="s">
        <v>457</v>
      </c>
      <c r="Q1659" s="3" t="s">
        <v>457</v>
      </c>
      <c r="R1659" s="3" t="s">
        <v>457</v>
      </c>
      <c r="S1659" s="3" t="s">
        <v>457</v>
      </c>
      <c r="T1659" s="3" t="s">
        <v>481</v>
      </c>
      <c r="U1659" t="str">
        <f t="shared" si="25"/>
        <v>10060891</v>
      </c>
    </row>
    <row r="1660" spans="1:21" hidden="1">
      <c r="A1660" s="3" t="s">
        <v>184</v>
      </c>
      <c r="B1660" s="3" t="s">
        <v>1686</v>
      </c>
      <c r="C1660" s="3" t="s">
        <v>23</v>
      </c>
      <c r="D1660" s="3" t="s">
        <v>1891</v>
      </c>
      <c r="E1660" s="3" t="s">
        <v>457</v>
      </c>
      <c r="F1660" s="3" t="s">
        <v>3505</v>
      </c>
      <c r="G1660" s="3" t="s">
        <v>31</v>
      </c>
      <c r="H1660" s="4">
        <v>45845</v>
      </c>
      <c r="I1660" s="5">
        <v>14</v>
      </c>
      <c r="J1660" s="3" t="s">
        <v>20</v>
      </c>
      <c r="K1660" s="3" t="s">
        <v>457</v>
      </c>
      <c r="L1660" s="6">
        <v>0</v>
      </c>
      <c r="M1660" s="3" t="s">
        <v>457</v>
      </c>
      <c r="N1660" s="3" t="s">
        <v>457</v>
      </c>
      <c r="O1660" s="3" t="s">
        <v>457</v>
      </c>
      <c r="P1660" s="3" t="s">
        <v>457</v>
      </c>
      <c r="Q1660" s="3" t="s">
        <v>3474</v>
      </c>
      <c r="R1660" s="3" t="s">
        <v>457</v>
      </c>
      <c r="S1660" s="3" t="s">
        <v>457</v>
      </c>
      <c r="T1660" s="3" t="s">
        <v>481</v>
      </c>
      <c r="U1660" t="str">
        <f t="shared" si="25"/>
        <v>10060904</v>
      </c>
    </row>
    <row r="1661" spans="1:21" hidden="1">
      <c r="A1661" s="3" t="s">
        <v>188</v>
      </c>
      <c r="B1661" s="3" t="s">
        <v>1686</v>
      </c>
      <c r="C1661" s="3" t="s">
        <v>23</v>
      </c>
      <c r="D1661" s="3" t="s">
        <v>2583</v>
      </c>
      <c r="E1661" s="3" t="s">
        <v>457</v>
      </c>
      <c r="F1661" s="3" t="s">
        <v>3506</v>
      </c>
      <c r="G1661" s="3" t="s">
        <v>31</v>
      </c>
      <c r="H1661" s="4">
        <v>45845</v>
      </c>
      <c r="I1661" s="5">
        <v>2</v>
      </c>
      <c r="J1661" s="3" t="s">
        <v>20</v>
      </c>
      <c r="K1661" s="3" t="s">
        <v>457</v>
      </c>
      <c r="L1661" s="6">
        <v>62.56</v>
      </c>
      <c r="M1661" s="3" t="s">
        <v>457</v>
      </c>
      <c r="N1661" s="3" t="s">
        <v>457</v>
      </c>
      <c r="O1661" s="3" t="s">
        <v>2582</v>
      </c>
      <c r="P1661" s="3" t="s">
        <v>457</v>
      </c>
      <c r="Q1661" s="3" t="s">
        <v>457</v>
      </c>
      <c r="R1661" s="3" t="s">
        <v>457</v>
      </c>
      <c r="S1661" s="3" t="s">
        <v>457</v>
      </c>
      <c r="T1661" s="3" t="s">
        <v>481</v>
      </c>
      <c r="U1661" t="str">
        <f t="shared" si="25"/>
        <v>10060905</v>
      </c>
    </row>
    <row r="1662" spans="1:21" hidden="1">
      <c r="A1662" s="3" t="s">
        <v>191</v>
      </c>
      <c r="B1662" s="3" t="s">
        <v>1686</v>
      </c>
      <c r="C1662" s="3" t="s">
        <v>23</v>
      </c>
      <c r="D1662" s="3" t="s">
        <v>1891</v>
      </c>
      <c r="E1662" s="3" t="s">
        <v>457</v>
      </c>
      <c r="F1662" s="3" t="s">
        <v>3507</v>
      </c>
      <c r="G1662" s="3" t="s">
        <v>31</v>
      </c>
      <c r="H1662" s="4">
        <v>45845</v>
      </c>
      <c r="I1662" s="5">
        <v>5</v>
      </c>
      <c r="J1662" s="3" t="s">
        <v>20</v>
      </c>
      <c r="K1662" s="3" t="s">
        <v>457</v>
      </c>
      <c r="L1662" s="6">
        <v>0</v>
      </c>
      <c r="M1662" s="3" t="s">
        <v>457</v>
      </c>
      <c r="N1662" s="3" t="s">
        <v>457</v>
      </c>
      <c r="O1662" s="3" t="s">
        <v>457</v>
      </c>
      <c r="P1662" s="3" t="s">
        <v>457</v>
      </c>
      <c r="Q1662" s="3" t="s">
        <v>3476</v>
      </c>
      <c r="R1662" s="3" t="s">
        <v>457</v>
      </c>
      <c r="S1662" s="3" t="s">
        <v>457</v>
      </c>
      <c r="T1662" s="3" t="s">
        <v>481</v>
      </c>
      <c r="U1662" t="str">
        <f t="shared" si="25"/>
        <v>10060906</v>
      </c>
    </row>
    <row r="1663" spans="1:21" hidden="1">
      <c r="A1663" s="3" t="s">
        <v>197</v>
      </c>
      <c r="B1663" s="3" t="s">
        <v>1686</v>
      </c>
      <c r="C1663" s="3" t="s">
        <v>27</v>
      </c>
      <c r="D1663" s="3" t="s">
        <v>456</v>
      </c>
      <c r="E1663" s="3" t="s">
        <v>457</v>
      </c>
      <c r="F1663" s="3" t="s">
        <v>3508</v>
      </c>
      <c r="G1663" s="3" t="s">
        <v>31</v>
      </c>
      <c r="H1663" s="4">
        <v>45845</v>
      </c>
      <c r="I1663" s="5">
        <v>-1</v>
      </c>
      <c r="J1663" s="3" t="s">
        <v>20</v>
      </c>
      <c r="K1663" s="3" t="s">
        <v>457</v>
      </c>
      <c r="L1663" s="6">
        <v>-5.52</v>
      </c>
      <c r="M1663" s="3" t="s">
        <v>457</v>
      </c>
      <c r="N1663" s="3" t="s">
        <v>457</v>
      </c>
      <c r="O1663" s="3" t="s">
        <v>457</v>
      </c>
      <c r="P1663" s="3" t="s">
        <v>3500</v>
      </c>
      <c r="Q1663" s="3" t="s">
        <v>457</v>
      </c>
      <c r="R1663" s="3" t="s">
        <v>457</v>
      </c>
      <c r="S1663" s="3" t="s">
        <v>457</v>
      </c>
      <c r="T1663" s="3" t="s">
        <v>3501</v>
      </c>
      <c r="U1663" t="str">
        <f t="shared" si="25"/>
        <v>10060919200177779</v>
      </c>
    </row>
    <row r="1664" spans="1:21" hidden="1">
      <c r="A1664" s="3" t="s">
        <v>197</v>
      </c>
      <c r="B1664" s="3" t="s">
        <v>1686</v>
      </c>
      <c r="C1664" s="3" t="s">
        <v>23</v>
      </c>
      <c r="D1664" s="3" t="s">
        <v>1929</v>
      </c>
      <c r="E1664" s="3" t="s">
        <v>457</v>
      </c>
      <c r="F1664" s="3" t="s">
        <v>3509</v>
      </c>
      <c r="G1664" s="3" t="s">
        <v>31</v>
      </c>
      <c r="H1664" s="4">
        <v>45845</v>
      </c>
      <c r="I1664" s="5">
        <v>-1</v>
      </c>
      <c r="J1664" s="3" t="s">
        <v>20</v>
      </c>
      <c r="K1664" s="3" t="s">
        <v>457</v>
      </c>
      <c r="L1664" s="6">
        <v>0</v>
      </c>
      <c r="M1664" s="3" t="s">
        <v>457</v>
      </c>
      <c r="N1664" s="3" t="s">
        <v>457</v>
      </c>
      <c r="O1664" s="3" t="s">
        <v>457</v>
      </c>
      <c r="P1664" s="3" t="s">
        <v>457</v>
      </c>
      <c r="Q1664" s="3" t="s">
        <v>457</v>
      </c>
      <c r="R1664" s="3" t="s">
        <v>457</v>
      </c>
      <c r="S1664" s="3" t="s">
        <v>457</v>
      </c>
      <c r="T1664" s="3" t="s">
        <v>481</v>
      </c>
      <c r="U1664" t="str">
        <f t="shared" si="25"/>
        <v>10060919</v>
      </c>
    </row>
    <row r="1665" spans="1:21" hidden="1">
      <c r="A1665" s="3" t="s">
        <v>197</v>
      </c>
      <c r="B1665" s="3" t="s">
        <v>1686</v>
      </c>
      <c r="C1665" s="3" t="s">
        <v>27</v>
      </c>
      <c r="D1665" s="3" t="s">
        <v>1929</v>
      </c>
      <c r="E1665" s="3" t="s">
        <v>457</v>
      </c>
      <c r="F1665" s="3" t="s">
        <v>3509</v>
      </c>
      <c r="G1665" s="3" t="s">
        <v>25</v>
      </c>
      <c r="H1665" s="4">
        <v>45845</v>
      </c>
      <c r="I1665" s="5">
        <v>1</v>
      </c>
      <c r="J1665" s="3" t="s">
        <v>20</v>
      </c>
      <c r="K1665" s="3" t="s">
        <v>457</v>
      </c>
      <c r="L1665" s="6">
        <v>0</v>
      </c>
      <c r="M1665" s="3" t="s">
        <v>457</v>
      </c>
      <c r="N1665" s="3" t="s">
        <v>457</v>
      </c>
      <c r="O1665" s="3" t="s">
        <v>457</v>
      </c>
      <c r="P1665" s="3" t="s">
        <v>457</v>
      </c>
      <c r="Q1665" s="3" t="s">
        <v>457</v>
      </c>
      <c r="R1665" s="3" t="s">
        <v>457</v>
      </c>
      <c r="S1665" s="3" t="s">
        <v>457</v>
      </c>
      <c r="T1665" s="3" t="s">
        <v>481</v>
      </c>
      <c r="U1665" t="str">
        <f t="shared" si="25"/>
        <v>10060919</v>
      </c>
    </row>
    <row r="1666" spans="1:21" hidden="1">
      <c r="A1666" s="3" t="s">
        <v>1547</v>
      </c>
      <c r="B1666" s="3" t="s">
        <v>1686</v>
      </c>
      <c r="C1666" s="3" t="s">
        <v>30</v>
      </c>
      <c r="D1666" s="3" t="s">
        <v>1929</v>
      </c>
      <c r="E1666" s="3" t="s">
        <v>457</v>
      </c>
      <c r="F1666" s="3" t="s">
        <v>3510</v>
      </c>
      <c r="G1666" s="3" t="s">
        <v>31</v>
      </c>
      <c r="H1666" s="4">
        <v>45845</v>
      </c>
      <c r="I1666" s="5">
        <v>-24</v>
      </c>
      <c r="J1666" s="3" t="s">
        <v>20</v>
      </c>
      <c r="K1666" s="3" t="s">
        <v>457</v>
      </c>
      <c r="L1666" s="6">
        <v>0</v>
      </c>
      <c r="M1666" s="3" t="s">
        <v>457</v>
      </c>
      <c r="N1666" s="3" t="s">
        <v>457</v>
      </c>
      <c r="O1666" s="3" t="s">
        <v>457</v>
      </c>
      <c r="P1666" s="3" t="s">
        <v>457</v>
      </c>
      <c r="Q1666" s="3" t="s">
        <v>457</v>
      </c>
      <c r="R1666" s="3" t="s">
        <v>457</v>
      </c>
      <c r="S1666" s="3" t="s">
        <v>457</v>
      </c>
      <c r="T1666" s="3" t="s">
        <v>481</v>
      </c>
      <c r="U1666" t="str">
        <f t="shared" si="25"/>
        <v>10204509</v>
      </c>
    </row>
    <row r="1667" spans="1:21" hidden="1">
      <c r="A1667" s="3" t="s">
        <v>1547</v>
      </c>
      <c r="B1667" s="3" t="s">
        <v>1686</v>
      </c>
      <c r="C1667" s="3" t="s">
        <v>27</v>
      </c>
      <c r="D1667" s="3" t="s">
        <v>1929</v>
      </c>
      <c r="E1667" s="3" t="s">
        <v>457</v>
      </c>
      <c r="F1667" s="3" t="s">
        <v>3510</v>
      </c>
      <c r="G1667" s="3" t="s">
        <v>25</v>
      </c>
      <c r="H1667" s="4">
        <v>45845</v>
      </c>
      <c r="I1667" s="5">
        <v>24</v>
      </c>
      <c r="J1667" s="3" t="s">
        <v>20</v>
      </c>
      <c r="K1667" s="3" t="s">
        <v>457</v>
      </c>
      <c r="L1667" s="6">
        <v>0</v>
      </c>
      <c r="M1667" s="3" t="s">
        <v>457</v>
      </c>
      <c r="N1667" s="3" t="s">
        <v>457</v>
      </c>
      <c r="O1667" s="3" t="s">
        <v>457</v>
      </c>
      <c r="P1667" s="3" t="s">
        <v>457</v>
      </c>
      <c r="Q1667" s="3" t="s">
        <v>457</v>
      </c>
      <c r="R1667" s="3" t="s">
        <v>457</v>
      </c>
      <c r="S1667" s="3" t="s">
        <v>457</v>
      </c>
      <c r="T1667" s="3" t="s">
        <v>481</v>
      </c>
      <c r="U1667" t="str">
        <f t="shared" ref="U1667:U1730" si="26">_xlfn.CONCAT(A1667,P1667)</f>
        <v>10204509</v>
      </c>
    </row>
    <row r="1668" spans="1:21" hidden="1">
      <c r="A1668" s="3" t="s">
        <v>1547</v>
      </c>
      <c r="B1668" s="3" t="s">
        <v>1686</v>
      </c>
      <c r="C1668" s="3" t="s">
        <v>30</v>
      </c>
      <c r="D1668" s="3" t="s">
        <v>1929</v>
      </c>
      <c r="E1668" s="3" t="s">
        <v>457</v>
      </c>
      <c r="F1668" s="3" t="s">
        <v>3511</v>
      </c>
      <c r="G1668" s="3" t="s">
        <v>31</v>
      </c>
      <c r="H1668" s="4">
        <v>45845</v>
      </c>
      <c r="I1668" s="5">
        <v>-8</v>
      </c>
      <c r="J1668" s="3" t="s">
        <v>20</v>
      </c>
      <c r="K1668" s="3" t="s">
        <v>457</v>
      </c>
      <c r="L1668" s="6">
        <v>0</v>
      </c>
      <c r="M1668" s="3" t="s">
        <v>457</v>
      </c>
      <c r="N1668" s="3" t="s">
        <v>457</v>
      </c>
      <c r="O1668" s="3" t="s">
        <v>457</v>
      </c>
      <c r="P1668" s="3" t="s">
        <v>457</v>
      </c>
      <c r="Q1668" s="3" t="s">
        <v>457</v>
      </c>
      <c r="R1668" s="3" t="s">
        <v>457</v>
      </c>
      <c r="S1668" s="3" t="s">
        <v>457</v>
      </c>
      <c r="T1668" s="3" t="s">
        <v>481</v>
      </c>
      <c r="U1668" t="str">
        <f t="shared" si="26"/>
        <v>10204509</v>
      </c>
    </row>
    <row r="1669" spans="1:21" hidden="1">
      <c r="A1669" s="3" t="s">
        <v>1547</v>
      </c>
      <c r="B1669" s="3" t="s">
        <v>1686</v>
      </c>
      <c r="C1669" s="3" t="s">
        <v>27</v>
      </c>
      <c r="D1669" s="3" t="s">
        <v>1929</v>
      </c>
      <c r="E1669" s="3" t="s">
        <v>457</v>
      </c>
      <c r="F1669" s="3" t="s">
        <v>3511</v>
      </c>
      <c r="G1669" s="3" t="s">
        <v>25</v>
      </c>
      <c r="H1669" s="4">
        <v>45845</v>
      </c>
      <c r="I1669" s="5">
        <v>8</v>
      </c>
      <c r="J1669" s="3" t="s">
        <v>20</v>
      </c>
      <c r="K1669" s="3" t="s">
        <v>457</v>
      </c>
      <c r="L1669" s="6">
        <v>0</v>
      </c>
      <c r="M1669" s="3" t="s">
        <v>457</v>
      </c>
      <c r="N1669" s="3" t="s">
        <v>457</v>
      </c>
      <c r="O1669" s="3" t="s">
        <v>457</v>
      </c>
      <c r="P1669" s="3" t="s">
        <v>457</v>
      </c>
      <c r="Q1669" s="3" t="s">
        <v>457</v>
      </c>
      <c r="R1669" s="3" t="s">
        <v>457</v>
      </c>
      <c r="S1669" s="3" t="s">
        <v>457</v>
      </c>
      <c r="T1669" s="3" t="s">
        <v>481</v>
      </c>
      <c r="U1669" t="str">
        <f t="shared" si="26"/>
        <v>10204509</v>
      </c>
    </row>
    <row r="1670" spans="1:21" hidden="1">
      <c r="A1670" s="3" t="s">
        <v>1349</v>
      </c>
      <c r="B1670" s="3" t="s">
        <v>1686</v>
      </c>
      <c r="C1670" s="3" t="s">
        <v>23</v>
      </c>
      <c r="D1670" s="3" t="s">
        <v>2583</v>
      </c>
      <c r="E1670" s="3" t="s">
        <v>457</v>
      </c>
      <c r="F1670" s="3" t="s">
        <v>3506</v>
      </c>
      <c r="G1670" s="3" t="s">
        <v>25</v>
      </c>
      <c r="H1670" s="4">
        <v>45845</v>
      </c>
      <c r="I1670" s="5">
        <v>2</v>
      </c>
      <c r="J1670" s="3" t="s">
        <v>20</v>
      </c>
      <c r="K1670" s="3" t="s">
        <v>457</v>
      </c>
      <c r="L1670" s="6">
        <v>59.87</v>
      </c>
      <c r="M1670" s="3" t="s">
        <v>457</v>
      </c>
      <c r="N1670" s="3" t="s">
        <v>457</v>
      </c>
      <c r="O1670" s="3" t="s">
        <v>2582</v>
      </c>
      <c r="P1670" s="3" t="s">
        <v>457</v>
      </c>
      <c r="Q1670" s="3" t="s">
        <v>457</v>
      </c>
      <c r="R1670" s="3" t="s">
        <v>457</v>
      </c>
      <c r="S1670" s="3" t="s">
        <v>457</v>
      </c>
      <c r="T1670" s="3" t="s">
        <v>481</v>
      </c>
      <c r="U1670" t="str">
        <f t="shared" si="26"/>
        <v>10205990</v>
      </c>
    </row>
    <row r="1671" spans="1:21" hidden="1">
      <c r="A1671" s="3" t="s">
        <v>1106</v>
      </c>
      <c r="B1671" s="3" t="s">
        <v>1686</v>
      </c>
      <c r="C1671" s="3" t="s">
        <v>23</v>
      </c>
      <c r="D1671" s="3" t="s">
        <v>2583</v>
      </c>
      <c r="E1671" s="3" t="s">
        <v>457</v>
      </c>
      <c r="F1671" s="3" t="s">
        <v>3492</v>
      </c>
      <c r="G1671" s="3" t="s">
        <v>462</v>
      </c>
      <c r="H1671" s="4">
        <v>45845</v>
      </c>
      <c r="I1671" s="5">
        <v>2</v>
      </c>
      <c r="J1671" s="3" t="s">
        <v>20</v>
      </c>
      <c r="K1671" s="3" t="s">
        <v>457</v>
      </c>
      <c r="L1671" s="6">
        <v>6.53</v>
      </c>
      <c r="M1671" s="3" t="s">
        <v>457</v>
      </c>
      <c r="N1671" s="3" t="s">
        <v>457</v>
      </c>
      <c r="O1671" s="3" t="s">
        <v>2582</v>
      </c>
      <c r="P1671" s="3" t="s">
        <v>457</v>
      </c>
      <c r="Q1671" s="3" t="s">
        <v>457</v>
      </c>
      <c r="R1671" s="3" t="s">
        <v>457</v>
      </c>
      <c r="S1671" s="3" t="s">
        <v>457</v>
      </c>
      <c r="T1671" s="3" t="s">
        <v>481</v>
      </c>
      <c r="U1671" t="str">
        <f t="shared" si="26"/>
        <v>10400616</v>
      </c>
    </row>
    <row r="1672" spans="1:21" hidden="1">
      <c r="A1672" s="3" t="s">
        <v>1467</v>
      </c>
      <c r="B1672" s="3" t="s">
        <v>1686</v>
      </c>
      <c r="C1672" s="3" t="s">
        <v>27</v>
      </c>
      <c r="D1672" s="3" t="s">
        <v>1929</v>
      </c>
      <c r="E1672" s="3" t="s">
        <v>457</v>
      </c>
      <c r="F1672" s="3" t="s">
        <v>3512</v>
      </c>
      <c r="G1672" s="3" t="s">
        <v>25</v>
      </c>
      <c r="H1672" s="4">
        <v>45845</v>
      </c>
      <c r="I1672" s="5">
        <v>4</v>
      </c>
      <c r="J1672" s="3" t="s">
        <v>20</v>
      </c>
      <c r="K1672" s="3" t="s">
        <v>457</v>
      </c>
      <c r="L1672" s="6">
        <v>0</v>
      </c>
      <c r="M1672" s="3" t="s">
        <v>457</v>
      </c>
      <c r="N1672" s="3" t="s">
        <v>457</v>
      </c>
      <c r="O1672" s="3" t="s">
        <v>457</v>
      </c>
      <c r="P1672" s="3" t="s">
        <v>457</v>
      </c>
      <c r="Q1672" s="3" t="s">
        <v>457</v>
      </c>
      <c r="R1672" s="3" t="s">
        <v>457</v>
      </c>
      <c r="S1672" s="3" t="s">
        <v>457</v>
      </c>
      <c r="T1672" s="3" t="s">
        <v>481</v>
      </c>
      <c r="U1672" t="str">
        <f t="shared" si="26"/>
        <v>10408493</v>
      </c>
    </row>
    <row r="1673" spans="1:21" hidden="1">
      <c r="A1673" s="3" t="s">
        <v>1467</v>
      </c>
      <c r="B1673" s="3" t="s">
        <v>1686</v>
      </c>
      <c r="C1673" s="3" t="s">
        <v>30</v>
      </c>
      <c r="D1673" s="3" t="s">
        <v>1929</v>
      </c>
      <c r="E1673" s="3" t="s">
        <v>457</v>
      </c>
      <c r="F1673" s="3" t="s">
        <v>3512</v>
      </c>
      <c r="G1673" s="3" t="s">
        <v>31</v>
      </c>
      <c r="H1673" s="4">
        <v>45845</v>
      </c>
      <c r="I1673" s="5">
        <v>-4</v>
      </c>
      <c r="J1673" s="3" t="s">
        <v>20</v>
      </c>
      <c r="K1673" s="3" t="s">
        <v>457</v>
      </c>
      <c r="L1673" s="6">
        <v>0</v>
      </c>
      <c r="M1673" s="3" t="s">
        <v>457</v>
      </c>
      <c r="N1673" s="3" t="s">
        <v>457</v>
      </c>
      <c r="O1673" s="3" t="s">
        <v>457</v>
      </c>
      <c r="P1673" s="3" t="s">
        <v>457</v>
      </c>
      <c r="Q1673" s="3" t="s">
        <v>457</v>
      </c>
      <c r="R1673" s="3" t="s">
        <v>457</v>
      </c>
      <c r="S1673" s="3" t="s">
        <v>457</v>
      </c>
      <c r="T1673" s="3" t="s">
        <v>481</v>
      </c>
      <c r="U1673" t="str">
        <f t="shared" si="26"/>
        <v>10408493</v>
      </c>
    </row>
    <row r="1674" spans="1:21" hidden="1">
      <c r="A1674" s="3" t="s">
        <v>1315</v>
      </c>
      <c r="B1674" s="3" t="s">
        <v>1686</v>
      </c>
      <c r="C1674" s="3" t="s">
        <v>23</v>
      </c>
      <c r="D1674" s="3" t="s">
        <v>1891</v>
      </c>
      <c r="E1674" s="3" t="s">
        <v>457</v>
      </c>
      <c r="F1674" s="3" t="s">
        <v>3513</v>
      </c>
      <c r="G1674" s="3" t="s">
        <v>31</v>
      </c>
      <c r="H1674" s="4">
        <v>45845</v>
      </c>
      <c r="I1674" s="5">
        <v>1</v>
      </c>
      <c r="J1674" s="3" t="s">
        <v>20</v>
      </c>
      <c r="K1674" s="3" t="s">
        <v>457</v>
      </c>
      <c r="L1674" s="6">
        <v>0</v>
      </c>
      <c r="M1674" s="3" t="s">
        <v>457</v>
      </c>
      <c r="N1674" s="3" t="s">
        <v>457</v>
      </c>
      <c r="O1674" s="3" t="s">
        <v>457</v>
      </c>
      <c r="P1674" s="3" t="s">
        <v>457</v>
      </c>
      <c r="Q1674" s="3" t="s">
        <v>3481</v>
      </c>
      <c r="R1674" s="3" t="s">
        <v>457</v>
      </c>
      <c r="S1674" s="3" t="s">
        <v>457</v>
      </c>
      <c r="T1674" s="3" t="s">
        <v>481</v>
      </c>
      <c r="U1674" t="str">
        <f t="shared" si="26"/>
        <v>10480795</v>
      </c>
    </row>
    <row r="1675" spans="1:21" hidden="1">
      <c r="A1675" s="3" t="s">
        <v>1047</v>
      </c>
      <c r="B1675" s="3" t="s">
        <v>1686</v>
      </c>
      <c r="C1675" s="3" t="s">
        <v>23</v>
      </c>
      <c r="D1675" s="3" t="s">
        <v>2583</v>
      </c>
      <c r="E1675" s="3" t="s">
        <v>457</v>
      </c>
      <c r="F1675" s="3" t="s">
        <v>3514</v>
      </c>
      <c r="G1675" s="3" t="s">
        <v>483</v>
      </c>
      <c r="H1675" s="4">
        <v>45845</v>
      </c>
      <c r="I1675" s="5">
        <v>1</v>
      </c>
      <c r="J1675" s="3" t="s">
        <v>20</v>
      </c>
      <c r="K1675" s="3" t="s">
        <v>457</v>
      </c>
      <c r="L1675" s="6">
        <v>127.76</v>
      </c>
      <c r="M1675" s="3" t="s">
        <v>457</v>
      </c>
      <c r="N1675" s="3" t="s">
        <v>457</v>
      </c>
      <c r="O1675" s="3" t="s">
        <v>2582</v>
      </c>
      <c r="P1675" s="3" t="s">
        <v>457</v>
      </c>
      <c r="Q1675" s="3" t="s">
        <v>457</v>
      </c>
      <c r="R1675" s="3" t="s">
        <v>457</v>
      </c>
      <c r="S1675" s="3" t="s">
        <v>457</v>
      </c>
      <c r="T1675" s="3" t="s">
        <v>481</v>
      </c>
      <c r="U1675" t="str">
        <f t="shared" si="26"/>
        <v>10521047</v>
      </c>
    </row>
    <row r="1676" spans="1:21" hidden="1">
      <c r="A1676" s="3" t="s">
        <v>1337</v>
      </c>
      <c r="B1676" s="3" t="s">
        <v>1686</v>
      </c>
      <c r="C1676" s="3" t="s">
        <v>457</v>
      </c>
      <c r="D1676" s="3" t="s">
        <v>1899</v>
      </c>
      <c r="E1676" s="3" t="s">
        <v>457</v>
      </c>
      <c r="F1676" s="3" t="s">
        <v>3515</v>
      </c>
      <c r="G1676" s="3" t="s">
        <v>25</v>
      </c>
      <c r="H1676" s="4">
        <v>45846</v>
      </c>
      <c r="I1676" s="5">
        <v>2</v>
      </c>
      <c r="J1676" s="3" t="s">
        <v>20</v>
      </c>
      <c r="K1676" s="3" t="s">
        <v>457</v>
      </c>
      <c r="L1676" s="6">
        <v>12.28</v>
      </c>
      <c r="M1676" s="3" t="s">
        <v>457</v>
      </c>
      <c r="N1676" s="3" t="s">
        <v>457</v>
      </c>
      <c r="O1676" s="3" t="s">
        <v>457</v>
      </c>
      <c r="P1676" s="3" t="s">
        <v>457</v>
      </c>
      <c r="Q1676" s="3" t="s">
        <v>3516</v>
      </c>
      <c r="R1676" s="3" t="s">
        <v>457</v>
      </c>
      <c r="S1676" s="3" t="s">
        <v>457</v>
      </c>
      <c r="T1676" s="3" t="s">
        <v>481</v>
      </c>
      <c r="U1676" t="str">
        <f t="shared" si="26"/>
        <v>10060208</v>
      </c>
    </row>
    <row r="1677" spans="1:21" hidden="1">
      <c r="A1677" s="3" t="s">
        <v>1457</v>
      </c>
      <c r="B1677" s="3" t="s">
        <v>1686</v>
      </c>
      <c r="C1677" s="3" t="s">
        <v>457</v>
      </c>
      <c r="D1677" s="3" t="s">
        <v>1899</v>
      </c>
      <c r="E1677" s="3" t="s">
        <v>457</v>
      </c>
      <c r="F1677" s="3" t="s">
        <v>3517</v>
      </c>
      <c r="G1677" s="3" t="s">
        <v>25</v>
      </c>
      <c r="H1677" s="4">
        <v>45846</v>
      </c>
      <c r="I1677" s="5">
        <v>2</v>
      </c>
      <c r="J1677" s="3" t="s">
        <v>20</v>
      </c>
      <c r="K1677" s="3" t="s">
        <v>457</v>
      </c>
      <c r="L1677" s="6">
        <v>5.3</v>
      </c>
      <c r="M1677" s="3" t="s">
        <v>457</v>
      </c>
      <c r="N1677" s="3" t="s">
        <v>457</v>
      </c>
      <c r="O1677" s="3" t="s">
        <v>457</v>
      </c>
      <c r="P1677" s="3" t="s">
        <v>457</v>
      </c>
      <c r="Q1677" s="3" t="s">
        <v>3471</v>
      </c>
      <c r="R1677" s="3" t="s">
        <v>457</v>
      </c>
      <c r="S1677" s="3" t="s">
        <v>457</v>
      </c>
      <c r="T1677" s="3" t="s">
        <v>481</v>
      </c>
      <c r="U1677" t="str">
        <f t="shared" si="26"/>
        <v>10060883</v>
      </c>
    </row>
    <row r="1678" spans="1:21" hidden="1">
      <c r="A1678" s="3" t="s">
        <v>154</v>
      </c>
      <c r="B1678" s="3" t="s">
        <v>1686</v>
      </c>
      <c r="C1678" s="3" t="s">
        <v>23</v>
      </c>
      <c r="D1678" s="3" t="s">
        <v>2579</v>
      </c>
      <c r="E1678" s="3" t="s">
        <v>457</v>
      </c>
      <c r="F1678" s="3" t="s">
        <v>3518</v>
      </c>
      <c r="G1678" s="3" t="s">
        <v>463</v>
      </c>
      <c r="H1678" s="4">
        <v>45846</v>
      </c>
      <c r="I1678" s="5">
        <v>-1</v>
      </c>
      <c r="J1678" s="3" t="s">
        <v>20</v>
      </c>
      <c r="K1678" s="3" t="s">
        <v>457</v>
      </c>
      <c r="L1678" s="6">
        <v>-4.78</v>
      </c>
      <c r="M1678" s="3" t="s">
        <v>457</v>
      </c>
      <c r="N1678" s="3" t="s">
        <v>457</v>
      </c>
      <c r="O1678" s="3" t="s">
        <v>2582</v>
      </c>
      <c r="P1678" s="3" t="s">
        <v>457</v>
      </c>
      <c r="Q1678" s="3" t="s">
        <v>457</v>
      </c>
      <c r="R1678" s="3" t="s">
        <v>457</v>
      </c>
      <c r="S1678" s="3" t="s">
        <v>457</v>
      </c>
      <c r="T1678" s="3" t="s">
        <v>481</v>
      </c>
      <c r="U1678" t="str">
        <f t="shared" si="26"/>
        <v>10060885</v>
      </c>
    </row>
    <row r="1679" spans="1:21" hidden="1">
      <c r="A1679" s="3" t="s">
        <v>168</v>
      </c>
      <c r="B1679" s="3" t="s">
        <v>1686</v>
      </c>
      <c r="C1679" s="3" t="s">
        <v>23</v>
      </c>
      <c r="D1679" s="3" t="s">
        <v>2579</v>
      </c>
      <c r="E1679" s="3" t="s">
        <v>457</v>
      </c>
      <c r="F1679" s="3" t="s">
        <v>3519</v>
      </c>
      <c r="G1679" s="3" t="s">
        <v>458</v>
      </c>
      <c r="H1679" s="4">
        <v>45846</v>
      </c>
      <c r="I1679" s="5">
        <v>-1</v>
      </c>
      <c r="J1679" s="3" t="s">
        <v>20</v>
      </c>
      <c r="K1679" s="3" t="s">
        <v>457</v>
      </c>
      <c r="L1679" s="6">
        <v>-31.66</v>
      </c>
      <c r="M1679" s="3" t="s">
        <v>457</v>
      </c>
      <c r="N1679" s="3" t="s">
        <v>457</v>
      </c>
      <c r="O1679" s="3" t="s">
        <v>2582</v>
      </c>
      <c r="P1679" s="3" t="s">
        <v>457</v>
      </c>
      <c r="Q1679" s="3" t="s">
        <v>457</v>
      </c>
      <c r="R1679" s="3" t="s">
        <v>457</v>
      </c>
      <c r="S1679" s="3" t="s">
        <v>457</v>
      </c>
      <c r="T1679" s="3" t="s">
        <v>481</v>
      </c>
      <c r="U1679" t="str">
        <f t="shared" si="26"/>
        <v>10060892</v>
      </c>
    </row>
    <row r="1680" spans="1:21" hidden="1">
      <c r="A1680" s="3" t="s">
        <v>1547</v>
      </c>
      <c r="B1680" s="3" t="s">
        <v>1686</v>
      </c>
      <c r="C1680" s="3" t="s">
        <v>30</v>
      </c>
      <c r="D1680" s="3" t="s">
        <v>1891</v>
      </c>
      <c r="E1680" s="3" t="s">
        <v>457</v>
      </c>
      <c r="F1680" s="3" t="s">
        <v>3520</v>
      </c>
      <c r="G1680" s="3" t="s">
        <v>31</v>
      </c>
      <c r="H1680" s="4">
        <v>45846</v>
      </c>
      <c r="I1680" s="5">
        <v>32</v>
      </c>
      <c r="J1680" s="3" t="s">
        <v>20</v>
      </c>
      <c r="K1680" s="3" t="s">
        <v>457</v>
      </c>
      <c r="L1680" s="6">
        <v>0</v>
      </c>
      <c r="M1680" s="3" t="s">
        <v>457</v>
      </c>
      <c r="N1680" s="3" t="s">
        <v>457</v>
      </c>
      <c r="O1680" s="3" t="s">
        <v>457</v>
      </c>
      <c r="P1680" s="3" t="s">
        <v>457</v>
      </c>
      <c r="Q1680" s="3" t="s">
        <v>2898</v>
      </c>
      <c r="R1680" s="3" t="s">
        <v>457</v>
      </c>
      <c r="S1680" s="3" t="s">
        <v>457</v>
      </c>
      <c r="T1680" s="3" t="s">
        <v>481</v>
      </c>
      <c r="U1680" t="str">
        <f t="shared" si="26"/>
        <v>10204509</v>
      </c>
    </row>
    <row r="1681" spans="1:21" hidden="1">
      <c r="A1681" s="3" t="s">
        <v>1547</v>
      </c>
      <c r="B1681" s="3" t="s">
        <v>1686</v>
      </c>
      <c r="C1681" s="3" t="s">
        <v>27</v>
      </c>
      <c r="D1681" s="3" t="s">
        <v>456</v>
      </c>
      <c r="E1681" s="3" t="s">
        <v>457</v>
      </c>
      <c r="F1681" s="3" t="s">
        <v>3521</v>
      </c>
      <c r="G1681" s="3" t="s">
        <v>31</v>
      </c>
      <c r="H1681" s="4">
        <v>45846</v>
      </c>
      <c r="I1681" s="5">
        <v>-32</v>
      </c>
      <c r="J1681" s="3" t="s">
        <v>20</v>
      </c>
      <c r="K1681" s="3" t="s">
        <v>457</v>
      </c>
      <c r="L1681" s="6">
        <v>-39.450000000000003</v>
      </c>
      <c r="M1681" s="3" t="s">
        <v>457</v>
      </c>
      <c r="N1681" s="3" t="s">
        <v>457</v>
      </c>
      <c r="O1681" s="3" t="s">
        <v>457</v>
      </c>
      <c r="P1681" s="3" t="s">
        <v>3026</v>
      </c>
      <c r="Q1681" s="3" t="s">
        <v>457</v>
      </c>
      <c r="R1681" s="3" t="s">
        <v>457</v>
      </c>
      <c r="S1681" s="3" t="s">
        <v>457</v>
      </c>
      <c r="T1681" s="3" t="s">
        <v>481</v>
      </c>
      <c r="U1681" t="str">
        <f t="shared" si="26"/>
        <v>10204509100084744</v>
      </c>
    </row>
    <row r="1682" spans="1:21" hidden="1">
      <c r="A1682" s="3" t="s">
        <v>1547</v>
      </c>
      <c r="B1682" s="3" t="s">
        <v>1686</v>
      </c>
      <c r="C1682" s="3" t="s">
        <v>457</v>
      </c>
      <c r="D1682" s="3" t="s">
        <v>1899</v>
      </c>
      <c r="E1682" s="3" t="s">
        <v>457</v>
      </c>
      <c r="F1682" s="3" t="s">
        <v>3522</v>
      </c>
      <c r="G1682" s="3" t="s">
        <v>25</v>
      </c>
      <c r="H1682" s="4">
        <v>45846</v>
      </c>
      <c r="I1682" s="5">
        <v>4</v>
      </c>
      <c r="J1682" s="3" t="s">
        <v>20</v>
      </c>
      <c r="K1682" s="3" t="s">
        <v>457</v>
      </c>
      <c r="L1682" s="6">
        <v>5.09</v>
      </c>
      <c r="M1682" s="3" t="s">
        <v>457</v>
      </c>
      <c r="N1682" s="3" t="s">
        <v>457</v>
      </c>
      <c r="O1682" s="3" t="s">
        <v>457</v>
      </c>
      <c r="P1682" s="3" t="s">
        <v>457</v>
      </c>
      <c r="Q1682" s="3" t="s">
        <v>2898</v>
      </c>
      <c r="R1682" s="3" t="s">
        <v>457</v>
      </c>
      <c r="S1682" s="3" t="s">
        <v>457</v>
      </c>
      <c r="T1682" s="3" t="s">
        <v>481</v>
      </c>
      <c r="U1682" t="str">
        <f t="shared" si="26"/>
        <v>10204509</v>
      </c>
    </row>
    <row r="1683" spans="1:21" hidden="1">
      <c r="A1683" s="3" t="s">
        <v>1324</v>
      </c>
      <c r="B1683" s="3" t="s">
        <v>1686</v>
      </c>
      <c r="C1683" s="3" t="s">
        <v>23</v>
      </c>
      <c r="D1683" s="3" t="s">
        <v>2579</v>
      </c>
      <c r="E1683" s="3" t="s">
        <v>457</v>
      </c>
      <c r="F1683" s="3" t="s">
        <v>3523</v>
      </c>
      <c r="G1683" s="3" t="s">
        <v>459</v>
      </c>
      <c r="H1683" s="4">
        <v>45846</v>
      </c>
      <c r="I1683" s="5">
        <v>-2</v>
      </c>
      <c r="J1683" s="3" t="s">
        <v>20</v>
      </c>
      <c r="K1683" s="3" t="s">
        <v>457</v>
      </c>
      <c r="L1683" s="6">
        <v>-1.98</v>
      </c>
      <c r="M1683" s="3" t="s">
        <v>457</v>
      </c>
      <c r="N1683" s="3" t="s">
        <v>457</v>
      </c>
      <c r="O1683" s="3" t="s">
        <v>2582</v>
      </c>
      <c r="P1683" s="3" t="s">
        <v>457</v>
      </c>
      <c r="Q1683" s="3" t="s">
        <v>457</v>
      </c>
      <c r="R1683" s="3" t="s">
        <v>457</v>
      </c>
      <c r="S1683" s="3" t="s">
        <v>457</v>
      </c>
      <c r="T1683" s="3" t="s">
        <v>481</v>
      </c>
      <c r="U1683" t="str">
        <f t="shared" si="26"/>
        <v>10245637</v>
      </c>
    </row>
    <row r="1684" spans="1:21" hidden="1">
      <c r="A1684" s="3" t="s">
        <v>1467</v>
      </c>
      <c r="B1684" s="3" t="s">
        <v>1686</v>
      </c>
      <c r="C1684" s="3" t="s">
        <v>27</v>
      </c>
      <c r="D1684" s="3" t="s">
        <v>456</v>
      </c>
      <c r="E1684" s="3" t="s">
        <v>457</v>
      </c>
      <c r="F1684" s="3" t="s">
        <v>3524</v>
      </c>
      <c r="G1684" s="3" t="s">
        <v>31</v>
      </c>
      <c r="H1684" s="4">
        <v>45846</v>
      </c>
      <c r="I1684" s="5">
        <v>-4</v>
      </c>
      <c r="J1684" s="3" t="s">
        <v>20</v>
      </c>
      <c r="K1684" s="3" t="s">
        <v>457</v>
      </c>
      <c r="L1684" s="6">
        <v>-243.33</v>
      </c>
      <c r="M1684" s="3" t="s">
        <v>457</v>
      </c>
      <c r="N1684" s="3" t="s">
        <v>457</v>
      </c>
      <c r="O1684" s="3" t="s">
        <v>457</v>
      </c>
      <c r="P1684" s="3" t="s">
        <v>3055</v>
      </c>
      <c r="Q1684" s="3" t="s">
        <v>457</v>
      </c>
      <c r="R1684" s="3" t="s">
        <v>457</v>
      </c>
      <c r="S1684" s="3" t="s">
        <v>457</v>
      </c>
      <c r="T1684" s="3" t="s">
        <v>481</v>
      </c>
      <c r="U1684" t="str">
        <f t="shared" si="26"/>
        <v>10408493100036009</v>
      </c>
    </row>
    <row r="1685" spans="1:21" hidden="1">
      <c r="A1685" s="3" t="s">
        <v>1467</v>
      </c>
      <c r="B1685" s="3" t="s">
        <v>1686</v>
      </c>
      <c r="C1685" s="3" t="s">
        <v>30</v>
      </c>
      <c r="D1685" s="3" t="s">
        <v>1891</v>
      </c>
      <c r="E1685" s="3" t="s">
        <v>457</v>
      </c>
      <c r="F1685" s="3" t="s">
        <v>3525</v>
      </c>
      <c r="G1685" s="3" t="s">
        <v>31</v>
      </c>
      <c r="H1685" s="4">
        <v>45846</v>
      </c>
      <c r="I1685" s="5">
        <v>4</v>
      </c>
      <c r="J1685" s="3" t="s">
        <v>20</v>
      </c>
      <c r="K1685" s="3" t="s">
        <v>457</v>
      </c>
      <c r="L1685" s="6">
        <v>0</v>
      </c>
      <c r="M1685" s="3" t="s">
        <v>457</v>
      </c>
      <c r="N1685" s="3" t="s">
        <v>457</v>
      </c>
      <c r="O1685" s="3" t="s">
        <v>457</v>
      </c>
      <c r="P1685" s="3" t="s">
        <v>457</v>
      </c>
      <c r="Q1685" s="3" t="s">
        <v>2704</v>
      </c>
      <c r="R1685" s="3" t="s">
        <v>457</v>
      </c>
      <c r="S1685" s="3" t="s">
        <v>457</v>
      </c>
      <c r="T1685" s="3" t="s">
        <v>481</v>
      </c>
      <c r="U1685" t="str">
        <f t="shared" si="26"/>
        <v>10408493</v>
      </c>
    </row>
    <row r="1686" spans="1:21" hidden="1">
      <c r="A1686" s="3" t="s">
        <v>880</v>
      </c>
      <c r="B1686" s="3" t="s">
        <v>1686</v>
      </c>
      <c r="C1686" s="3" t="s">
        <v>30</v>
      </c>
      <c r="D1686" s="3" t="s">
        <v>1891</v>
      </c>
      <c r="E1686" s="3" t="s">
        <v>457</v>
      </c>
      <c r="F1686" s="3" t="s">
        <v>3526</v>
      </c>
      <c r="G1686" s="3" t="s">
        <v>31</v>
      </c>
      <c r="H1686" s="4">
        <v>45846</v>
      </c>
      <c r="I1686" s="5">
        <v>1</v>
      </c>
      <c r="J1686" s="3" t="s">
        <v>1841</v>
      </c>
      <c r="K1686" s="3" t="s">
        <v>457</v>
      </c>
      <c r="L1686" s="6">
        <v>0</v>
      </c>
      <c r="M1686" s="3" t="s">
        <v>3527</v>
      </c>
      <c r="N1686" s="3" t="s">
        <v>457</v>
      </c>
      <c r="O1686" s="3" t="s">
        <v>457</v>
      </c>
      <c r="P1686" s="3" t="s">
        <v>457</v>
      </c>
      <c r="Q1686" s="3" t="s">
        <v>3452</v>
      </c>
      <c r="R1686" s="3" t="s">
        <v>457</v>
      </c>
      <c r="S1686" s="3" t="s">
        <v>457</v>
      </c>
      <c r="T1686" s="3" t="s">
        <v>481</v>
      </c>
      <c r="U1686" t="str">
        <f t="shared" si="26"/>
        <v>10417500</v>
      </c>
    </row>
    <row r="1687" spans="1:21" hidden="1">
      <c r="A1687" s="3" t="s">
        <v>880</v>
      </c>
      <c r="B1687" s="3" t="s">
        <v>1686</v>
      </c>
      <c r="C1687" s="3" t="s">
        <v>30</v>
      </c>
      <c r="D1687" s="3" t="s">
        <v>1891</v>
      </c>
      <c r="E1687" s="3" t="s">
        <v>457</v>
      </c>
      <c r="F1687" s="3" t="s">
        <v>3528</v>
      </c>
      <c r="G1687" s="3" t="s">
        <v>31</v>
      </c>
      <c r="H1687" s="4">
        <v>45846</v>
      </c>
      <c r="I1687" s="5">
        <v>1</v>
      </c>
      <c r="J1687" s="3" t="s">
        <v>1841</v>
      </c>
      <c r="K1687" s="3" t="s">
        <v>457</v>
      </c>
      <c r="L1687" s="6">
        <v>0</v>
      </c>
      <c r="M1687" s="3" t="s">
        <v>3527</v>
      </c>
      <c r="N1687" s="3" t="s">
        <v>457</v>
      </c>
      <c r="O1687" s="3" t="s">
        <v>457</v>
      </c>
      <c r="P1687" s="3" t="s">
        <v>457</v>
      </c>
      <c r="Q1687" s="3" t="s">
        <v>3446</v>
      </c>
      <c r="R1687" s="3" t="s">
        <v>457</v>
      </c>
      <c r="S1687" s="3" t="s">
        <v>457</v>
      </c>
      <c r="T1687" s="3" t="s">
        <v>481</v>
      </c>
      <c r="U1687" t="str">
        <f t="shared" si="26"/>
        <v>10417500</v>
      </c>
    </row>
    <row r="1688" spans="1:21" hidden="1">
      <c r="A1688" s="3" t="s">
        <v>880</v>
      </c>
      <c r="B1688" s="3" t="s">
        <v>1686</v>
      </c>
      <c r="C1688" s="3" t="s">
        <v>30</v>
      </c>
      <c r="D1688" s="3" t="s">
        <v>1891</v>
      </c>
      <c r="E1688" s="3" t="s">
        <v>457</v>
      </c>
      <c r="F1688" s="3" t="s">
        <v>3529</v>
      </c>
      <c r="G1688" s="3" t="s">
        <v>31</v>
      </c>
      <c r="H1688" s="4">
        <v>45846</v>
      </c>
      <c r="I1688" s="5">
        <v>1</v>
      </c>
      <c r="J1688" s="3" t="s">
        <v>1841</v>
      </c>
      <c r="K1688" s="3" t="s">
        <v>457</v>
      </c>
      <c r="L1688" s="6">
        <v>0</v>
      </c>
      <c r="M1688" s="3" t="s">
        <v>3527</v>
      </c>
      <c r="N1688" s="3" t="s">
        <v>457</v>
      </c>
      <c r="O1688" s="3" t="s">
        <v>457</v>
      </c>
      <c r="P1688" s="3" t="s">
        <v>457</v>
      </c>
      <c r="Q1688" s="3" t="s">
        <v>3448</v>
      </c>
      <c r="R1688" s="3" t="s">
        <v>457</v>
      </c>
      <c r="S1688" s="3" t="s">
        <v>457</v>
      </c>
      <c r="T1688" s="3" t="s">
        <v>481</v>
      </c>
      <c r="U1688" t="str">
        <f t="shared" si="26"/>
        <v>10417500</v>
      </c>
    </row>
    <row r="1689" spans="1:21" hidden="1">
      <c r="A1689" s="3" t="s">
        <v>880</v>
      </c>
      <c r="B1689" s="3" t="s">
        <v>1686</v>
      </c>
      <c r="C1689" s="3" t="s">
        <v>30</v>
      </c>
      <c r="D1689" s="3" t="s">
        <v>1891</v>
      </c>
      <c r="E1689" s="3" t="s">
        <v>457</v>
      </c>
      <c r="F1689" s="3" t="s">
        <v>3530</v>
      </c>
      <c r="G1689" s="3" t="s">
        <v>31</v>
      </c>
      <c r="H1689" s="4">
        <v>45846</v>
      </c>
      <c r="I1689" s="5">
        <v>1</v>
      </c>
      <c r="J1689" s="3" t="s">
        <v>1841</v>
      </c>
      <c r="K1689" s="3" t="s">
        <v>457</v>
      </c>
      <c r="L1689" s="6">
        <v>0</v>
      </c>
      <c r="M1689" s="3" t="s">
        <v>3527</v>
      </c>
      <c r="N1689" s="3" t="s">
        <v>457</v>
      </c>
      <c r="O1689" s="3" t="s">
        <v>457</v>
      </c>
      <c r="P1689" s="3" t="s">
        <v>457</v>
      </c>
      <c r="Q1689" s="3" t="s">
        <v>3454</v>
      </c>
      <c r="R1689" s="3" t="s">
        <v>457</v>
      </c>
      <c r="S1689" s="3" t="s">
        <v>457</v>
      </c>
      <c r="T1689" s="3" t="s">
        <v>481</v>
      </c>
      <c r="U1689" t="str">
        <f t="shared" si="26"/>
        <v>10417500</v>
      </c>
    </row>
    <row r="1690" spans="1:21" hidden="1">
      <c r="A1690" s="3" t="s">
        <v>880</v>
      </c>
      <c r="B1690" s="3" t="s">
        <v>1686</v>
      </c>
      <c r="C1690" s="3" t="s">
        <v>30</v>
      </c>
      <c r="D1690" s="3" t="s">
        <v>1891</v>
      </c>
      <c r="E1690" s="3" t="s">
        <v>457</v>
      </c>
      <c r="F1690" s="3" t="s">
        <v>3531</v>
      </c>
      <c r="G1690" s="3" t="s">
        <v>31</v>
      </c>
      <c r="H1690" s="4">
        <v>45846</v>
      </c>
      <c r="I1690" s="5">
        <v>1</v>
      </c>
      <c r="J1690" s="3" t="s">
        <v>1841</v>
      </c>
      <c r="K1690" s="3" t="s">
        <v>457</v>
      </c>
      <c r="L1690" s="6">
        <v>0</v>
      </c>
      <c r="M1690" s="3" t="s">
        <v>3527</v>
      </c>
      <c r="N1690" s="3" t="s">
        <v>457</v>
      </c>
      <c r="O1690" s="3" t="s">
        <v>457</v>
      </c>
      <c r="P1690" s="3" t="s">
        <v>457</v>
      </c>
      <c r="Q1690" s="3" t="s">
        <v>3450</v>
      </c>
      <c r="R1690" s="3" t="s">
        <v>457</v>
      </c>
      <c r="S1690" s="3" t="s">
        <v>457</v>
      </c>
      <c r="T1690" s="3" t="s">
        <v>481</v>
      </c>
      <c r="U1690" t="str">
        <f t="shared" si="26"/>
        <v>10417500</v>
      </c>
    </row>
    <row r="1691" spans="1:21" hidden="1">
      <c r="A1691" s="3" t="s">
        <v>880</v>
      </c>
      <c r="B1691" s="3" t="s">
        <v>1686</v>
      </c>
      <c r="C1691" s="3" t="s">
        <v>30</v>
      </c>
      <c r="D1691" s="3" t="s">
        <v>1891</v>
      </c>
      <c r="E1691" s="3" t="s">
        <v>457</v>
      </c>
      <c r="F1691" s="3" t="s">
        <v>3532</v>
      </c>
      <c r="G1691" s="3" t="s">
        <v>31</v>
      </c>
      <c r="H1691" s="4">
        <v>45846</v>
      </c>
      <c r="I1691" s="5">
        <v>1</v>
      </c>
      <c r="J1691" s="3" t="s">
        <v>1841</v>
      </c>
      <c r="K1691" s="3" t="s">
        <v>457</v>
      </c>
      <c r="L1691" s="6">
        <v>0</v>
      </c>
      <c r="M1691" s="3" t="s">
        <v>3527</v>
      </c>
      <c r="N1691" s="3" t="s">
        <v>457</v>
      </c>
      <c r="O1691" s="3" t="s">
        <v>457</v>
      </c>
      <c r="P1691" s="3" t="s">
        <v>457</v>
      </c>
      <c r="Q1691" s="3" t="s">
        <v>3435</v>
      </c>
      <c r="R1691" s="3" t="s">
        <v>457</v>
      </c>
      <c r="S1691" s="3" t="s">
        <v>457</v>
      </c>
      <c r="T1691" s="3" t="s">
        <v>481</v>
      </c>
      <c r="U1691" t="str">
        <f t="shared" si="26"/>
        <v>10417500</v>
      </c>
    </row>
    <row r="1692" spans="1:21" hidden="1">
      <c r="A1692" s="3" t="s">
        <v>880</v>
      </c>
      <c r="B1692" s="3" t="s">
        <v>1686</v>
      </c>
      <c r="C1692" s="3" t="s">
        <v>30</v>
      </c>
      <c r="D1692" s="3" t="s">
        <v>1891</v>
      </c>
      <c r="E1692" s="3" t="s">
        <v>457</v>
      </c>
      <c r="F1692" s="3" t="s">
        <v>3533</v>
      </c>
      <c r="G1692" s="3" t="s">
        <v>31</v>
      </c>
      <c r="H1692" s="4">
        <v>45846</v>
      </c>
      <c r="I1692" s="5">
        <v>1</v>
      </c>
      <c r="J1692" s="3" t="s">
        <v>1841</v>
      </c>
      <c r="K1692" s="3" t="s">
        <v>457</v>
      </c>
      <c r="L1692" s="6">
        <v>0</v>
      </c>
      <c r="M1692" s="3" t="s">
        <v>3527</v>
      </c>
      <c r="N1692" s="3" t="s">
        <v>457</v>
      </c>
      <c r="O1692" s="3" t="s">
        <v>457</v>
      </c>
      <c r="P1692" s="3" t="s">
        <v>457</v>
      </c>
      <c r="Q1692" s="3" t="s">
        <v>3456</v>
      </c>
      <c r="R1692" s="3" t="s">
        <v>457</v>
      </c>
      <c r="S1692" s="3" t="s">
        <v>457</v>
      </c>
      <c r="T1692" s="3" t="s">
        <v>481</v>
      </c>
      <c r="U1692" t="str">
        <f t="shared" si="26"/>
        <v>10417500</v>
      </c>
    </row>
    <row r="1693" spans="1:21" hidden="1">
      <c r="A1693" s="3" t="s">
        <v>880</v>
      </c>
      <c r="B1693" s="3" t="s">
        <v>1686</v>
      </c>
      <c r="C1693" s="3" t="s">
        <v>30</v>
      </c>
      <c r="D1693" s="3" t="s">
        <v>1891</v>
      </c>
      <c r="E1693" s="3" t="s">
        <v>457</v>
      </c>
      <c r="F1693" s="3" t="s">
        <v>3534</v>
      </c>
      <c r="G1693" s="3" t="s">
        <v>31</v>
      </c>
      <c r="H1693" s="4">
        <v>45846</v>
      </c>
      <c r="I1693" s="5">
        <v>1</v>
      </c>
      <c r="J1693" s="3" t="s">
        <v>1841</v>
      </c>
      <c r="K1693" s="3" t="s">
        <v>457</v>
      </c>
      <c r="L1693" s="6">
        <v>0</v>
      </c>
      <c r="M1693" s="3" t="s">
        <v>3535</v>
      </c>
      <c r="N1693" s="3" t="s">
        <v>457</v>
      </c>
      <c r="O1693" s="3" t="s">
        <v>457</v>
      </c>
      <c r="P1693" s="3" t="s">
        <v>457</v>
      </c>
      <c r="Q1693" s="3" t="s">
        <v>3439</v>
      </c>
      <c r="R1693" s="3" t="s">
        <v>457</v>
      </c>
      <c r="S1693" s="3" t="s">
        <v>457</v>
      </c>
      <c r="T1693" s="3" t="s">
        <v>481</v>
      </c>
      <c r="U1693" t="str">
        <f t="shared" si="26"/>
        <v>10417500</v>
      </c>
    </row>
    <row r="1694" spans="1:21" hidden="1">
      <c r="A1694" s="3" t="s">
        <v>880</v>
      </c>
      <c r="B1694" s="3" t="s">
        <v>1686</v>
      </c>
      <c r="C1694" s="3" t="s">
        <v>30</v>
      </c>
      <c r="D1694" s="3" t="s">
        <v>1891</v>
      </c>
      <c r="E1694" s="3" t="s">
        <v>457</v>
      </c>
      <c r="F1694" s="3" t="s">
        <v>3536</v>
      </c>
      <c r="G1694" s="3" t="s">
        <v>31</v>
      </c>
      <c r="H1694" s="4">
        <v>45846</v>
      </c>
      <c r="I1694" s="5">
        <v>1</v>
      </c>
      <c r="J1694" s="3" t="s">
        <v>1841</v>
      </c>
      <c r="K1694" s="3" t="s">
        <v>457</v>
      </c>
      <c r="L1694" s="6">
        <v>0</v>
      </c>
      <c r="M1694" s="3" t="s">
        <v>3527</v>
      </c>
      <c r="N1694" s="3" t="s">
        <v>457</v>
      </c>
      <c r="O1694" s="3" t="s">
        <v>457</v>
      </c>
      <c r="P1694" s="3" t="s">
        <v>457</v>
      </c>
      <c r="Q1694" s="3" t="s">
        <v>3437</v>
      </c>
      <c r="R1694" s="3" t="s">
        <v>457</v>
      </c>
      <c r="S1694" s="3" t="s">
        <v>457</v>
      </c>
      <c r="T1694" s="3" t="s">
        <v>481</v>
      </c>
      <c r="U1694" t="str">
        <f t="shared" si="26"/>
        <v>10417500</v>
      </c>
    </row>
    <row r="1695" spans="1:21" hidden="1">
      <c r="A1695" s="3" t="s">
        <v>880</v>
      </c>
      <c r="B1695" s="3" t="s">
        <v>1686</v>
      </c>
      <c r="C1695" s="3" t="s">
        <v>30</v>
      </c>
      <c r="D1695" s="3" t="s">
        <v>1891</v>
      </c>
      <c r="E1695" s="3" t="s">
        <v>457</v>
      </c>
      <c r="F1695" s="3" t="s">
        <v>3537</v>
      </c>
      <c r="G1695" s="3" t="s">
        <v>31</v>
      </c>
      <c r="H1695" s="4">
        <v>45846</v>
      </c>
      <c r="I1695" s="5">
        <v>1</v>
      </c>
      <c r="J1695" s="3" t="s">
        <v>1841</v>
      </c>
      <c r="K1695" s="3" t="s">
        <v>457</v>
      </c>
      <c r="L1695" s="6">
        <v>0</v>
      </c>
      <c r="M1695" s="3" t="s">
        <v>3527</v>
      </c>
      <c r="N1695" s="3" t="s">
        <v>457</v>
      </c>
      <c r="O1695" s="3" t="s">
        <v>457</v>
      </c>
      <c r="P1695" s="3" t="s">
        <v>457</v>
      </c>
      <c r="Q1695" s="3" t="s">
        <v>3458</v>
      </c>
      <c r="R1695" s="3" t="s">
        <v>457</v>
      </c>
      <c r="S1695" s="3" t="s">
        <v>457</v>
      </c>
      <c r="T1695" s="3" t="s">
        <v>481</v>
      </c>
      <c r="U1695" t="str">
        <f t="shared" si="26"/>
        <v>10417500</v>
      </c>
    </row>
    <row r="1696" spans="1:21" hidden="1">
      <c r="A1696" s="3" t="s">
        <v>1495</v>
      </c>
      <c r="B1696" s="3" t="s">
        <v>1686</v>
      </c>
      <c r="C1696" s="3" t="s">
        <v>457</v>
      </c>
      <c r="D1696" s="3" t="s">
        <v>1899</v>
      </c>
      <c r="E1696" s="3" t="s">
        <v>457</v>
      </c>
      <c r="F1696" s="3" t="s">
        <v>3538</v>
      </c>
      <c r="G1696" s="3" t="s">
        <v>25</v>
      </c>
      <c r="H1696" s="4">
        <v>45846</v>
      </c>
      <c r="I1696" s="5">
        <v>1</v>
      </c>
      <c r="J1696" s="3" t="s">
        <v>20</v>
      </c>
      <c r="K1696" s="3" t="s">
        <v>457</v>
      </c>
      <c r="L1696" s="6">
        <v>107.18</v>
      </c>
      <c r="M1696" s="3" t="s">
        <v>457</v>
      </c>
      <c r="N1696" s="3" t="s">
        <v>457</v>
      </c>
      <c r="O1696" s="3" t="s">
        <v>457</v>
      </c>
      <c r="P1696" s="3" t="s">
        <v>457</v>
      </c>
      <c r="Q1696" s="3" t="s">
        <v>2704</v>
      </c>
      <c r="R1696" s="3" t="s">
        <v>457</v>
      </c>
      <c r="S1696" s="3" t="s">
        <v>457</v>
      </c>
      <c r="T1696" s="3" t="s">
        <v>481</v>
      </c>
      <c r="U1696" t="str">
        <f t="shared" si="26"/>
        <v>10422650</v>
      </c>
    </row>
    <row r="1697" spans="1:21" hidden="1">
      <c r="A1697" s="3" t="s">
        <v>1547</v>
      </c>
      <c r="B1697" s="3" t="s">
        <v>1686</v>
      </c>
      <c r="C1697" s="3" t="s">
        <v>27</v>
      </c>
      <c r="D1697" s="3" t="s">
        <v>1896</v>
      </c>
      <c r="E1697" s="3" t="s">
        <v>457</v>
      </c>
      <c r="F1697" s="3" t="s">
        <v>3539</v>
      </c>
      <c r="G1697" s="3" t="s">
        <v>466</v>
      </c>
      <c r="H1697" s="4">
        <v>45847</v>
      </c>
      <c r="I1697" s="5">
        <v>-32</v>
      </c>
      <c r="J1697" s="3" t="s">
        <v>20</v>
      </c>
      <c r="K1697" s="3" t="s">
        <v>457</v>
      </c>
      <c r="L1697" s="6">
        <v>-39.56</v>
      </c>
      <c r="M1697" s="3" t="s">
        <v>457</v>
      </c>
      <c r="N1697" s="3" t="s">
        <v>457</v>
      </c>
      <c r="O1697" s="3" t="s">
        <v>457</v>
      </c>
      <c r="P1697" s="3" t="s">
        <v>457</v>
      </c>
      <c r="Q1697" s="3" t="s">
        <v>457</v>
      </c>
      <c r="R1697" s="3" t="s">
        <v>457</v>
      </c>
      <c r="S1697" s="3" t="s">
        <v>457</v>
      </c>
      <c r="T1697" s="3" t="s">
        <v>481</v>
      </c>
      <c r="U1697" t="str">
        <f t="shared" si="26"/>
        <v>10204509</v>
      </c>
    </row>
    <row r="1698" spans="1:21" hidden="1">
      <c r="A1698" s="3" t="s">
        <v>1162</v>
      </c>
      <c r="B1698" s="3" t="s">
        <v>1686</v>
      </c>
      <c r="C1698" s="3" t="s">
        <v>27</v>
      </c>
      <c r="D1698" s="3" t="s">
        <v>1896</v>
      </c>
      <c r="E1698" s="3" t="s">
        <v>457</v>
      </c>
      <c r="F1698" s="3" t="s">
        <v>3540</v>
      </c>
      <c r="G1698" s="3" t="s">
        <v>472</v>
      </c>
      <c r="H1698" s="4">
        <v>45847</v>
      </c>
      <c r="I1698" s="5">
        <v>-2</v>
      </c>
      <c r="J1698" s="3" t="s">
        <v>20</v>
      </c>
      <c r="K1698" s="3" t="s">
        <v>457</v>
      </c>
      <c r="L1698" s="6">
        <v>-51.4</v>
      </c>
      <c r="M1698" s="3" t="s">
        <v>457</v>
      </c>
      <c r="N1698" s="3" t="s">
        <v>457</v>
      </c>
      <c r="O1698" s="3" t="s">
        <v>457</v>
      </c>
      <c r="P1698" s="3" t="s">
        <v>457</v>
      </c>
      <c r="Q1698" s="3" t="s">
        <v>457</v>
      </c>
      <c r="R1698" s="3" t="s">
        <v>457</v>
      </c>
      <c r="S1698" s="3" t="s">
        <v>457</v>
      </c>
      <c r="T1698" s="3" t="s">
        <v>481</v>
      </c>
      <c r="U1698" t="str">
        <f t="shared" si="26"/>
        <v>10206303</v>
      </c>
    </row>
    <row r="1699" spans="1:21" hidden="1">
      <c r="A1699" s="3" t="s">
        <v>972</v>
      </c>
      <c r="B1699" s="3" t="s">
        <v>1686</v>
      </c>
      <c r="C1699" s="3" t="s">
        <v>27</v>
      </c>
      <c r="D1699" s="3" t="s">
        <v>1896</v>
      </c>
      <c r="E1699" s="3" t="s">
        <v>457</v>
      </c>
      <c r="F1699" s="3" t="s">
        <v>3541</v>
      </c>
      <c r="G1699" s="3" t="s">
        <v>31</v>
      </c>
      <c r="H1699" s="4">
        <v>45847</v>
      </c>
      <c r="I1699" s="5">
        <v>-4</v>
      </c>
      <c r="J1699" s="3" t="s">
        <v>20</v>
      </c>
      <c r="K1699" s="3" t="s">
        <v>457</v>
      </c>
      <c r="L1699" s="6">
        <v>-730.18</v>
      </c>
      <c r="M1699" s="3" t="s">
        <v>457</v>
      </c>
      <c r="N1699" s="3" t="s">
        <v>457</v>
      </c>
      <c r="O1699" s="3" t="s">
        <v>457</v>
      </c>
      <c r="P1699" s="3" t="s">
        <v>457</v>
      </c>
      <c r="Q1699" s="3" t="s">
        <v>457</v>
      </c>
      <c r="R1699" s="3" t="s">
        <v>457</v>
      </c>
      <c r="S1699" s="3" t="s">
        <v>457</v>
      </c>
      <c r="T1699" s="3" t="s">
        <v>481</v>
      </c>
      <c r="U1699" t="str">
        <f t="shared" si="26"/>
        <v>10491002</v>
      </c>
    </row>
    <row r="1700" spans="1:21" hidden="1">
      <c r="A1700" s="3" t="s">
        <v>1586</v>
      </c>
      <c r="B1700" s="3" t="s">
        <v>1686</v>
      </c>
      <c r="C1700" s="3" t="s">
        <v>27</v>
      </c>
      <c r="D1700" s="3" t="s">
        <v>1896</v>
      </c>
      <c r="E1700" s="3" t="s">
        <v>457</v>
      </c>
      <c r="F1700" s="3" t="s">
        <v>3539</v>
      </c>
      <c r="G1700" s="3" t="s">
        <v>25</v>
      </c>
      <c r="H1700" s="4">
        <v>45847</v>
      </c>
      <c r="I1700" s="5">
        <v>-1</v>
      </c>
      <c r="J1700" s="3" t="s">
        <v>20</v>
      </c>
      <c r="K1700" s="3" t="s">
        <v>457</v>
      </c>
      <c r="L1700" s="6">
        <v>-1.06</v>
      </c>
      <c r="M1700" s="3" t="s">
        <v>457</v>
      </c>
      <c r="N1700" s="3" t="s">
        <v>457</v>
      </c>
      <c r="O1700" s="3" t="s">
        <v>457</v>
      </c>
      <c r="P1700" s="3" t="s">
        <v>457</v>
      </c>
      <c r="Q1700" s="3" t="s">
        <v>457</v>
      </c>
      <c r="R1700" s="3" t="s">
        <v>457</v>
      </c>
      <c r="S1700" s="3" t="s">
        <v>457</v>
      </c>
      <c r="T1700" s="3" t="s">
        <v>481</v>
      </c>
      <c r="U1700" t="str">
        <f t="shared" si="26"/>
        <v>10596940</v>
      </c>
    </row>
    <row r="1701" spans="1:21" hidden="1">
      <c r="A1701" s="3" t="s">
        <v>927</v>
      </c>
      <c r="B1701" s="3" t="s">
        <v>1686</v>
      </c>
      <c r="C1701" s="3" t="s">
        <v>27</v>
      </c>
      <c r="D1701" s="3" t="s">
        <v>1896</v>
      </c>
      <c r="E1701" s="3" t="s">
        <v>457</v>
      </c>
      <c r="F1701" s="3" t="s">
        <v>3539</v>
      </c>
      <c r="G1701" s="3" t="s">
        <v>462</v>
      </c>
      <c r="H1701" s="4">
        <v>45847</v>
      </c>
      <c r="I1701" s="5">
        <v>-20</v>
      </c>
      <c r="J1701" s="3" t="s">
        <v>20</v>
      </c>
      <c r="K1701" s="3" t="s">
        <v>457</v>
      </c>
      <c r="L1701" s="6">
        <v>-20</v>
      </c>
      <c r="M1701" s="3" t="s">
        <v>457</v>
      </c>
      <c r="N1701" s="3" t="s">
        <v>457</v>
      </c>
      <c r="O1701" s="3" t="s">
        <v>457</v>
      </c>
      <c r="P1701" s="3" t="s">
        <v>457</v>
      </c>
      <c r="Q1701" s="3" t="s">
        <v>457</v>
      </c>
      <c r="R1701" s="3" t="s">
        <v>457</v>
      </c>
      <c r="S1701" s="3" t="s">
        <v>457</v>
      </c>
      <c r="T1701" s="3" t="s">
        <v>481</v>
      </c>
      <c r="U1701" t="str">
        <f t="shared" si="26"/>
        <v>10608219</v>
      </c>
    </row>
    <row r="1702" spans="1:21" hidden="1">
      <c r="A1702" s="3" t="s">
        <v>1599</v>
      </c>
      <c r="B1702" s="3" t="s">
        <v>1686</v>
      </c>
      <c r="C1702" s="3" t="s">
        <v>30</v>
      </c>
      <c r="D1702" s="3" t="s">
        <v>1929</v>
      </c>
      <c r="E1702" s="3" t="s">
        <v>457</v>
      </c>
      <c r="F1702" s="3" t="s">
        <v>3542</v>
      </c>
      <c r="G1702" s="3" t="s">
        <v>31</v>
      </c>
      <c r="H1702" s="4">
        <v>45848</v>
      </c>
      <c r="I1702" s="5">
        <v>-12</v>
      </c>
      <c r="J1702" s="3" t="s">
        <v>20</v>
      </c>
      <c r="K1702" s="3" t="s">
        <v>457</v>
      </c>
      <c r="L1702" s="6">
        <v>0</v>
      </c>
      <c r="M1702" s="3" t="s">
        <v>457</v>
      </c>
      <c r="N1702" s="3" t="s">
        <v>457</v>
      </c>
      <c r="O1702" s="3" t="s">
        <v>457</v>
      </c>
      <c r="P1702" s="3" t="s">
        <v>457</v>
      </c>
      <c r="Q1702" s="3" t="s">
        <v>457</v>
      </c>
      <c r="R1702" s="3" t="s">
        <v>457</v>
      </c>
      <c r="S1702" s="3" t="s">
        <v>457</v>
      </c>
      <c r="T1702" s="3" t="s">
        <v>481</v>
      </c>
      <c r="U1702" t="str">
        <f t="shared" si="26"/>
        <v>10220795</v>
      </c>
    </row>
    <row r="1703" spans="1:21" hidden="1">
      <c r="A1703" s="3" t="s">
        <v>1599</v>
      </c>
      <c r="B1703" s="3" t="s">
        <v>1686</v>
      </c>
      <c r="C1703" s="3" t="s">
        <v>27</v>
      </c>
      <c r="D1703" s="3" t="s">
        <v>1929</v>
      </c>
      <c r="E1703" s="3" t="s">
        <v>457</v>
      </c>
      <c r="F1703" s="3" t="s">
        <v>3542</v>
      </c>
      <c r="G1703" s="3" t="s">
        <v>25</v>
      </c>
      <c r="H1703" s="4">
        <v>45848</v>
      </c>
      <c r="I1703" s="5">
        <v>12</v>
      </c>
      <c r="J1703" s="3" t="s">
        <v>20</v>
      </c>
      <c r="K1703" s="3" t="s">
        <v>457</v>
      </c>
      <c r="L1703" s="6">
        <v>0</v>
      </c>
      <c r="M1703" s="3" t="s">
        <v>457</v>
      </c>
      <c r="N1703" s="3" t="s">
        <v>457</v>
      </c>
      <c r="O1703" s="3" t="s">
        <v>457</v>
      </c>
      <c r="P1703" s="3" t="s">
        <v>457</v>
      </c>
      <c r="Q1703" s="3" t="s">
        <v>457</v>
      </c>
      <c r="R1703" s="3" t="s">
        <v>457</v>
      </c>
      <c r="S1703" s="3" t="s">
        <v>457</v>
      </c>
      <c r="T1703" s="3" t="s">
        <v>481</v>
      </c>
      <c r="U1703" t="str">
        <f t="shared" si="26"/>
        <v>10220795</v>
      </c>
    </row>
    <row r="1704" spans="1:21" hidden="1">
      <c r="A1704" s="3" t="s">
        <v>1599</v>
      </c>
      <c r="B1704" s="3" t="s">
        <v>1686</v>
      </c>
      <c r="C1704" s="3" t="s">
        <v>27</v>
      </c>
      <c r="D1704" s="3" t="s">
        <v>1896</v>
      </c>
      <c r="E1704" s="3" t="s">
        <v>457</v>
      </c>
      <c r="F1704" s="3" t="s">
        <v>3543</v>
      </c>
      <c r="G1704" s="3" t="s">
        <v>458</v>
      </c>
      <c r="H1704" s="4">
        <v>45848</v>
      </c>
      <c r="I1704" s="5">
        <v>-12</v>
      </c>
      <c r="J1704" s="3" t="s">
        <v>20</v>
      </c>
      <c r="K1704" s="3" t="s">
        <v>457</v>
      </c>
      <c r="L1704" s="6">
        <v>-623.04</v>
      </c>
      <c r="M1704" s="3" t="s">
        <v>457</v>
      </c>
      <c r="N1704" s="3" t="s">
        <v>457</v>
      </c>
      <c r="O1704" s="3" t="s">
        <v>457</v>
      </c>
      <c r="P1704" s="3" t="s">
        <v>457</v>
      </c>
      <c r="Q1704" s="3" t="s">
        <v>457</v>
      </c>
      <c r="R1704" s="3" t="s">
        <v>457</v>
      </c>
      <c r="S1704" s="3" t="s">
        <v>457</v>
      </c>
      <c r="T1704" s="3" t="s">
        <v>481</v>
      </c>
      <c r="U1704" t="str">
        <f t="shared" si="26"/>
        <v>10220795</v>
      </c>
    </row>
    <row r="1705" spans="1:21" hidden="1">
      <c r="A1705" s="3" t="s">
        <v>923</v>
      </c>
      <c r="B1705" s="3" t="s">
        <v>1686</v>
      </c>
      <c r="C1705" s="3" t="s">
        <v>27</v>
      </c>
      <c r="D1705" s="3" t="s">
        <v>456</v>
      </c>
      <c r="E1705" s="3" t="s">
        <v>457</v>
      </c>
      <c r="F1705" s="3" t="s">
        <v>3544</v>
      </c>
      <c r="G1705" s="3" t="s">
        <v>31</v>
      </c>
      <c r="H1705" s="4">
        <v>45849</v>
      </c>
      <c r="I1705" s="5">
        <v>-16</v>
      </c>
      <c r="J1705" s="3" t="s">
        <v>20</v>
      </c>
      <c r="K1705" s="3" t="s">
        <v>457</v>
      </c>
      <c r="L1705" s="6">
        <v>-145.44</v>
      </c>
      <c r="M1705" s="3" t="s">
        <v>457</v>
      </c>
      <c r="N1705" s="3" t="s">
        <v>457</v>
      </c>
      <c r="O1705" s="3" t="s">
        <v>457</v>
      </c>
      <c r="P1705" s="3" t="s">
        <v>593</v>
      </c>
      <c r="Q1705" s="3" t="s">
        <v>457</v>
      </c>
      <c r="R1705" s="3" t="s">
        <v>457</v>
      </c>
      <c r="S1705" s="3" t="s">
        <v>457</v>
      </c>
      <c r="T1705" s="3" t="s">
        <v>481</v>
      </c>
      <c r="U1705" t="str">
        <f t="shared" si="26"/>
        <v>10058535200155497</v>
      </c>
    </row>
    <row r="1706" spans="1:21" hidden="1">
      <c r="A1706" s="3" t="s">
        <v>923</v>
      </c>
      <c r="B1706" s="3" t="s">
        <v>1686</v>
      </c>
      <c r="C1706" s="3" t="s">
        <v>27</v>
      </c>
      <c r="D1706" s="3" t="s">
        <v>1929</v>
      </c>
      <c r="E1706" s="3" t="s">
        <v>457</v>
      </c>
      <c r="F1706" s="3" t="s">
        <v>3545</v>
      </c>
      <c r="G1706" s="3" t="s">
        <v>25</v>
      </c>
      <c r="H1706" s="4">
        <v>45849</v>
      </c>
      <c r="I1706" s="5">
        <v>16</v>
      </c>
      <c r="J1706" s="3" t="s">
        <v>20</v>
      </c>
      <c r="K1706" s="3" t="s">
        <v>457</v>
      </c>
      <c r="L1706" s="6">
        <v>0</v>
      </c>
      <c r="M1706" s="3" t="s">
        <v>457</v>
      </c>
      <c r="N1706" s="3" t="s">
        <v>457</v>
      </c>
      <c r="O1706" s="3" t="s">
        <v>457</v>
      </c>
      <c r="P1706" s="3" t="s">
        <v>457</v>
      </c>
      <c r="Q1706" s="3" t="s">
        <v>457</v>
      </c>
      <c r="R1706" s="3" t="s">
        <v>457</v>
      </c>
      <c r="S1706" s="3" t="s">
        <v>457</v>
      </c>
      <c r="T1706" s="3" t="s">
        <v>481</v>
      </c>
      <c r="U1706" t="str">
        <f t="shared" si="26"/>
        <v>10058535</v>
      </c>
    </row>
    <row r="1707" spans="1:21" hidden="1">
      <c r="A1707" s="3" t="s">
        <v>923</v>
      </c>
      <c r="B1707" s="3" t="s">
        <v>1686</v>
      </c>
      <c r="C1707" s="3" t="s">
        <v>30</v>
      </c>
      <c r="D1707" s="3" t="s">
        <v>1929</v>
      </c>
      <c r="E1707" s="3" t="s">
        <v>457</v>
      </c>
      <c r="F1707" s="3" t="s">
        <v>3545</v>
      </c>
      <c r="G1707" s="3" t="s">
        <v>31</v>
      </c>
      <c r="H1707" s="4">
        <v>45849</v>
      </c>
      <c r="I1707" s="5">
        <v>-16</v>
      </c>
      <c r="J1707" s="3" t="s">
        <v>20</v>
      </c>
      <c r="K1707" s="3" t="s">
        <v>457</v>
      </c>
      <c r="L1707" s="6">
        <v>0</v>
      </c>
      <c r="M1707" s="3" t="s">
        <v>457</v>
      </c>
      <c r="N1707" s="3" t="s">
        <v>457</v>
      </c>
      <c r="O1707" s="3" t="s">
        <v>457</v>
      </c>
      <c r="P1707" s="3" t="s">
        <v>457</v>
      </c>
      <c r="Q1707" s="3" t="s">
        <v>457</v>
      </c>
      <c r="R1707" s="3" t="s">
        <v>457</v>
      </c>
      <c r="S1707" s="3" t="s">
        <v>457</v>
      </c>
      <c r="T1707" s="3" t="s">
        <v>481</v>
      </c>
      <c r="U1707" t="str">
        <f t="shared" si="26"/>
        <v>10058535</v>
      </c>
    </row>
    <row r="1708" spans="1:21" hidden="1">
      <c r="A1708" s="3" t="s">
        <v>1455</v>
      </c>
      <c r="B1708" s="3" t="s">
        <v>1686</v>
      </c>
      <c r="C1708" s="3" t="s">
        <v>23</v>
      </c>
      <c r="D1708" s="3" t="s">
        <v>1929</v>
      </c>
      <c r="E1708" s="3" t="s">
        <v>457</v>
      </c>
      <c r="F1708" s="3" t="s">
        <v>3546</v>
      </c>
      <c r="G1708" s="3" t="s">
        <v>31</v>
      </c>
      <c r="H1708" s="4">
        <v>45849</v>
      </c>
      <c r="I1708" s="5">
        <v>-4</v>
      </c>
      <c r="J1708" s="3" t="s">
        <v>20</v>
      </c>
      <c r="K1708" s="3" t="s">
        <v>457</v>
      </c>
      <c r="L1708" s="6">
        <v>0</v>
      </c>
      <c r="M1708" s="3" t="s">
        <v>457</v>
      </c>
      <c r="N1708" s="3" t="s">
        <v>457</v>
      </c>
      <c r="O1708" s="3" t="s">
        <v>457</v>
      </c>
      <c r="P1708" s="3" t="s">
        <v>457</v>
      </c>
      <c r="Q1708" s="3" t="s">
        <v>457</v>
      </c>
      <c r="R1708" s="3" t="s">
        <v>457</v>
      </c>
      <c r="S1708" s="3" t="s">
        <v>457</v>
      </c>
      <c r="T1708" s="3" t="s">
        <v>481</v>
      </c>
      <c r="U1708" t="str">
        <f t="shared" si="26"/>
        <v>10058872</v>
      </c>
    </row>
    <row r="1709" spans="1:21" hidden="1">
      <c r="A1709" s="3" t="s">
        <v>1455</v>
      </c>
      <c r="B1709" s="3" t="s">
        <v>1686</v>
      </c>
      <c r="C1709" s="3" t="s">
        <v>27</v>
      </c>
      <c r="D1709" s="3" t="s">
        <v>1929</v>
      </c>
      <c r="E1709" s="3" t="s">
        <v>457</v>
      </c>
      <c r="F1709" s="3" t="s">
        <v>3546</v>
      </c>
      <c r="G1709" s="3" t="s">
        <v>25</v>
      </c>
      <c r="H1709" s="4">
        <v>45849</v>
      </c>
      <c r="I1709" s="5">
        <v>4</v>
      </c>
      <c r="J1709" s="3" t="s">
        <v>20</v>
      </c>
      <c r="K1709" s="3" t="s">
        <v>457</v>
      </c>
      <c r="L1709" s="6">
        <v>0</v>
      </c>
      <c r="M1709" s="3" t="s">
        <v>457</v>
      </c>
      <c r="N1709" s="3" t="s">
        <v>457</v>
      </c>
      <c r="O1709" s="3" t="s">
        <v>457</v>
      </c>
      <c r="P1709" s="3" t="s">
        <v>457</v>
      </c>
      <c r="Q1709" s="3" t="s">
        <v>457</v>
      </c>
      <c r="R1709" s="3" t="s">
        <v>457</v>
      </c>
      <c r="S1709" s="3" t="s">
        <v>457</v>
      </c>
      <c r="T1709" s="3" t="s">
        <v>481</v>
      </c>
      <c r="U1709" t="str">
        <f t="shared" si="26"/>
        <v>10058872</v>
      </c>
    </row>
    <row r="1710" spans="1:21" hidden="1">
      <c r="A1710" s="3" t="s">
        <v>920</v>
      </c>
      <c r="B1710" s="3" t="s">
        <v>1686</v>
      </c>
      <c r="C1710" s="3" t="s">
        <v>27</v>
      </c>
      <c r="D1710" s="3" t="s">
        <v>1929</v>
      </c>
      <c r="E1710" s="3" t="s">
        <v>457</v>
      </c>
      <c r="F1710" s="3" t="s">
        <v>3547</v>
      </c>
      <c r="G1710" s="3" t="s">
        <v>25</v>
      </c>
      <c r="H1710" s="4">
        <v>45849</v>
      </c>
      <c r="I1710" s="5">
        <v>8</v>
      </c>
      <c r="J1710" s="3" t="s">
        <v>20</v>
      </c>
      <c r="K1710" s="3" t="s">
        <v>457</v>
      </c>
      <c r="L1710" s="6">
        <v>0</v>
      </c>
      <c r="M1710" s="3" t="s">
        <v>457</v>
      </c>
      <c r="N1710" s="3" t="s">
        <v>457</v>
      </c>
      <c r="O1710" s="3" t="s">
        <v>457</v>
      </c>
      <c r="P1710" s="3" t="s">
        <v>457</v>
      </c>
      <c r="Q1710" s="3" t="s">
        <v>457</v>
      </c>
      <c r="R1710" s="3" t="s">
        <v>457</v>
      </c>
      <c r="S1710" s="3" t="s">
        <v>457</v>
      </c>
      <c r="T1710" s="3" t="s">
        <v>481</v>
      </c>
      <c r="U1710" t="str">
        <f t="shared" si="26"/>
        <v>10058873</v>
      </c>
    </row>
    <row r="1711" spans="1:21" hidden="1">
      <c r="A1711" s="3" t="s">
        <v>920</v>
      </c>
      <c r="B1711" s="3" t="s">
        <v>1686</v>
      </c>
      <c r="C1711" s="3" t="s">
        <v>30</v>
      </c>
      <c r="D1711" s="3" t="s">
        <v>1929</v>
      </c>
      <c r="E1711" s="3" t="s">
        <v>457</v>
      </c>
      <c r="F1711" s="3" t="s">
        <v>3547</v>
      </c>
      <c r="G1711" s="3" t="s">
        <v>31</v>
      </c>
      <c r="H1711" s="4">
        <v>45849</v>
      </c>
      <c r="I1711" s="5">
        <v>-8</v>
      </c>
      <c r="J1711" s="3" t="s">
        <v>20</v>
      </c>
      <c r="K1711" s="3" t="s">
        <v>457</v>
      </c>
      <c r="L1711" s="6">
        <v>0</v>
      </c>
      <c r="M1711" s="3" t="s">
        <v>457</v>
      </c>
      <c r="N1711" s="3" t="s">
        <v>457</v>
      </c>
      <c r="O1711" s="3" t="s">
        <v>457</v>
      </c>
      <c r="P1711" s="3" t="s">
        <v>457</v>
      </c>
      <c r="Q1711" s="3" t="s">
        <v>457</v>
      </c>
      <c r="R1711" s="3" t="s">
        <v>457</v>
      </c>
      <c r="S1711" s="3" t="s">
        <v>457</v>
      </c>
      <c r="T1711" s="3" t="s">
        <v>481</v>
      </c>
      <c r="U1711" t="str">
        <f t="shared" si="26"/>
        <v>10058873</v>
      </c>
    </row>
    <row r="1712" spans="1:21" hidden="1">
      <c r="A1712" s="3" t="s">
        <v>1342</v>
      </c>
      <c r="B1712" s="3" t="s">
        <v>1686</v>
      </c>
      <c r="C1712" s="3" t="s">
        <v>23</v>
      </c>
      <c r="D1712" s="3" t="s">
        <v>1929</v>
      </c>
      <c r="E1712" s="3" t="s">
        <v>457</v>
      </c>
      <c r="F1712" s="3" t="s">
        <v>3548</v>
      </c>
      <c r="G1712" s="3" t="s">
        <v>31</v>
      </c>
      <c r="H1712" s="4">
        <v>45849</v>
      </c>
      <c r="I1712" s="5">
        <v>-2</v>
      </c>
      <c r="J1712" s="3" t="s">
        <v>20</v>
      </c>
      <c r="K1712" s="3" t="s">
        <v>457</v>
      </c>
      <c r="L1712" s="6">
        <v>0</v>
      </c>
      <c r="M1712" s="3" t="s">
        <v>457</v>
      </c>
      <c r="N1712" s="3" t="s">
        <v>457</v>
      </c>
      <c r="O1712" s="3" t="s">
        <v>457</v>
      </c>
      <c r="P1712" s="3" t="s">
        <v>457</v>
      </c>
      <c r="Q1712" s="3" t="s">
        <v>457</v>
      </c>
      <c r="R1712" s="3" t="s">
        <v>457</v>
      </c>
      <c r="S1712" s="3" t="s">
        <v>457</v>
      </c>
      <c r="T1712" s="3" t="s">
        <v>481</v>
      </c>
      <c r="U1712" t="str">
        <f t="shared" si="26"/>
        <v>10060884</v>
      </c>
    </row>
    <row r="1713" spans="1:21" hidden="1">
      <c r="A1713" s="3" t="s">
        <v>1342</v>
      </c>
      <c r="B1713" s="3" t="s">
        <v>1686</v>
      </c>
      <c r="C1713" s="3" t="s">
        <v>27</v>
      </c>
      <c r="D1713" s="3" t="s">
        <v>1929</v>
      </c>
      <c r="E1713" s="3" t="s">
        <v>457</v>
      </c>
      <c r="F1713" s="3" t="s">
        <v>3548</v>
      </c>
      <c r="G1713" s="3" t="s">
        <v>25</v>
      </c>
      <c r="H1713" s="4">
        <v>45849</v>
      </c>
      <c r="I1713" s="5">
        <v>2</v>
      </c>
      <c r="J1713" s="3" t="s">
        <v>20</v>
      </c>
      <c r="K1713" s="3" t="s">
        <v>457</v>
      </c>
      <c r="L1713" s="6">
        <v>0</v>
      </c>
      <c r="M1713" s="3" t="s">
        <v>457</v>
      </c>
      <c r="N1713" s="3" t="s">
        <v>457</v>
      </c>
      <c r="O1713" s="3" t="s">
        <v>457</v>
      </c>
      <c r="P1713" s="3" t="s">
        <v>457</v>
      </c>
      <c r="Q1713" s="3" t="s">
        <v>457</v>
      </c>
      <c r="R1713" s="3" t="s">
        <v>457</v>
      </c>
      <c r="S1713" s="3" t="s">
        <v>457</v>
      </c>
      <c r="T1713" s="3" t="s">
        <v>481</v>
      </c>
      <c r="U1713" t="str">
        <f t="shared" si="26"/>
        <v>10060884</v>
      </c>
    </row>
    <row r="1714" spans="1:21" hidden="1">
      <c r="A1714" s="3" t="s">
        <v>1596</v>
      </c>
      <c r="B1714" s="3" t="s">
        <v>1686</v>
      </c>
      <c r="C1714" s="3" t="s">
        <v>27</v>
      </c>
      <c r="D1714" s="3" t="s">
        <v>3245</v>
      </c>
      <c r="E1714" s="3" t="s">
        <v>457</v>
      </c>
      <c r="F1714" s="3" t="s">
        <v>3549</v>
      </c>
      <c r="G1714" s="3" t="s">
        <v>31</v>
      </c>
      <c r="H1714" s="4">
        <v>45849</v>
      </c>
      <c r="I1714" s="5">
        <v>-1</v>
      </c>
      <c r="J1714" s="3" t="s">
        <v>20</v>
      </c>
      <c r="K1714" s="3" t="s">
        <v>457</v>
      </c>
      <c r="L1714" s="6">
        <v>0</v>
      </c>
      <c r="M1714" s="3" t="s">
        <v>457</v>
      </c>
      <c r="N1714" s="3" t="s">
        <v>457</v>
      </c>
      <c r="O1714" s="3" t="s">
        <v>457</v>
      </c>
      <c r="P1714" s="3" t="s">
        <v>457</v>
      </c>
      <c r="Q1714" s="3" t="s">
        <v>3550</v>
      </c>
      <c r="R1714" s="3" t="s">
        <v>457</v>
      </c>
      <c r="S1714" s="3" t="s">
        <v>457</v>
      </c>
      <c r="T1714" s="3" t="s">
        <v>481</v>
      </c>
      <c r="U1714" t="str">
        <f t="shared" si="26"/>
        <v>10226473</v>
      </c>
    </row>
    <row r="1715" spans="1:21" hidden="1">
      <c r="A1715" s="3" t="s">
        <v>1596</v>
      </c>
      <c r="B1715" s="3" t="s">
        <v>1686</v>
      </c>
      <c r="C1715" s="3" t="s">
        <v>27</v>
      </c>
      <c r="D1715" s="3" t="s">
        <v>2169</v>
      </c>
      <c r="E1715" s="3" t="s">
        <v>457</v>
      </c>
      <c r="F1715" s="3" t="s">
        <v>3551</v>
      </c>
      <c r="G1715" s="3" t="s">
        <v>31</v>
      </c>
      <c r="H1715" s="4">
        <v>45849</v>
      </c>
      <c r="I1715" s="5">
        <v>1</v>
      </c>
      <c r="J1715" s="3" t="s">
        <v>20</v>
      </c>
      <c r="K1715" s="3" t="s">
        <v>457</v>
      </c>
      <c r="L1715" s="6">
        <v>6818.59</v>
      </c>
      <c r="M1715" s="3" t="s">
        <v>457</v>
      </c>
      <c r="N1715" s="3" t="s">
        <v>457</v>
      </c>
      <c r="O1715" s="3" t="s">
        <v>457</v>
      </c>
      <c r="P1715" s="3" t="s">
        <v>674</v>
      </c>
      <c r="Q1715" s="3" t="s">
        <v>457</v>
      </c>
      <c r="R1715" s="3" t="s">
        <v>457</v>
      </c>
      <c r="S1715" s="3" t="s">
        <v>457</v>
      </c>
      <c r="T1715" s="3" t="s">
        <v>3278</v>
      </c>
      <c r="U1715" t="str">
        <f t="shared" si="26"/>
        <v>10226473100044095</v>
      </c>
    </row>
    <row r="1716" spans="1:21" hidden="1">
      <c r="A1716" s="3" t="s">
        <v>1596</v>
      </c>
      <c r="B1716" s="3" t="s">
        <v>1686</v>
      </c>
      <c r="C1716" s="3" t="s">
        <v>27</v>
      </c>
      <c r="D1716" s="3" t="s">
        <v>456</v>
      </c>
      <c r="E1716" s="3" t="s">
        <v>457</v>
      </c>
      <c r="F1716" s="3" t="s">
        <v>3552</v>
      </c>
      <c r="G1716" s="3" t="s">
        <v>31</v>
      </c>
      <c r="H1716" s="4">
        <v>45849</v>
      </c>
      <c r="I1716" s="5">
        <v>-1</v>
      </c>
      <c r="J1716" s="3" t="s">
        <v>20</v>
      </c>
      <c r="K1716" s="3" t="s">
        <v>457</v>
      </c>
      <c r="L1716" s="6">
        <v>-6818.59</v>
      </c>
      <c r="M1716" s="3" t="s">
        <v>457</v>
      </c>
      <c r="N1716" s="3" t="s">
        <v>457</v>
      </c>
      <c r="O1716" s="3" t="s">
        <v>457</v>
      </c>
      <c r="P1716" s="3" t="s">
        <v>674</v>
      </c>
      <c r="Q1716" s="3" t="s">
        <v>457</v>
      </c>
      <c r="R1716" s="3" t="s">
        <v>457</v>
      </c>
      <c r="S1716" s="3" t="s">
        <v>457</v>
      </c>
      <c r="T1716" s="3" t="s">
        <v>481</v>
      </c>
      <c r="U1716" t="str">
        <f t="shared" si="26"/>
        <v>10226473100044095</v>
      </c>
    </row>
    <row r="1717" spans="1:21" hidden="1">
      <c r="A1717" s="3" t="s">
        <v>1596</v>
      </c>
      <c r="B1717" s="3" t="s">
        <v>1686</v>
      </c>
      <c r="C1717" s="3" t="s">
        <v>27</v>
      </c>
      <c r="D1717" s="3" t="s">
        <v>1929</v>
      </c>
      <c r="E1717" s="3" t="s">
        <v>457</v>
      </c>
      <c r="F1717" s="3" t="s">
        <v>3553</v>
      </c>
      <c r="G1717" s="3" t="s">
        <v>25</v>
      </c>
      <c r="H1717" s="4">
        <v>45849</v>
      </c>
      <c r="I1717" s="5">
        <v>1</v>
      </c>
      <c r="J1717" s="3" t="s">
        <v>20</v>
      </c>
      <c r="K1717" s="3" t="s">
        <v>457</v>
      </c>
      <c r="L1717" s="6">
        <v>0</v>
      </c>
      <c r="M1717" s="3" t="s">
        <v>457</v>
      </c>
      <c r="N1717" s="3" t="s">
        <v>457</v>
      </c>
      <c r="O1717" s="3" t="s">
        <v>457</v>
      </c>
      <c r="P1717" s="3" t="s">
        <v>457</v>
      </c>
      <c r="Q1717" s="3" t="s">
        <v>457</v>
      </c>
      <c r="R1717" s="3" t="s">
        <v>457</v>
      </c>
      <c r="S1717" s="3" t="s">
        <v>457</v>
      </c>
      <c r="T1717" s="3" t="s">
        <v>481</v>
      </c>
      <c r="U1717" t="str">
        <f t="shared" si="26"/>
        <v>10226473</v>
      </c>
    </row>
    <row r="1718" spans="1:21" hidden="1">
      <c r="A1718" s="3" t="s">
        <v>1596</v>
      </c>
      <c r="B1718" s="3" t="s">
        <v>1686</v>
      </c>
      <c r="C1718" s="3" t="s">
        <v>30</v>
      </c>
      <c r="D1718" s="3" t="s">
        <v>1929</v>
      </c>
      <c r="E1718" s="3" t="s">
        <v>457</v>
      </c>
      <c r="F1718" s="3" t="s">
        <v>3553</v>
      </c>
      <c r="G1718" s="3" t="s">
        <v>31</v>
      </c>
      <c r="H1718" s="4">
        <v>45849</v>
      </c>
      <c r="I1718" s="5">
        <v>-1</v>
      </c>
      <c r="J1718" s="3" t="s">
        <v>20</v>
      </c>
      <c r="K1718" s="3" t="s">
        <v>457</v>
      </c>
      <c r="L1718" s="6">
        <v>0</v>
      </c>
      <c r="M1718" s="3" t="s">
        <v>457</v>
      </c>
      <c r="N1718" s="3" t="s">
        <v>457</v>
      </c>
      <c r="O1718" s="3" t="s">
        <v>457</v>
      </c>
      <c r="P1718" s="3" t="s">
        <v>457</v>
      </c>
      <c r="Q1718" s="3" t="s">
        <v>457</v>
      </c>
      <c r="R1718" s="3" t="s">
        <v>457</v>
      </c>
      <c r="S1718" s="3" t="s">
        <v>457</v>
      </c>
      <c r="T1718" s="3" t="s">
        <v>481</v>
      </c>
      <c r="U1718" t="str">
        <f t="shared" si="26"/>
        <v>10226473</v>
      </c>
    </row>
    <row r="1719" spans="1:21" hidden="1">
      <c r="A1719" s="3" t="s">
        <v>1128</v>
      </c>
      <c r="B1719" s="3" t="s">
        <v>1686</v>
      </c>
      <c r="C1719" s="3" t="s">
        <v>30</v>
      </c>
      <c r="D1719" s="3" t="s">
        <v>1929</v>
      </c>
      <c r="E1719" s="3" t="s">
        <v>457</v>
      </c>
      <c r="F1719" s="3" t="s">
        <v>3554</v>
      </c>
      <c r="G1719" s="3" t="s">
        <v>463</v>
      </c>
      <c r="H1719" s="4">
        <v>45849</v>
      </c>
      <c r="I1719" s="5">
        <v>-2</v>
      </c>
      <c r="J1719" s="3" t="s">
        <v>20</v>
      </c>
      <c r="K1719" s="3" t="s">
        <v>457</v>
      </c>
      <c r="L1719" s="6">
        <v>0</v>
      </c>
      <c r="M1719" s="3" t="s">
        <v>457</v>
      </c>
      <c r="N1719" s="3" t="s">
        <v>457</v>
      </c>
      <c r="O1719" s="3" t="s">
        <v>457</v>
      </c>
      <c r="P1719" s="3" t="s">
        <v>457</v>
      </c>
      <c r="Q1719" s="3" t="s">
        <v>457</v>
      </c>
      <c r="R1719" s="3" t="s">
        <v>457</v>
      </c>
      <c r="S1719" s="3" t="s">
        <v>457</v>
      </c>
      <c r="T1719" s="3" t="s">
        <v>481</v>
      </c>
      <c r="U1719" t="str">
        <f t="shared" si="26"/>
        <v>10245434</v>
      </c>
    </row>
    <row r="1720" spans="1:21" hidden="1">
      <c r="A1720" s="3" t="s">
        <v>1128</v>
      </c>
      <c r="B1720" s="3" t="s">
        <v>1686</v>
      </c>
      <c r="C1720" s="3" t="s">
        <v>27</v>
      </c>
      <c r="D1720" s="3" t="s">
        <v>1929</v>
      </c>
      <c r="E1720" s="3" t="s">
        <v>457</v>
      </c>
      <c r="F1720" s="3" t="s">
        <v>3554</v>
      </c>
      <c r="G1720" s="3" t="s">
        <v>460</v>
      </c>
      <c r="H1720" s="4">
        <v>45849</v>
      </c>
      <c r="I1720" s="5">
        <v>2</v>
      </c>
      <c r="J1720" s="3" t="s">
        <v>20</v>
      </c>
      <c r="K1720" s="3" t="s">
        <v>457</v>
      </c>
      <c r="L1720" s="6">
        <v>0</v>
      </c>
      <c r="M1720" s="3" t="s">
        <v>457</v>
      </c>
      <c r="N1720" s="3" t="s">
        <v>457</v>
      </c>
      <c r="O1720" s="3" t="s">
        <v>457</v>
      </c>
      <c r="P1720" s="3" t="s">
        <v>457</v>
      </c>
      <c r="Q1720" s="3" t="s">
        <v>457</v>
      </c>
      <c r="R1720" s="3" t="s">
        <v>457</v>
      </c>
      <c r="S1720" s="3" t="s">
        <v>457</v>
      </c>
      <c r="T1720" s="3" t="s">
        <v>481</v>
      </c>
      <c r="U1720" t="str">
        <f t="shared" si="26"/>
        <v>10245434</v>
      </c>
    </row>
    <row r="1721" spans="1:21" hidden="1">
      <c r="A1721" s="3" t="s">
        <v>920</v>
      </c>
      <c r="B1721" s="3" t="s">
        <v>1686</v>
      </c>
      <c r="C1721" s="3" t="s">
        <v>27</v>
      </c>
      <c r="D1721" s="3" t="s">
        <v>456</v>
      </c>
      <c r="E1721" s="3" t="s">
        <v>457</v>
      </c>
      <c r="F1721" s="3" t="s">
        <v>3555</v>
      </c>
      <c r="G1721" s="3" t="s">
        <v>31</v>
      </c>
      <c r="H1721" s="4">
        <v>45850</v>
      </c>
      <c r="I1721" s="5">
        <v>-4</v>
      </c>
      <c r="J1721" s="3" t="s">
        <v>20</v>
      </c>
      <c r="K1721" s="3" t="s">
        <v>457</v>
      </c>
      <c r="L1721" s="6">
        <v>-4.79</v>
      </c>
      <c r="M1721" s="3" t="s">
        <v>457</v>
      </c>
      <c r="N1721" s="3" t="s">
        <v>457</v>
      </c>
      <c r="O1721" s="3" t="s">
        <v>457</v>
      </c>
      <c r="P1721" s="3" t="s">
        <v>3556</v>
      </c>
      <c r="Q1721" s="3" t="s">
        <v>457</v>
      </c>
      <c r="R1721" s="3" t="s">
        <v>457</v>
      </c>
      <c r="S1721" s="3" t="s">
        <v>457</v>
      </c>
      <c r="T1721" s="3" t="s">
        <v>3557</v>
      </c>
      <c r="U1721" t="str">
        <f t="shared" si="26"/>
        <v>10058873100095474</v>
      </c>
    </row>
    <row r="1722" spans="1:21" hidden="1">
      <c r="A1722" s="3" t="s">
        <v>920</v>
      </c>
      <c r="B1722" s="3" t="s">
        <v>1686</v>
      </c>
      <c r="C1722" s="3" t="s">
        <v>27</v>
      </c>
      <c r="D1722" s="3" t="s">
        <v>1929</v>
      </c>
      <c r="E1722" s="3" t="s">
        <v>457</v>
      </c>
      <c r="F1722" s="3" t="s">
        <v>3558</v>
      </c>
      <c r="G1722" s="3" t="s">
        <v>25</v>
      </c>
      <c r="H1722" s="4">
        <v>45850</v>
      </c>
      <c r="I1722" s="5">
        <v>4</v>
      </c>
      <c r="J1722" s="3" t="s">
        <v>20</v>
      </c>
      <c r="K1722" s="3" t="s">
        <v>457</v>
      </c>
      <c r="L1722" s="6">
        <v>0</v>
      </c>
      <c r="M1722" s="3" t="s">
        <v>457</v>
      </c>
      <c r="N1722" s="3" t="s">
        <v>457</v>
      </c>
      <c r="O1722" s="3" t="s">
        <v>457</v>
      </c>
      <c r="P1722" s="3" t="s">
        <v>457</v>
      </c>
      <c r="Q1722" s="3" t="s">
        <v>457</v>
      </c>
      <c r="R1722" s="3" t="s">
        <v>457</v>
      </c>
      <c r="S1722" s="3" t="s">
        <v>457</v>
      </c>
      <c r="T1722" s="3" t="s">
        <v>481</v>
      </c>
      <c r="U1722" t="str">
        <f t="shared" si="26"/>
        <v>10058873</v>
      </c>
    </row>
    <row r="1723" spans="1:21" hidden="1">
      <c r="A1723" s="3" t="s">
        <v>920</v>
      </c>
      <c r="B1723" s="3" t="s">
        <v>1686</v>
      </c>
      <c r="C1723" s="3" t="s">
        <v>30</v>
      </c>
      <c r="D1723" s="3" t="s">
        <v>1929</v>
      </c>
      <c r="E1723" s="3" t="s">
        <v>457</v>
      </c>
      <c r="F1723" s="3" t="s">
        <v>3558</v>
      </c>
      <c r="G1723" s="3" t="s">
        <v>31</v>
      </c>
      <c r="H1723" s="4">
        <v>45850</v>
      </c>
      <c r="I1723" s="5">
        <v>-4</v>
      </c>
      <c r="J1723" s="3" t="s">
        <v>20</v>
      </c>
      <c r="K1723" s="3" t="s">
        <v>457</v>
      </c>
      <c r="L1723" s="6">
        <v>0</v>
      </c>
      <c r="M1723" s="3" t="s">
        <v>457</v>
      </c>
      <c r="N1723" s="3" t="s">
        <v>457</v>
      </c>
      <c r="O1723" s="3" t="s">
        <v>457</v>
      </c>
      <c r="P1723" s="3" t="s">
        <v>457</v>
      </c>
      <c r="Q1723" s="3" t="s">
        <v>457</v>
      </c>
      <c r="R1723" s="3" t="s">
        <v>457</v>
      </c>
      <c r="S1723" s="3" t="s">
        <v>457</v>
      </c>
      <c r="T1723" s="3" t="s">
        <v>481</v>
      </c>
      <c r="U1723" t="str">
        <f t="shared" si="26"/>
        <v>10058873</v>
      </c>
    </row>
    <row r="1724" spans="1:21" hidden="1">
      <c r="A1724" s="3" t="s">
        <v>1192</v>
      </c>
      <c r="B1724" s="3" t="s">
        <v>1686</v>
      </c>
      <c r="C1724" s="3" t="s">
        <v>23</v>
      </c>
      <c r="D1724" s="3" t="s">
        <v>1929</v>
      </c>
      <c r="E1724" s="3" t="s">
        <v>457</v>
      </c>
      <c r="F1724" s="3" t="s">
        <v>3559</v>
      </c>
      <c r="G1724" s="3" t="s">
        <v>31</v>
      </c>
      <c r="H1724" s="4">
        <v>45850</v>
      </c>
      <c r="I1724" s="5">
        <v>-4</v>
      </c>
      <c r="J1724" s="3" t="s">
        <v>20</v>
      </c>
      <c r="K1724" s="3" t="s">
        <v>457</v>
      </c>
      <c r="L1724" s="6">
        <v>0</v>
      </c>
      <c r="M1724" s="3" t="s">
        <v>457</v>
      </c>
      <c r="N1724" s="3" t="s">
        <v>457</v>
      </c>
      <c r="O1724" s="3" t="s">
        <v>457</v>
      </c>
      <c r="P1724" s="3" t="s">
        <v>457</v>
      </c>
      <c r="Q1724" s="3" t="s">
        <v>457</v>
      </c>
      <c r="R1724" s="3" t="s">
        <v>457</v>
      </c>
      <c r="S1724" s="3" t="s">
        <v>457</v>
      </c>
      <c r="T1724" s="3" t="s">
        <v>481</v>
      </c>
      <c r="U1724" t="str">
        <f t="shared" si="26"/>
        <v>10058879</v>
      </c>
    </row>
    <row r="1725" spans="1:21" hidden="1">
      <c r="A1725" s="3" t="s">
        <v>1192</v>
      </c>
      <c r="B1725" s="3" t="s">
        <v>1686</v>
      </c>
      <c r="C1725" s="3" t="s">
        <v>27</v>
      </c>
      <c r="D1725" s="3" t="s">
        <v>1929</v>
      </c>
      <c r="E1725" s="3" t="s">
        <v>457</v>
      </c>
      <c r="F1725" s="3" t="s">
        <v>3559</v>
      </c>
      <c r="G1725" s="3" t="s">
        <v>25</v>
      </c>
      <c r="H1725" s="4">
        <v>45850</v>
      </c>
      <c r="I1725" s="5">
        <v>4</v>
      </c>
      <c r="J1725" s="3" t="s">
        <v>20</v>
      </c>
      <c r="K1725" s="3" t="s">
        <v>457</v>
      </c>
      <c r="L1725" s="6">
        <v>0</v>
      </c>
      <c r="M1725" s="3" t="s">
        <v>457</v>
      </c>
      <c r="N1725" s="3" t="s">
        <v>457</v>
      </c>
      <c r="O1725" s="3" t="s">
        <v>457</v>
      </c>
      <c r="P1725" s="3" t="s">
        <v>457</v>
      </c>
      <c r="Q1725" s="3" t="s">
        <v>457</v>
      </c>
      <c r="R1725" s="3" t="s">
        <v>457</v>
      </c>
      <c r="S1725" s="3" t="s">
        <v>457</v>
      </c>
      <c r="T1725" s="3" t="s">
        <v>481</v>
      </c>
      <c r="U1725" t="str">
        <f t="shared" si="26"/>
        <v>10058879</v>
      </c>
    </row>
    <row r="1726" spans="1:21" hidden="1">
      <c r="A1726" s="3" t="s">
        <v>1192</v>
      </c>
      <c r="B1726" s="3" t="s">
        <v>1686</v>
      </c>
      <c r="C1726" s="3" t="s">
        <v>27</v>
      </c>
      <c r="D1726" s="3" t="s">
        <v>456</v>
      </c>
      <c r="E1726" s="3" t="s">
        <v>457</v>
      </c>
      <c r="F1726" s="3" t="s">
        <v>3560</v>
      </c>
      <c r="G1726" s="3" t="s">
        <v>31</v>
      </c>
      <c r="H1726" s="4">
        <v>45850</v>
      </c>
      <c r="I1726" s="5">
        <v>-4</v>
      </c>
      <c r="J1726" s="3" t="s">
        <v>20</v>
      </c>
      <c r="K1726" s="3" t="s">
        <v>457</v>
      </c>
      <c r="L1726" s="6">
        <v>-8.9499999999999993</v>
      </c>
      <c r="M1726" s="3" t="s">
        <v>457</v>
      </c>
      <c r="N1726" s="3" t="s">
        <v>457</v>
      </c>
      <c r="O1726" s="3" t="s">
        <v>457</v>
      </c>
      <c r="P1726" s="3" t="s">
        <v>3561</v>
      </c>
      <c r="Q1726" s="3" t="s">
        <v>457</v>
      </c>
      <c r="R1726" s="3" t="s">
        <v>457</v>
      </c>
      <c r="S1726" s="3" t="s">
        <v>457</v>
      </c>
      <c r="T1726" s="3" t="s">
        <v>3562</v>
      </c>
      <c r="U1726" t="str">
        <f t="shared" si="26"/>
        <v>10058879200178222</v>
      </c>
    </row>
    <row r="1727" spans="1:21" hidden="1">
      <c r="A1727" s="3" t="s">
        <v>154</v>
      </c>
      <c r="B1727" s="3" t="s">
        <v>1686</v>
      </c>
      <c r="C1727" s="3" t="s">
        <v>27</v>
      </c>
      <c r="D1727" s="3" t="s">
        <v>456</v>
      </c>
      <c r="E1727" s="3" t="s">
        <v>457</v>
      </c>
      <c r="F1727" s="3" t="s">
        <v>3563</v>
      </c>
      <c r="G1727" s="3" t="s">
        <v>31</v>
      </c>
      <c r="H1727" s="4">
        <v>45850</v>
      </c>
      <c r="I1727" s="5">
        <v>-1</v>
      </c>
      <c r="J1727" s="3" t="s">
        <v>20</v>
      </c>
      <c r="K1727" s="3" t="s">
        <v>457</v>
      </c>
      <c r="L1727" s="6">
        <v>-4.7699999999999996</v>
      </c>
      <c r="M1727" s="3" t="s">
        <v>457</v>
      </c>
      <c r="N1727" s="3" t="s">
        <v>457</v>
      </c>
      <c r="O1727" s="3" t="s">
        <v>457</v>
      </c>
      <c r="P1727" s="3" t="s">
        <v>3561</v>
      </c>
      <c r="Q1727" s="3" t="s">
        <v>457</v>
      </c>
      <c r="R1727" s="3" t="s">
        <v>457</v>
      </c>
      <c r="S1727" s="3" t="s">
        <v>457</v>
      </c>
      <c r="T1727" s="3" t="s">
        <v>3562</v>
      </c>
      <c r="U1727" t="str">
        <f t="shared" si="26"/>
        <v>10060885200178222</v>
      </c>
    </row>
    <row r="1728" spans="1:21" hidden="1">
      <c r="A1728" s="3" t="s">
        <v>154</v>
      </c>
      <c r="B1728" s="3" t="s">
        <v>1686</v>
      </c>
      <c r="C1728" s="3" t="s">
        <v>27</v>
      </c>
      <c r="D1728" s="3" t="s">
        <v>1929</v>
      </c>
      <c r="E1728" s="3" t="s">
        <v>457</v>
      </c>
      <c r="F1728" s="3" t="s">
        <v>3564</v>
      </c>
      <c r="G1728" s="3" t="s">
        <v>25</v>
      </c>
      <c r="H1728" s="4">
        <v>45850</v>
      </c>
      <c r="I1728" s="5">
        <v>1</v>
      </c>
      <c r="J1728" s="3" t="s">
        <v>20</v>
      </c>
      <c r="K1728" s="3" t="s">
        <v>457</v>
      </c>
      <c r="L1728" s="6">
        <v>0</v>
      </c>
      <c r="M1728" s="3" t="s">
        <v>457</v>
      </c>
      <c r="N1728" s="3" t="s">
        <v>457</v>
      </c>
      <c r="O1728" s="3" t="s">
        <v>457</v>
      </c>
      <c r="P1728" s="3" t="s">
        <v>457</v>
      </c>
      <c r="Q1728" s="3" t="s">
        <v>457</v>
      </c>
      <c r="R1728" s="3" t="s">
        <v>457</v>
      </c>
      <c r="S1728" s="3" t="s">
        <v>457</v>
      </c>
      <c r="T1728" s="3" t="s">
        <v>481</v>
      </c>
      <c r="U1728" t="str">
        <f t="shared" si="26"/>
        <v>10060885</v>
      </c>
    </row>
    <row r="1729" spans="1:21" hidden="1">
      <c r="A1729" s="3" t="s">
        <v>154</v>
      </c>
      <c r="B1729" s="3" t="s">
        <v>1686</v>
      </c>
      <c r="C1729" s="3" t="s">
        <v>23</v>
      </c>
      <c r="D1729" s="3" t="s">
        <v>1929</v>
      </c>
      <c r="E1729" s="3" t="s">
        <v>457</v>
      </c>
      <c r="F1729" s="3" t="s">
        <v>3564</v>
      </c>
      <c r="G1729" s="3" t="s">
        <v>31</v>
      </c>
      <c r="H1729" s="4">
        <v>45850</v>
      </c>
      <c r="I1729" s="5">
        <v>-1</v>
      </c>
      <c r="J1729" s="3" t="s">
        <v>20</v>
      </c>
      <c r="K1729" s="3" t="s">
        <v>457</v>
      </c>
      <c r="L1729" s="6">
        <v>0</v>
      </c>
      <c r="M1729" s="3" t="s">
        <v>457</v>
      </c>
      <c r="N1729" s="3" t="s">
        <v>457</v>
      </c>
      <c r="O1729" s="3" t="s">
        <v>457</v>
      </c>
      <c r="P1729" s="3" t="s">
        <v>457</v>
      </c>
      <c r="Q1729" s="3" t="s">
        <v>457</v>
      </c>
      <c r="R1729" s="3" t="s">
        <v>457</v>
      </c>
      <c r="S1729" s="3" t="s">
        <v>457</v>
      </c>
      <c r="T1729" s="3" t="s">
        <v>481</v>
      </c>
      <c r="U1729" t="str">
        <f t="shared" si="26"/>
        <v>10060885</v>
      </c>
    </row>
    <row r="1730" spans="1:21" hidden="1">
      <c r="A1730" s="3" t="s">
        <v>158</v>
      </c>
      <c r="B1730" s="3" t="s">
        <v>1686</v>
      </c>
      <c r="C1730" s="3" t="s">
        <v>27</v>
      </c>
      <c r="D1730" s="3" t="s">
        <v>1929</v>
      </c>
      <c r="E1730" s="3" t="s">
        <v>457</v>
      </c>
      <c r="F1730" s="3" t="s">
        <v>3565</v>
      </c>
      <c r="G1730" s="3" t="s">
        <v>25</v>
      </c>
      <c r="H1730" s="4">
        <v>45850</v>
      </c>
      <c r="I1730" s="5">
        <v>1</v>
      </c>
      <c r="J1730" s="3" t="s">
        <v>20</v>
      </c>
      <c r="K1730" s="3" t="s">
        <v>457</v>
      </c>
      <c r="L1730" s="6">
        <v>0</v>
      </c>
      <c r="M1730" s="3" t="s">
        <v>457</v>
      </c>
      <c r="N1730" s="3" t="s">
        <v>457</v>
      </c>
      <c r="O1730" s="3" t="s">
        <v>457</v>
      </c>
      <c r="P1730" s="3" t="s">
        <v>457</v>
      </c>
      <c r="Q1730" s="3" t="s">
        <v>457</v>
      </c>
      <c r="R1730" s="3" t="s">
        <v>457</v>
      </c>
      <c r="S1730" s="3" t="s">
        <v>457</v>
      </c>
      <c r="T1730" s="3" t="s">
        <v>481</v>
      </c>
      <c r="U1730" t="str">
        <f t="shared" si="26"/>
        <v>10060886</v>
      </c>
    </row>
    <row r="1731" spans="1:21" hidden="1">
      <c r="A1731" s="3" t="s">
        <v>158</v>
      </c>
      <c r="B1731" s="3" t="s">
        <v>1686</v>
      </c>
      <c r="C1731" s="3" t="s">
        <v>27</v>
      </c>
      <c r="D1731" s="3" t="s">
        <v>456</v>
      </c>
      <c r="E1731" s="3" t="s">
        <v>457</v>
      </c>
      <c r="F1731" s="3" t="s">
        <v>3566</v>
      </c>
      <c r="G1731" s="3" t="s">
        <v>31</v>
      </c>
      <c r="H1731" s="4">
        <v>45850</v>
      </c>
      <c r="I1731" s="5">
        <v>-1</v>
      </c>
      <c r="J1731" s="3" t="s">
        <v>20</v>
      </c>
      <c r="K1731" s="3" t="s">
        <v>457</v>
      </c>
      <c r="L1731" s="6">
        <v>-7.03</v>
      </c>
      <c r="M1731" s="3" t="s">
        <v>457</v>
      </c>
      <c r="N1731" s="3" t="s">
        <v>457</v>
      </c>
      <c r="O1731" s="3" t="s">
        <v>457</v>
      </c>
      <c r="P1731" s="3" t="s">
        <v>3561</v>
      </c>
      <c r="Q1731" s="3" t="s">
        <v>457</v>
      </c>
      <c r="R1731" s="3" t="s">
        <v>457</v>
      </c>
      <c r="S1731" s="3" t="s">
        <v>457</v>
      </c>
      <c r="T1731" s="3" t="s">
        <v>3562</v>
      </c>
      <c r="U1731" t="str">
        <f t="shared" ref="U1731:U1780" si="27">_xlfn.CONCAT(A1731,P1731)</f>
        <v>10060886200178222</v>
      </c>
    </row>
    <row r="1732" spans="1:21" hidden="1">
      <c r="A1732" s="3" t="s">
        <v>158</v>
      </c>
      <c r="B1732" s="3" t="s">
        <v>1686</v>
      </c>
      <c r="C1732" s="3" t="s">
        <v>23</v>
      </c>
      <c r="D1732" s="3" t="s">
        <v>1929</v>
      </c>
      <c r="E1732" s="3" t="s">
        <v>457</v>
      </c>
      <c r="F1732" s="3" t="s">
        <v>3565</v>
      </c>
      <c r="G1732" s="3" t="s">
        <v>31</v>
      </c>
      <c r="H1732" s="4">
        <v>45850</v>
      </c>
      <c r="I1732" s="5">
        <v>-1</v>
      </c>
      <c r="J1732" s="3" t="s">
        <v>20</v>
      </c>
      <c r="K1732" s="3" t="s">
        <v>457</v>
      </c>
      <c r="L1732" s="6">
        <v>0</v>
      </c>
      <c r="M1732" s="3" t="s">
        <v>457</v>
      </c>
      <c r="N1732" s="3" t="s">
        <v>457</v>
      </c>
      <c r="O1732" s="3" t="s">
        <v>457</v>
      </c>
      <c r="P1732" s="3" t="s">
        <v>457</v>
      </c>
      <c r="Q1732" s="3" t="s">
        <v>457</v>
      </c>
      <c r="R1732" s="3" t="s">
        <v>457</v>
      </c>
      <c r="S1732" s="3" t="s">
        <v>457</v>
      </c>
      <c r="T1732" s="3" t="s">
        <v>481</v>
      </c>
      <c r="U1732" t="str">
        <f t="shared" si="27"/>
        <v>10060886</v>
      </c>
    </row>
    <row r="1733" spans="1:21" hidden="1">
      <c r="A1733" s="3" t="s">
        <v>1493</v>
      </c>
      <c r="B1733" s="3" t="s">
        <v>1686</v>
      </c>
      <c r="C1733" s="3" t="s">
        <v>457</v>
      </c>
      <c r="D1733" s="3" t="s">
        <v>1899</v>
      </c>
      <c r="E1733" s="3" t="s">
        <v>457</v>
      </c>
      <c r="F1733" s="3" t="s">
        <v>3567</v>
      </c>
      <c r="G1733" s="3" t="s">
        <v>458</v>
      </c>
      <c r="H1733" s="4">
        <v>45850</v>
      </c>
      <c r="I1733" s="5">
        <v>4</v>
      </c>
      <c r="J1733" s="3" t="s">
        <v>20</v>
      </c>
      <c r="K1733" s="3" t="s">
        <v>457</v>
      </c>
      <c r="L1733" s="6">
        <v>64.72</v>
      </c>
      <c r="M1733" s="3" t="s">
        <v>457</v>
      </c>
      <c r="N1733" s="3" t="s">
        <v>457</v>
      </c>
      <c r="O1733" s="3" t="s">
        <v>457</v>
      </c>
      <c r="P1733" s="3" t="s">
        <v>457</v>
      </c>
      <c r="Q1733" s="3" t="s">
        <v>3568</v>
      </c>
      <c r="R1733" s="3" t="s">
        <v>457</v>
      </c>
      <c r="S1733" s="3" t="s">
        <v>457</v>
      </c>
      <c r="T1733" s="3" t="s">
        <v>481</v>
      </c>
      <c r="U1733" t="str">
        <f t="shared" si="27"/>
        <v>10204354</v>
      </c>
    </row>
    <row r="1734" spans="1:21" hidden="1">
      <c r="A1734" s="3" t="s">
        <v>1547</v>
      </c>
      <c r="B1734" s="3" t="s">
        <v>1686</v>
      </c>
      <c r="C1734" s="3" t="s">
        <v>457</v>
      </c>
      <c r="D1734" s="3" t="s">
        <v>1899</v>
      </c>
      <c r="E1734" s="3" t="s">
        <v>457</v>
      </c>
      <c r="F1734" s="3" t="s">
        <v>3569</v>
      </c>
      <c r="G1734" s="3" t="s">
        <v>458</v>
      </c>
      <c r="H1734" s="4">
        <v>45850</v>
      </c>
      <c r="I1734" s="5">
        <v>8</v>
      </c>
      <c r="J1734" s="3" t="s">
        <v>20</v>
      </c>
      <c r="K1734" s="3" t="s">
        <v>457</v>
      </c>
      <c r="L1734" s="6">
        <v>10.17</v>
      </c>
      <c r="M1734" s="3" t="s">
        <v>457</v>
      </c>
      <c r="N1734" s="3" t="s">
        <v>457</v>
      </c>
      <c r="O1734" s="3" t="s">
        <v>457</v>
      </c>
      <c r="P1734" s="3" t="s">
        <v>457</v>
      </c>
      <c r="Q1734" s="3" t="s">
        <v>3570</v>
      </c>
      <c r="R1734" s="3" t="s">
        <v>457</v>
      </c>
      <c r="S1734" s="3" t="s">
        <v>457</v>
      </c>
      <c r="T1734" s="3" t="s">
        <v>481</v>
      </c>
      <c r="U1734" t="str">
        <f t="shared" si="27"/>
        <v>10204509</v>
      </c>
    </row>
    <row r="1735" spans="1:21" hidden="1">
      <c r="A1735" s="3" t="s">
        <v>1499</v>
      </c>
      <c r="B1735" s="3" t="s">
        <v>1686</v>
      </c>
      <c r="C1735" s="3" t="s">
        <v>457</v>
      </c>
      <c r="D1735" s="3" t="s">
        <v>1899</v>
      </c>
      <c r="E1735" s="3" t="s">
        <v>457</v>
      </c>
      <c r="F1735" s="3" t="s">
        <v>3567</v>
      </c>
      <c r="G1735" s="3" t="s">
        <v>25</v>
      </c>
      <c r="H1735" s="4">
        <v>45850</v>
      </c>
      <c r="I1735" s="5">
        <v>48</v>
      </c>
      <c r="J1735" s="3" t="s">
        <v>20</v>
      </c>
      <c r="K1735" s="3" t="s">
        <v>457</v>
      </c>
      <c r="L1735" s="6">
        <v>811.2</v>
      </c>
      <c r="M1735" s="3" t="s">
        <v>457</v>
      </c>
      <c r="N1735" s="3" t="s">
        <v>457</v>
      </c>
      <c r="O1735" s="3" t="s">
        <v>457</v>
      </c>
      <c r="P1735" s="3" t="s">
        <v>457</v>
      </c>
      <c r="Q1735" s="3" t="s">
        <v>3568</v>
      </c>
      <c r="R1735" s="3" t="s">
        <v>457</v>
      </c>
      <c r="S1735" s="3" t="s">
        <v>457</v>
      </c>
      <c r="T1735" s="3" t="s">
        <v>481</v>
      </c>
      <c r="U1735" t="str">
        <f t="shared" si="27"/>
        <v>10603794</v>
      </c>
    </row>
    <row r="1736" spans="1:21" hidden="1">
      <c r="A1736" s="3" t="s">
        <v>1361</v>
      </c>
      <c r="B1736" s="3" t="s">
        <v>1686</v>
      </c>
      <c r="C1736" s="3" t="s">
        <v>457</v>
      </c>
      <c r="D1736" s="3" t="s">
        <v>1899</v>
      </c>
      <c r="E1736" s="3" t="s">
        <v>457</v>
      </c>
      <c r="F1736" s="3" t="s">
        <v>3571</v>
      </c>
      <c r="G1736" s="3" t="s">
        <v>25</v>
      </c>
      <c r="H1736" s="4">
        <v>45850</v>
      </c>
      <c r="I1736" s="5">
        <v>1</v>
      </c>
      <c r="J1736" s="3" t="s">
        <v>20</v>
      </c>
      <c r="K1736" s="3" t="s">
        <v>457</v>
      </c>
      <c r="L1736" s="6">
        <v>506</v>
      </c>
      <c r="M1736" s="3" t="s">
        <v>457</v>
      </c>
      <c r="N1736" s="3" t="s">
        <v>457</v>
      </c>
      <c r="O1736" s="3" t="s">
        <v>457</v>
      </c>
      <c r="P1736" s="3" t="s">
        <v>457</v>
      </c>
      <c r="Q1736" s="3" t="s">
        <v>3572</v>
      </c>
      <c r="R1736" s="3" t="s">
        <v>457</v>
      </c>
      <c r="S1736" s="3" t="s">
        <v>457</v>
      </c>
      <c r="T1736" s="3" t="s">
        <v>481</v>
      </c>
      <c r="U1736" t="str">
        <f t="shared" si="27"/>
        <v>10606214</v>
      </c>
    </row>
    <row r="1737" spans="1:21" hidden="1">
      <c r="A1737" s="3" t="s">
        <v>920</v>
      </c>
      <c r="B1737" s="3" t="s">
        <v>1686</v>
      </c>
      <c r="C1737" s="3" t="s">
        <v>27</v>
      </c>
      <c r="D1737" s="3" t="s">
        <v>1929</v>
      </c>
      <c r="E1737" s="3" t="s">
        <v>457</v>
      </c>
      <c r="F1737" s="3" t="s">
        <v>3573</v>
      </c>
      <c r="G1737" s="3" t="s">
        <v>458</v>
      </c>
      <c r="H1737" s="4">
        <v>45852</v>
      </c>
      <c r="I1737" s="5">
        <v>4</v>
      </c>
      <c r="J1737" s="3" t="s">
        <v>20</v>
      </c>
      <c r="K1737" s="3" t="s">
        <v>457</v>
      </c>
      <c r="L1737" s="6">
        <v>0</v>
      </c>
      <c r="M1737" s="3" t="s">
        <v>457</v>
      </c>
      <c r="N1737" s="3" t="s">
        <v>457</v>
      </c>
      <c r="O1737" s="3" t="s">
        <v>457</v>
      </c>
      <c r="P1737" s="3" t="s">
        <v>457</v>
      </c>
      <c r="Q1737" s="3" t="s">
        <v>457</v>
      </c>
      <c r="R1737" s="3" t="s">
        <v>457</v>
      </c>
      <c r="S1737" s="3" t="s">
        <v>457</v>
      </c>
      <c r="T1737" s="3" t="s">
        <v>481</v>
      </c>
      <c r="U1737" t="str">
        <f t="shared" si="27"/>
        <v>10058873</v>
      </c>
    </row>
    <row r="1738" spans="1:21" hidden="1">
      <c r="A1738" s="3" t="s">
        <v>920</v>
      </c>
      <c r="B1738" s="3" t="s">
        <v>1686</v>
      </c>
      <c r="C1738" s="3" t="s">
        <v>30</v>
      </c>
      <c r="D1738" s="3" t="s">
        <v>1929</v>
      </c>
      <c r="E1738" s="3" t="s">
        <v>457</v>
      </c>
      <c r="F1738" s="3" t="s">
        <v>3573</v>
      </c>
      <c r="G1738" s="3" t="s">
        <v>459</v>
      </c>
      <c r="H1738" s="4">
        <v>45852</v>
      </c>
      <c r="I1738" s="5">
        <v>-4</v>
      </c>
      <c r="J1738" s="3" t="s">
        <v>20</v>
      </c>
      <c r="K1738" s="3" t="s">
        <v>457</v>
      </c>
      <c r="L1738" s="6">
        <v>0</v>
      </c>
      <c r="M1738" s="3" t="s">
        <v>457</v>
      </c>
      <c r="N1738" s="3" t="s">
        <v>457</v>
      </c>
      <c r="O1738" s="3" t="s">
        <v>457</v>
      </c>
      <c r="P1738" s="3" t="s">
        <v>457</v>
      </c>
      <c r="Q1738" s="3" t="s">
        <v>457</v>
      </c>
      <c r="R1738" s="3" t="s">
        <v>457</v>
      </c>
      <c r="S1738" s="3" t="s">
        <v>457</v>
      </c>
      <c r="T1738" s="3" t="s">
        <v>481</v>
      </c>
      <c r="U1738" t="str">
        <f t="shared" si="27"/>
        <v>10058873</v>
      </c>
    </row>
    <row r="1739" spans="1:21" hidden="1">
      <c r="A1739" s="3" t="s">
        <v>920</v>
      </c>
      <c r="B1739" s="3" t="s">
        <v>1686</v>
      </c>
      <c r="C1739" s="3" t="s">
        <v>27</v>
      </c>
      <c r="D1739" s="3" t="s">
        <v>1929</v>
      </c>
      <c r="E1739" s="3" t="s">
        <v>457</v>
      </c>
      <c r="F1739" s="3" t="s">
        <v>3573</v>
      </c>
      <c r="G1739" s="3" t="s">
        <v>25</v>
      </c>
      <c r="H1739" s="4">
        <v>45852</v>
      </c>
      <c r="I1739" s="5">
        <v>4</v>
      </c>
      <c r="J1739" s="3" t="s">
        <v>20</v>
      </c>
      <c r="K1739" s="3" t="s">
        <v>457</v>
      </c>
      <c r="L1739" s="6">
        <v>0</v>
      </c>
      <c r="M1739" s="3" t="s">
        <v>457</v>
      </c>
      <c r="N1739" s="3" t="s">
        <v>457</v>
      </c>
      <c r="O1739" s="3" t="s">
        <v>457</v>
      </c>
      <c r="P1739" s="3" t="s">
        <v>457</v>
      </c>
      <c r="Q1739" s="3" t="s">
        <v>457</v>
      </c>
      <c r="R1739" s="3" t="s">
        <v>457</v>
      </c>
      <c r="S1739" s="3" t="s">
        <v>457</v>
      </c>
      <c r="T1739" s="3" t="s">
        <v>481</v>
      </c>
      <c r="U1739" t="str">
        <f t="shared" si="27"/>
        <v>10058873</v>
      </c>
    </row>
    <row r="1740" spans="1:21" hidden="1">
      <c r="A1740" s="3" t="s">
        <v>920</v>
      </c>
      <c r="B1740" s="3" t="s">
        <v>1686</v>
      </c>
      <c r="C1740" s="3" t="s">
        <v>30</v>
      </c>
      <c r="D1740" s="3" t="s">
        <v>1929</v>
      </c>
      <c r="E1740" s="3" t="s">
        <v>457</v>
      </c>
      <c r="F1740" s="3" t="s">
        <v>3573</v>
      </c>
      <c r="G1740" s="3" t="s">
        <v>31</v>
      </c>
      <c r="H1740" s="4">
        <v>45852</v>
      </c>
      <c r="I1740" s="5">
        <v>-4</v>
      </c>
      <c r="J1740" s="3" t="s">
        <v>20</v>
      </c>
      <c r="K1740" s="3" t="s">
        <v>457</v>
      </c>
      <c r="L1740" s="6">
        <v>0</v>
      </c>
      <c r="M1740" s="3" t="s">
        <v>457</v>
      </c>
      <c r="N1740" s="3" t="s">
        <v>457</v>
      </c>
      <c r="O1740" s="3" t="s">
        <v>457</v>
      </c>
      <c r="P1740" s="3" t="s">
        <v>457</v>
      </c>
      <c r="Q1740" s="3" t="s">
        <v>457</v>
      </c>
      <c r="R1740" s="3" t="s">
        <v>457</v>
      </c>
      <c r="S1740" s="3" t="s">
        <v>457</v>
      </c>
      <c r="T1740" s="3" t="s">
        <v>481</v>
      </c>
      <c r="U1740" t="str">
        <f t="shared" si="27"/>
        <v>10058873</v>
      </c>
    </row>
    <row r="1741" spans="1:21" hidden="1">
      <c r="A1741" s="3" t="s">
        <v>1342</v>
      </c>
      <c r="B1741" s="3" t="s">
        <v>1686</v>
      </c>
      <c r="C1741" s="3" t="s">
        <v>23</v>
      </c>
      <c r="D1741" s="3" t="s">
        <v>1896</v>
      </c>
      <c r="E1741" s="3" t="s">
        <v>457</v>
      </c>
      <c r="F1741" s="3" t="s">
        <v>3574</v>
      </c>
      <c r="G1741" s="3" t="s">
        <v>32</v>
      </c>
      <c r="H1741" s="4">
        <v>45852</v>
      </c>
      <c r="I1741" s="5">
        <v>-2</v>
      </c>
      <c r="J1741" s="3" t="s">
        <v>20</v>
      </c>
      <c r="K1741" s="3" t="s">
        <v>457</v>
      </c>
      <c r="L1741" s="6">
        <v>-7.07</v>
      </c>
      <c r="M1741" s="3" t="s">
        <v>457</v>
      </c>
      <c r="N1741" s="3" t="s">
        <v>457</v>
      </c>
      <c r="O1741" s="3" t="s">
        <v>457</v>
      </c>
      <c r="P1741" s="3" t="s">
        <v>457</v>
      </c>
      <c r="Q1741" s="3" t="s">
        <v>457</v>
      </c>
      <c r="R1741" s="3" t="s">
        <v>457</v>
      </c>
      <c r="S1741" s="3" t="s">
        <v>457</v>
      </c>
      <c r="T1741" s="3" t="s">
        <v>481</v>
      </c>
      <c r="U1741" t="str">
        <f t="shared" si="27"/>
        <v>10060884</v>
      </c>
    </row>
    <row r="1742" spans="1:21" hidden="1">
      <c r="A1742" s="3" t="s">
        <v>160</v>
      </c>
      <c r="B1742" s="3" t="s">
        <v>1686</v>
      </c>
      <c r="C1742" s="3" t="s">
        <v>23</v>
      </c>
      <c r="D1742" s="3" t="s">
        <v>1896</v>
      </c>
      <c r="E1742" s="3" t="s">
        <v>457</v>
      </c>
      <c r="F1742" s="3" t="s">
        <v>3574</v>
      </c>
      <c r="G1742" s="3" t="s">
        <v>25</v>
      </c>
      <c r="H1742" s="4">
        <v>45852</v>
      </c>
      <c r="I1742" s="5">
        <v>-1</v>
      </c>
      <c r="J1742" s="3" t="s">
        <v>20</v>
      </c>
      <c r="K1742" s="3" t="s">
        <v>457</v>
      </c>
      <c r="L1742" s="6">
        <v>-10.33</v>
      </c>
      <c r="M1742" s="3" t="s">
        <v>457</v>
      </c>
      <c r="N1742" s="3" t="s">
        <v>457</v>
      </c>
      <c r="O1742" s="3" t="s">
        <v>457</v>
      </c>
      <c r="P1742" s="3" t="s">
        <v>457</v>
      </c>
      <c r="Q1742" s="3" t="s">
        <v>457</v>
      </c>
      <c r="R1742" s="3" t="s">
        <v>457</v>
      </c>
      <c r="S1742" s="3" t="s">
        <v>457</v>
      </c>
      <c r="T1742" s="3" t="s">
        <v>481</v>
      </c>
      <c r="U1742" t="str">
        <f t="shared" si="27"/>
        <v>10060887</v>
      </c>
    </row>
    <row r="1743" spans="1:21" hidden="1">
      <c r="A1743" s="3" t="s">
        <v>1455</v>
      </c>
      <c r="B1743" s="3" t="s">
        <v>1686</v>
      </c>
      <c r="C1743" s="3" t="s">
        <v>27</v>
      </c>
      <c r="D1743" s="3" t="s">
        <v>456</v>
      </c>
      <c r="E1743" s="3" t="s">
        <v>457</v>
      </c>
      <c r="F1743" s="3" t="s">
        <v>3575</v>
      </c>
      <c r="G1743" s="3" t="s">
        <v>31</v>
      </c>
      <c r="H1743" s="4">
        <v>45853</v>
      </c>
      <c r="I1743" s="5">
        <v>-4</v>
      </c>
      <c r="J1743" s="3" t="s">
        <v>20</v>
      </c>
      <c r="K1743" s="3" t="s">
        <v>457</v>
      </c>
      <c r="L1743" s="6">
        <v>-4.92</v>
      </c>
      <c r="M1743" s="3" t="s">
        <v>457</v>
      </c>
      <c r="N1743" s="3" t="s">
        <v>457</v>
      </c>
      <c r="O1743" s="3" t="s">
        <v>457</v>
      </c>
      <c r="P1743" s="3" t="s">
        <v>3576</v>
      </c>
      <c r="Q1743" s="3" t="s">
        <v>457</v>
      </c>
      <c r="R1743" s="3" t="s">
        <v>457</v>
      </c>
      <c r="S1743" s="3" t="s">
        <v>457</v>
      </c>
      <c r="T1743" s="3" t="s">
        <v>3577</v>
      </c>
      <c r="U1743" t="str">
        <f t="shared" si="27"/>
        <v>10058872100090108</v>
      </c>
    </row>
    <row r="1744" spans="1:21" hidden="1">
      <c r="A1744" s="3" t="s">
        <v>920</v>
      </c>
      <c r="B1744" s="3" t="s">
        <v>1686</v>
      </c>
      <c r="C1744" s="3" t="s">
        <v>27</v>
      </c>
      <c r="D1744" s="3" t="s">
        <v>456</v>
      </c>
      <c r="E1744" s="3" t="s">
        <v>457</v>
      </c>
      <c r="F1744" s="3" t="s">
        <v>3578</v>
      </c>
      <c r="G1744" s="3" t="s">
        <v>31</v>
      </c>
      <c r="H1744" s="4">
        <v>45853</v>
      </c>
      <c r="I1744" s="5">
        <v>-8</v>
      </c>
      <c r="J1744" s="3" t="s">
        <v>20</v>
      </c>
      <c r="K1744" s="3" t="s">
        <v>457</v>
      </c>
      <c r="L1744" s="6">
        <v>-9.59</v>
      </c>
      <c r="M1744" s="3" t="s">
        <v>457</v>
      </c>
      <c r="N1744" s="3" t="s">
        <v>457</v>
      </c>
      <c r="O1744" s="3" t="s">
        <v>457</v>
      </c>
      <c r="P1744" s="3" t="s">
        <v>3576</v>
      </c>
      <c r="Q1744" s="3" t="s">
        <v>457</v>
      </c>
      <c r="R1744" s="3" t="s">
        <v>457</v>
      </c>
      <c r="S1744" s="3" t="s">
        <v>457</v>
      </c>
      <c r="T1744" s="3" t="s">
        <v>3577</v>
      </c>
      <c r="U1744" t="str">
        <f t="shared" si="27"/>
        <v>10058873100090108</v>
      </c>
    </row>
    <row r="1745" spans="1:21" hidden="1">
      <c r="A1745" s="3" t="s">
        <v>1457</v>
      </c>
      <c r="B1745" s="3" t="s">
        <v>1686</v>
      </c>
      <c r="C1745" s="3" t="s">
        <v>23</v>
      </c>
      <c r="D1745" s="3" t="s">
        <v>1896</v>
      </c>
      <c r="E1745" s="3" t="s">
        <v>457</v>
      </c>
      <c r="F1745" s="3" t="s">
        <v>3579</v>
      </c>
      <c r="G1745" s="3" t="s">
        <v>475</v>
      </c>
      <c r="H1745" s="4">
        <v>45853</v>
      </c>
      <c r="I1745" s="5">
        <v>-2</v>
      </c>
      <c r="J1745" s="3" t="s">
        <v>20</v>
      </c>
      <c r="K1745" s="3" t="s">
        <v>457</v>
      </c>
      <c r="L1745" s="6">
        <v>-5.6</v>
      </c>
      <c r="M1745" s="3" t="s">
        <v>457</v>
      </c>
      <c r="N1745" s="3" t="s">
        <v>457</v>
      </c>
      <c r="O1745" s="3" t="s">
        <v>457</v>
      </c>
      <c r="P1745" s="3" t="s">
        <v>457</v>
      </c>
      <c r="Q1745" s="3" t="s">
        <v>457</v>
      </c>
      <c r="R1745" s="3" t="s">
        <v>457</v>
      </c>
      <c r="S1745" s="3" t="s">
        <v>457</v>
      </c>
      <c r="T1745" s="3" t="s">
        <v>481</v>
      </c>
      <c r="U1745" t="str">
        <f t="shared" si="27"/>
        <v>10060883</v>
      </c>
    </row>
    <row r="1746" spans="1:21" hidden="1">
      <c r="A1746" s="3" t="s">
        <v>1342</v>
      </c>
      <c r="B1746" s="3" t="s">
        <v>1686</v>
      </c>
      <c r="C1746" s="3" t="s">
        <v>23</v>
      </c>
      <c r="D1746" s="3" t="s">
        <v>1896</v>
      </c>
      <c r="E1746" s="3" t="s">
        <v>457</v>
      </c>
      <c r="F1746" s="3" t="s">
        <v>3579</v>
      </c>
      <c r="G1746" s="3" t="s">
        <v>482</v>
      </c>
      <c r="H1746" s="4">
        <v>45853</v>
      </c>
      <c r="I1746" s="5">
        <v>-2</v>
      </c>
      <c r="J1746" s="3" t="s">
        <v>20</v>
      </c>
      <c r="K1746" s="3" t="s">
        <v>457</v>
      </c>
      <c r="L1746" s="6">
        <v>-7.07</v>
      </c>
      <c r="M1746" s="3" t="s">
        <v>457</v>
      </c>
      <c r="N1746" s="3" t="s">
        <v>457</v>
      </c>
      <c r="O1746" s="3" t="s">
        <v>457</v>
      </c>
      <c r="P1746" s="3" t="s">
        <v>457</v>
      </c>
      <c r="Q1746" s="3" t="s">
        <v>457</v>
      </c>
      <c r="R1746" s="3" t="s">
        <v>457</v>
      </c>
      <c r="S1746" s="3" t="s">
        <v>457</v>
      </c>
      <c r="T1746" s="3" t="s">
        <v>481</v>
      </c>
      <c r="U1746" t="str">
        <f t="shared" si="27"/>
        <v>10060884</v>
      </c>
    </row>
    <row r="1747" spans="1:21" hidden="1">
      <c r="A1747" s="3" t="s">
        <v>1342</v>
      </c>
      <c r="B1747" s="3" t="s">
        <v>1686</v>
      </c>
      <c r="C1747" s="3" t="s">
        <v>27</v>
      </c>
      <c r="D1747" s="3" t="s">
        <v>456</v>
      </c>
      <c r="E1747" s="3" t="s">
        <v>457</v>
      </c>
      <c r="F1747" s="3" t="s">
        <v>3580</v>
      </c>
      <c r="G1747" s="3" t="s">
        <v>31</v>
      </c>
      <c r="H1747" s="4">
        <v>45853</v>
      </c>
      <c r="I1747" s="5">
        <v>-2</v>
      </c>
      <c r="J1747" s="3" t="s">
        <v>20</v>
      </c>
      <c r="K1747" s="3" t="s">
        <v>457</v>
      </c>
      <c r="L1747" s="6">
        <v>-7.06</v>
      </c>
      <c r="M1747" s="3" t="s">
        <v>457</v>
      </c>
      <c r="N1747" s="3" t="s">
        <v>457</v>
      </c>
      <c r="O1747" s="3" t="s">
        <v>457</v>
      </c>
      <c r="P1747" s="3" t="s">
        <v>3576</v>
      </c>
      <c r="Q1747" s="3" t="s">
        <v>457</v>
      </c>
      <c r="R1747" s="3" t="s">
        <v>457</v>
      </c>
      <c r="S1747" s="3" t="s">
        <v>457</v>
      </c>
      <c r="T1747" s="3" t="s">
        <v>3577</v>
      </c>
      <c r="U1747" t="str">
        <f t="shared" si="27"/>
        <v>10060884100090108</v>
      </c>
    </row>
    <row r="1748" spans="1:21" hidden="1">
      <c r="A1748" s="3" t="s">
        <v>1547</v>
      </c>
      <c r="B1748" s="3" t="s">
        <v>1686</v>
      </c>
      <c r="C1748" s="3" t="s">
        <v>30</v>
      </c>
      <c r="D1748" s="3" t="s">
        <v>1929</v>
      </c>
      <c r="E1748" s="3" t="s">
        <v>457</v>
      </c>
      <c r="F1748" s="3" t="s">
        <v>3581</v>
      </c>
      <c r="G1748" s="3" t="s">
        <v>31</v>
      </c>
      <c r="H1748" s="4">
        <v>45853</v>
      </c>
      <c r="I1748" s="5">
        <v>-4</v>
      </c>
      <c r="J1748" s="3" t="s">
        <v>20</v>
      </c>
      <c r="K1748" s="3" t="s">
        <v>457</v>
      </c>
      <c r="L1748" s="6">
        <v>0</v>
      </c>
      <c r="M1748" s="3" t="s">
        <v>457</v>
      </c>
      <c r="N1748" s="3" t="s">
        <v>457</v>
      </c>
      <c r="O1748" s="3" t="s">
        <v>457</v>
      </c>
      <c r="P1748" s="3" t="s">
        <v>457</v>
      </c>
      <c r="Q1748" s="3" t="s">
        <v>457</v>
      </c>
      <c r="R1748" s="3" t="s">
        <v>457</v>
      </c>
      <c r="S1748" s="3" t="s">
        <v>457</v>
      </c>
      <c r="T1748" s="3" t="s">
        <v>481</v>
      </c>
      <c r="U1748" t="str">
        <f t="shared" si="27"/>
        <v>10204509</v>
      </c>
    </row>
    <row r="1749" spans="1:21" hidden="1">
      <c r="A1749" s="3" t="s">
        <v>1547</v>
      </c>
      <c r="B1749" s="3" t="s">
        <v>1686</v>
      </c>
      <c r="C1749" s="3" t="s">
        <v>27</v>
      </c>
      <c r="D1749" s="3" t="s">
        <v>1929</v>
      </c>
      <c r="E1749" s="3" t="s">
        <v>457</v>
      </c>
      <c r="F1749" s="3" t="s">
        <v>3581</v>
      </c>
      <c r="G1749" s="3" t="s">
        <v>25</v>
      </c>
      <c r="H1749" s="4">
        <v>45853</v>
      </c>
      <c r="I1749" s="5">
        <v>4</v>
      </c>
      <c r="J1749" s="3" t="s">
        <v>20</v>
      </c>
      <c r="K1749" s="3" t="s">
        <v>457</v>
      </c>
      <c r="L1749" s="6">
        <v>0</v>
      </c>
      <c r="M1749" s="3" t="s">
        <v>457</v>
      </c>
      <c r="N1749" s="3" t="s">
        <v>457</v>
      </c>
      <c r="O1749" s="3" t="s">
        <v>457</v>
      </c>
      <c r="P1749" s="3" t="s">
        <v>457</v>
      </c>
      <c r="Q1749" s="3" t="s">
        <v>457</v>
      </c>
      <c r="R1749" s="3" t="s">
        <v>457</v>
      </c>
      <c r="S1749" s="3" t="s">
        <v>457</v>
      </c>
      <c r="T1749" s="3" t="s">
        <v>481</v>
      </c>
      <c r="U1749" t="str">
        <f t="shared" si="27"/>
        <v>10204509</v>
      </c>
    </row>
    <row r="1750" spans="1:21" hidden="1">
      <c r="A1750" s="3" t="s">
        <v>1128</v>
      </c>
      <c r="B1750" s="3" t="s">
        <v>1686</v>
      </c>
      <c r="C1750" s="3" t="s">
        <v>27</v>
      </c>
      <c r="D1750" s="3" t="s">
        <v>456</v>
      </c>
      <c r="E1750" s="3" t="s">
        <v>457</v>
      </c>
      <c r="F1750" s="3" t="s">
        <v>3582</v>
      </c>
      <c r="G1750" s="3" t="s">
        <v>31</v>
      </c>
      <c r="H1750" s="4">
        <v>45853</v>
      </c>
      <c r="I1750" s="5">
        <v>-2</v>
      </c>
      <c r="J1750" s="3" t="s">
        <v>20</v>
      </c>
      <c r="K1750" s="3" t="s">
        <v>457</v>
      </c>
      <c r="L1750" s="6">
        <v>-10.220000000000001</v>
      </c>
      <c r="M1750" s="3" t="s">
        <v>457</v>
      </c>
      <c r="N1750" s="3" t="s">
        <v>457</v>
      </c>
      <c r="O1750" s="3" t="s">
        <v>457</v>
      </c>
      <c r="P1750" s="3" t="s">
        <v>3583</v>
      </c>
      <c r="Q1750" s="3" t="s">
        <v>457</v>
      </c>
      <c r="R1750" s="3" t="s">
        <v>457</v>
      </c>
      <c r="S1750" s="3" t="s">
        <v>457</v>
      </c>
      <c r="T1750" s="3" t="s">
        <v>3584</v>
      </c>
      <c r="U1750" t="str">
        <f t="shared" si="27"/>
        <v>10245434100085600</v>
      </c>
    </row>
    <row r="1751" spans="1:21" hidden="1">
      <c r="A1751" s="3" t="s">
        <v>920</v>
      </c>
      <c r="B1751" s="3" t="s">
        <v>1686</v>
      </c>
      <c r="C1751" s="3" t="s">
        <v>27</v>
      </c>
      <c r="D1751" s="3" t="s">
        <v>456</v>
      </c>
      <c r="E1751" s="3" t="s">
        <v>457</v>
      </c>
      <c r="F1751" s="3" t="s">
        <v>3585</v>
      </c>
      <c r="G1751" s="3" t="s">
        <v>31</v>
      </c>
      <c r="H1751" s="4">
        <v>45854</v>
      </c>
      <c r="I1751" s="5">
        <v>-4</v>
      </c>
      <c r="J1751" s="3" t="s">
        <v>20</v>
      </c>
      <c r="K1751" s="3" t="s">
        <v>457</v>
      </c>
      <c r="L1751" s="6">
        <v>-4.79</v>
      </c>
      <c r="M1751" s="3" t="s">
        <v>457</v>
      </c>
      <c r="N1751" s="3" t="s">
        <v>457</v>
      </c>
      <c r="O1751" s="3" t="s">
        <v>457</v>
      </c>
      <c r="P1751" s="3" t="s">
        <v>3586</v>
      </c>
      <c r="Q1751" s="3" t="s">
        <v>457</v>
      </c>
      <c r="R1751" s="3" t="s">
        <v>457</v>
      </c>
      <c r="S1751" s="3" t="s">
        <v>457</v>
      </c>
      <c r="T1751" s="3" t="s">
        <v>3587</v>
      </c>
      <c r="U1751" t="str">
        <f t="shared" si="27"/>
        <v>10058873200177583</v>
      </c>
    </row>
    <row r="1752" spans="1:21" hidden="1">
      <c r="A1752" s="3" t="s">
        <v>920</v>
      </c>
      <c r="B1752" s="3" t="s">
        <v>1686</v>
      </c>
      <c r="C1752" s="3" t="s">
        <v>27</v>
      </c>
      <c r="D1752" s="3" t="s">
        <v>456</v>
      </c>
      <c r="E1752" s="3" t="s">
        <v>457</v>
      </c>
      <c r="F1752" s="3" t="s">
        <v>3588</v>
      </c>
      <c r="G1752" s="3" t="s">
        <v>31</v>
      </c>
      <c r="H1752" s="4">
        <v>45854</v>
      </c>
      <c r="I1752" s="5">
        <v>-4</v>
      </c>
      <c r="J1752" s="3" t="s">
        <v>20</v>
      </c>
      <c r="K1752" s="3" t="s">
        <v>457</v>
      </c>
      <c r="L1752" s="6">
        <v>-4.8</v>
      </c>
      <c r="M1752" s="3" t="s">
        <v>457</v>
      </c>
      <c r="N1752" s="3" t="s">
        <v>457</v>
      </c>
      <c r="O1752" s="3" t="s">
        <v>457</v>
      </c>
      <c r="P1752" s="3" t="s">
        <v>3589</v>
      </c>
      <c r="Q1752" s="3" t="s">
        <v>457</v>
      </c>
      <c r="R1752" s="3" t="s">
        <v>457</v>
      </c>
      <c r="S1752" s="3" t="s">
        <v>457</v>
      </c>
      <c r="T1752" s="3" t="s">
        <v>3590</v>
      </c>
      <c r="U1752" t="str">
        <f t="shared" si="27"/>
        <v>10058873200177584</v>
      </c>
    </row>
    <row r="1753" spans="1:21" hidden="1">
      <c r="A1753" s="3" t="s">
        <v>1134</v>
      </c>
      <c r="B1753" s="3" t="s">
        <v>1686</v>
      </c>
      <c r="C1753" s="3" t="s">
        <v>23</v>
      </c>
      <c r="D1753" s="3" t="s">
        <v>1929</v>
      </c>
      <c r="E1753" s="3" t="s">
        <v>457</v>
      </c>
      <c r="F1753" s="3" t="s">
        <v>3591</v>
      </c>
      <c r="G1753" s="3" t="s">
        <v>31</v>
      </c>
      <c r="H1753" s="4">
        <v>45854</v>
      </c>
      <c r="I1753" s="5">
        <v>-4</v>
      </c>
      <c r="J1753" s="3" t="s">
        <v>20</v>
      </c>
      <c r="K1753" s="3" t="s">
        <v>457</v>
      </c>
      <c r="L1753" s="6">
        <v>0</v>
      </c>
      <c r="M1753" s="3" t="s">
        <v>457</v>
      </c>
      <c r="N1753" s="3" t="s">
        <v>457</v>
      </c>
      <c r="O1753" s="3" t="s">
        <v>457</v>
      </c>
      <c r="P1753" s="3" t="s">
        <v>457</v>
      </c>
      <c r="Q1753" s="3" t="s">
        <v>457</v>
      </c>
      <c r="R1753" s="3" t="s">
        <v>457</v>
      </c>
      <c r="S1753" s="3" t="s">
        <v>457</v>
      </c>
      <c r="T1753" s="3" t="s">
        <v>481</v>
      </c>
      <c r="U1753" t="str">
        <f t="shared" si="27"/>
        <v>10058876</v>
      </c>
    </row>
    <row r="1754" spans="1:21" hidden="1">
      <c r="A1754" s="3" t="s">
        <v>1134</v>
      </c>
      <c r="B1754" s="3" t="s">
        <v>1686</v>
      </c>
      <c r="C1754" s="3" t="s">
        <v>27</v>
      </c>
      <c r="D1754" s="3" t="s">
        <v>1929</v>
      </c>
      <c r="E1754" s="3" t="s">
        <v>457</v>
      </c>
      <c r="F1754" s="3" t="s">
        <v>3592</v>
      </c>
      <c r="G1754" s="3" t="s">
        <v>25</v>
      </c>
      <c r="H1754" s="4">
        <v>45854</v>
      </c>
      <c r="I1754" s="5">
        <v>4</v>
      </c>
      <c r="J1754" s="3" t="s">
        <v>20</v>
      </c>
      <c r="K1754" s="3" t="s">
        <v>457</v>
      </c>
      <c r="L1754" s="6">
        <v>0</v>
      </c>
      <c r="M1754" s="3" t="s">
        <v>457</v>
      </c>
      <c r="N1754" s="3" t="s">
        <v>457</v>
      </c>
      <c r="O1754" s="3" t="s">
        <v>457</v>
      </c>
      <c r="P1754" s="3" t="s">
        <v>457</v>
      </c>
      <c r="Q1754" s="3" t="s">
        <v>457</v>
      </c>
      <c r="R1754" s="3" t="s">
        <v>457</v>
      </c>
      <c r="S1754" s="3" t="s">
        <v>457</v>
      </c>
      <c r="T1754" s="3" t="s">
        <v>481</v>
      </c>
      <c r="U1754" t="str">
        <f t="shared" si="27"/>
        <v>10058876</v>
      </c>
    </row>
    <row r="1755" spans="1:21" hidden="1">
      <c r="A1755" s="3" t="s">
        <v>1134</v>
      </c>
      <c r="B1755" s="3" t="s">
        <v>1686</v>
      </c>
      <c r="C1755" s="3" t="s">
        <v>23</v>
      </c>
      <c r="D1755" s="3" t="s">
        <v>1929</v>
      </c>
      <c r="E1755" s="3" t="s">
        <v>457</v>
      </c>
      <c r="F1755" s="3" t="s">
        <v>3592</v>
      </c>
      <c r="G1755" s="3" t="s">
        <v>31</v>
      </c>
      <c r="H1755" s="4">
        <v>45854</v>
      </c>
      <c r="I1755" s="5">
        <v>-4</v>
      </c>
      <c r="J1755" s="3" t="s">
        <v>20</v>
      </c>
      <c r="K1755" s="3" t="s">
        <v>457</v>
      </c>
      <c r="L1755" s="6">
        <v>0</v>
      </c>
      <c r="M1755" s="3" t="s">
        <v>457</v>
      </c>
      <c r="N1755" s="3" t="s">
        <v>457</v>
      </c>
      <c r="O1755" s="3" t="s">
        <v>457</v>
      </c>
      <c r="P1755" s="3" t="s">
        <v>457</v>
      </c>
      <c r="Q1755" s="3" t="s">
        <v>457</v>
      </c>
      <c r="R1755" s="3" t="s">
        <v>457</v>
      </c>
      <c r="S1755" s="3" t="s">
        <v>457</v>
      </c>
      <c r="T1755" s="3" t="s">
        <v>481</v>
      </c>
      <c r="U1755" t="str">
        <f t="shared" si="27"/>
        <v>10058876</v>
      </c>
    </row>
    <row r="1756" spans="1:21" hidden="1">
      <c r="A1756" s="3" t="s">
        <v>1134</v>
      </c>
      <c r="B1756" s="3" t="s">
        <v>1686</v>
      </c>
      <c r="C1756" s="3" t="s">
        <v>27</v>
      </c>
      <c r="D1756" s="3" t="s">
        <v>1929</v>
      </c>
      <c r="E1756" s="3" t="s">
        <v>457</v>
      </c>
      <c r="F1756" s="3" t="s">
        <v>3591</v>
      </c>
      <c r="G1756" s="3" t="s">
        <v>25</v>
      </c>
      <c r="H1756" s="4">
        <v>45854</v>
      </c>
      <c r="I1756" s="5">
        <v>4</v>
      </c>
      <c r="J1756" s="3" t="s">
        <v>20</v>
      </c>
      <c r="K1756" s="3" t="s">
        <v>457</v>
      </c>
      <c r="L1756" s="6">
        <v>0</v>
      </c>
      <c r="M1756" s="3" t="s">
        <v>457</v>
      </c>
      <c r="N1756" s="3" t="s">
        <v>457</v>
      </c>
      <c r="O1756" s="3" t="s">
        <v>457</v>
      </c>
      <c r="P1756" s="3" t="s">
        <v>457</v>
      </c>
      <c r="Q1756" s="3" t="s">
        <v>457</v>
      </c>
      <c r="R1756" s="3" t="s">
        <v>457</v>
      </c>
      <c r="S1756" s="3" t="s">
        <v>457</v>
      </c>
      <c r="T1756" s="3" t="s">
        <v>481</v>
      </c>
      <c r="U1756" t="str">
        <f t="shared" si="27"/>
        <v>10058876</v>
      </c>
    </row>
    <row r="1757" spans="1:21" hidden="1">
      <c r="A1757" s="3" t="s">
        <v>1457</v>
      </c>
      <c r="B1757" s="3" t="s">
        <v>1686</v>
      </c>
      <c r="C1757" s="3" t="s">
        <v>23</v>
      </c>
      <c r="D1757" s="3" t="s">
        <v>1929</v>
      </c>
      <c r="E1757" s="3" t="s">
        <v>457</v>
      </c>
      <c r="F1757" s="3" t="s">
        <v>3593</v>
      </c>
      <c r="G1757" s="3" t="s">
        <v>31</v>
      </c>
      <c r="H1757" s="4">
        <v>45854</v>
      </c>
      <c r="I1757" s="5">
        <v>-1</v>
      </c>
      <c r="J1757" s="3" t="s">
        <v>20</v>
      </c>
      <c r="K1757" s="3" t="s">
        <v>457</v>
      </c>
      <c r="L1757" s="6">
        <v>0</v>
      </c>
      <c r="M1757" s="3" t="s">
        <v>457</v>
      </c>
      <c r="N1757" s="3" t="s">
        <v>457</v>
      </c>
      <c r="O1757" s="3" t="s">
        <v>457</v>
      </c>
      <c r="P1757" s="3" t="s">
        <v>457</v>
      </c>
      <c r="Q1757" s="3" t="s">
        <v>457</v>
      </c>
      <c r="R1757" s="3" t="s">
        <v>457</v>
      </c>
      <c r="S1757" s="3" t="s">
        <v>457</v>
      </c>
      <c r="T1757" s="3" t="s">
        <v>481</v>
      </c>
      <c r="U1757" t="str">
        <f t="shared" si="27"/>
        <v>10060883</v>
      </c>
    </row>
    <row r="1758" spans="1:21" hidden="1">
      <c r="A1758" s="3" t="s">
        <v>1457</v>
      </c>
      <c r="B1758" s="3" t="s">
        <v>1686</v>
      </c>
      <c r="C1758" s="3" t="s">
        <v>27</v>
      </c>
      <c r="D1758" s="3" t="s">
        <v>1929</v>
      </c>
      <c r="E1758" s="3" t="s">
        <v>457</v>
      </c>
      <c r="F1758" s="3" t="s">
        <v>3593</v>
      </c>
      <c r="G1758" s="3" t="s">
        <v>25</v>
      </c>
      <c r="H1758" s="4">
        <v>45854</v>
      </c>
      <c r="I1758" s="5">
        <v>1</v>
      </c>
      <c r="J1758" s="3" t="s">
        <v>20</v>
      </c>
      <c r="K1758" s="3" t="s">
        <v>457</v>
      </c>
      <c r="L1758" s="6">
        <v>0</v>
      </c>
      <c r="M1758" s="3" t="s">
        <v>457</v>
      </c>
      <c r="N1758" s="3" t="s">
        <v>457</v>
      </c>
      <c r="O1758" s="3" t="s">
        <v>457</v>
      </c>
      <c r="P1758" s="3" t="s">
        <v>457</v>
      </c>
      <c r="Q1758" s="3" t="s">
        <v>457</v>
      </c>
      <c r="R1758" s="3" t="s">
        <v>457</v>
      </c>
      <c r="S1758" s="3" t="s">
        <v>457</v>
      </c>
      <c r="T1758" s="3" t="s">
        <v>481</v>
      </c>
      <c r="U1758" t="str">
        <f t="shared" si="27"/>
        <v>10060883</v>
      </c>
    </row>
    <row r="1759" spans="1:21" hidden="1">
      <c r="A1759" s="3" t="s">
        <v>1457</v>
      </c>
      <c r="B1759" s="3" t="s">
        <v>1686</v>
      </c>
      <c r="C1759" s="3" t="s">
        <v>27</v>
      </c>
      <c r="D1759" s="3" t="s">
        <v>1929</v>
      </c>
      <c r="E1759" s="3" t="s">
        <v>457</v>
      </c>
      <c r="F1759" s="3" t="s">
        <v>3594</v>
      </c>
      <c r="G1759" s="3" t="s">
        <v>25</v>
      </c>
      <c r="H1759" s="4">
        <v>45854</v>
      </c>
      <c r="I1759" s="5">
        <v>1</v>
      </c>
      <c r="J1759" s="3" t="s">
        <v>20</v>
      </c>
      <c r="K1759" s="3" t="s">
        <v>457</v>
      </c>
      <c r="L1759" s="6">
        <v>0</v>
      </c>
      <c r="M1759" s="3" t="s">
        <v>457</v>
      </c>
      <c r="N1759" s="3" t="s">
        <v>457</v>
      </c>
      <c r="O1759" s="3" t="s">
        <v>457</v>
      </c>
      <c r="P1759" s="3" t="s">
        <v>457</v>
      </c>
      <c r="Q1759" s="3" t="s">
        <v>457</v>
      </c>
      <c r="R1759" s="3" t="s">
        <v>457</v>
      </c>
      <c r="S1759" s="3" t="s">
        <v>457</v>
      </c>
      <c r="T1759" s="3" t="s">
        <v>481</v>
      </c>
      <c r="U1759" t="str">
        <f t="shared" si="27"/>
        <v>10060883</v>
      </c>
    </row>
    <row r="1760" spans="1:21" hidden="1">
      <c r="A1760" s="3" t="s">
        <v>1457</v>
      </c>
      <c r="B1760" s="3" t="s">
        <v>1686</v>
      </c>
      <c r="C1760" s="3" t="s">
        <v>23</v>
      </c>
      <c r="D1760" s="3" t="s">
        <v>1929</v>
      </c>
      <c r="E1760" s="3" t="s">
        <v>457</v>
      </c>
      <c r="F1760" s="3" t="s">
        <v>3594</v>
      </c>
      <c r="G1760" s="3" t="s">
        <v>31</v>
      </c>
      <c r="H1760" s="4">
        <v>45854</v>
      </c>
      <c r="I1760" s="5">
        <v>-1</v>
      </c>
      <c r="J1760" s="3" t="s">
        <v>20</v>
      </c>
      <c r="K1760" s="3" t="s">
        <v>457</v>
      </c>
      <c r="L1760" s="6">
        <v>0</v>
      </c>
      <c r="M1760" s="3" t="s">
        <v>457</v>
      </c>
      <c r="N1760" s="3" t="s">
        <v>457</v>
      </c>
      <c r="O1760" s="3" t="s">
        <v>457</v>
      </c>
      <c r="P1760" s="3" t="s">
        <v>457</v>
      </c>
      <c r="Q1760" s="3" t="s">
        <v>457</v>
      </c>
      <c r="R1760" s="3" t="s">
        <v>457</v>
      </c>
      <c r="S1760" s="3" t="s">
        <v>457</v>
      </c>
      <c r="T1760" s="3" t="s">
        <v>481</v>
      </c>
      <c r="U1760" t="str">
        <f t="shared" si="27"/>
        <v>10060883</v>
      </c>
    </row>
    <row r="1761" spans="1:21" hidden="1">
      <c r="A1761" s="3" t="s">
        <v>154</v>
      </c>
      <c r="B1761" s="3" t="s">
        <v>1686</v>
      </c>
      <c r="C1761" s="3" t="s">
        <v>27</v>
      </c>
      <c r="D1761" s="3" t="s">
        <v>1929</v>
      </c>
      <c r="E1761" s="3" t="s">
        <v>457</v>
      </c>
      <c r="F1761" s="3" t="s">
        <v>3595</v>
      </c>
      <c r="G1761" s="3" t="s">
        <v>25</v>
      </c>
      <c r="H1761" s="4">
        <v>45854</v>
      </c>
      <c r="I1761" s="5">
        <v>1</v>
      </c>
      <c r="J1761" s="3" t="s">
        <v>20</v>
      </c>
      <c r="K1761" s="3" t="s">
        <v>457</v>
      </c>
      <c r="L1761" s="6">
        <v>0</v>
      </c>
      <c r="M1761" s="3" t="s">
        <v>457</v>
      </c>
      <c r="N1761" s="3" t="s">
        <v>457</v>
      </c>
      <c r="O1761" s="3" t="s">
        <v>457</v>
      </c>
      <c r="P1761" s="3" t="s">
        <v>457</v>
      </c>
      <c r="Q1761" s="3" t="s">
        <v>457</v>
      </c>
      <c r="R1761" s="3" t="s">
        <v>457</v>
      </c>
      <c r="S1761" s="3" t="s">
        <v>457</v>
      </c>
      <c r="T1761" s="3" t="s">
        <v>481</v>
      </c>
      <c r="U1761" t="str">
        <f t="shared" si="27"/>
        <v>10060885</v>
      </c>
    </row>
    <row r="1762" spans="1:21" hidden="1">
      <c r="A1762" s="3" t="s">
        <v>154</v>
      </c>
      <c r="B1762" s="3" t="s">
        <v>1686</v>
      </c>
      <c r="C1762" s="3" t="s">
        <v>23</v>
      </c>
      <c r="D1762" s="3" t="s">
        <v>1929</v>
      </c>
      <c r="E1762" s="3" t="s">
        <v>457</v>
      </c>
      <c r="F1762" s="3" t="s">
        <v>3595</v>
      </c>
      <c r="G1762" s="3" t="s">
        <v>31</v>
      </c>
      <c r="H1762" s="4">
        <v>45854</v>
      </c>
      <c r="I1762" s="5">
        <v>-1</v>
      </c>
      <c r="J1762" s="3" t="s">
        <v>20</v>
      </c>
      <c r="K1762" s="3" t="s">
        <v>457</v>
      </c>
      <c r="L1762" s="6">
        <v>0</v>
      </c>
      <c r="M1762" s="3" t="s">
        <v>457</v>
      </c>
      <c r="N1762" s="3" t="s">
        <v>457</v>
      </c>
      <c r="O1762" s="3" t="s">
        <v>457</v>
      </c>
      <c r="P1762" s="3" t="s">
        <v>457</v>
      </c>
      <c r="Q1762" s="3" t="s">
        <v>457</v>
      </c>
      <c r="R1762" s="3" t="s">
        <v>457</v>
      </c>
      <c r="S1762" s="3" t="s">
        <v>457</v>
      </c>
      <c r="T1762" s="3" t="s">
        <v>481</v>
      </c>
      <c r="U1762" t="str">
        <f t="shared" si="27"/>
        <v>10060885</v>
      </c>
    </row>
    <row r="1763" spans="1:21" hidden="1">
      <c r="A1763" s="3" t="s">
        <v>154</v>
      </c>
      <c r="B1763" s="3" t="s">
        <v>1686</v>
      </c>
      <c r="C1763" s="3" t="s">
        <v>27</v>
      </c>
      <c r="D1763" s="3" t="s">
        <v>1929</v>
      </c>
      <c r="E1763" s="3" t="s">
        <v>457</v>
      </c>
      <c r="F1763" s="3" t="s">
        <v>3596</v>
      </c>
      <c r="G1763" s="3" t="s">
        <v>25</v>
      </c>
      <c r="H1763" s="4">
        <v>45854</v>
      </c>
      <c r="I1763" s="5">
        <v>1</v>
      </c>
      <c r="J1763" s="3" t="s">
        <v>20</v>
      </c>
      <c r="K1763" s="3" t="s">
        <v>457</v>
      </c>
      <c r="L1763" s="6">
        <v>0</v>
      </c>
      <c r="M1763" s="3" t="s">
        <v>457</v>
      </c>
      <c r="N1763" s="3" t="s">
        <v>457</v>
      </c>
      <c r="O1763" s="3" t="s">
        <v>457</v>
      </c>
      <c r="P1763" s="3" t="s">
        <v>457</v>
      </c>
      <c r="Q1763" s="3" t="s">
        <v>457</v>
      </c>
      <c r="R1763" s="3" t="s">
        <v>457</v>
      </c>
      <c r="S1763" s="3" t="s">
        <v>457</v>
      </c>
      <c r="T1763" s="3" t="s">
        <v>481</v>
      </c>
      <c r="U1763" t="str">
        <f t="shared" si="27"/>
        <v>10060885</v>
      </c>
    </row>
    <row r="1764" spans="1:21" hidden="1">
      <c r="A1764" s="3" t="s">
        <v>154</v>
      </c>
      <c r="B1764" s="3" t="s">
        <v>1686</v>
      </c>
      <c r="C1764" s="3" t="s">
        <v>23</v>
      </c>
      <c r="D1764" s="3" t="s">
        <v>1929</v>
      </c>
      <c r="E1764" s="3" t="s">
        <v>457</v>
      </c>
      <c r="F1764" s="3" t="s">
        <v>3596</v>
      </c>
      <c r="G1764" s="3" t="s">
        <v>31</v>
      </c>
      <c r="H1764" s="4">
        <v>45854</v>
      </c>
      <c r="I1764" s="5">
        <v>-1</v>
      </c>
      <c r="J1764" s="3" t="s">
        <v>20</v>
      </c>
      <c r="K1764" s="3" t="s">
        <v>457</v>
      </c>
      <c r="L1764" s="6">
        <v>0</v>
      </c>
      <c r="M1764" s="3" t="s">
        <v>457</v>
      </c>
      <c r="N1764" s="3" t="s">
        <v>457</v>
      </c>
      <c r="O1764" s="3" t="s">
        <v>457</v>
      </c>
      <c r="P1764" s="3" t="s">
        <v>457</v>
      </c>
      <c r="Q1764" s="3" t="s">
        <v>457</v>
      </c>
      <c r="R1764" s="3" t="s">
        <v>457</v>
      </c>
      <c r="S1764" s="3" t="s">
        <v>457</v>
      </c>
      <c r="T1764" s="3" t="s">
        <v>481</v>
      </c>
      <c r="U1764" t="str">
        <f t="shared" si="27"/>
        <v>10060885</v>
      </c>
    </row>
    <row r="1765" spans="1:21" hidden="1">
      <c r="A1765" s="3" t="s">
        <v>880</v>
      </c>
      <c r="B1765" s="3" t="s">
        <v>1686</v>
      </c>
      <c r="C1765" s="3" t="s">
        <v>457</v>
      </c>
      <c r="D1765" s="3" t="s">
        <v>1899</v>
      </c>
      <c r="E1765" s="3" t="s">
        <v>457</v>
      </c>
      <c r="F1765" s="3" t="s">
        <v>3597</v>
      </c>
      <c r="G1765" s="3" t="s">
        <v>25</v>
      </c>
      <c r="H1765" s="4">
        <v>45854</v>
      </c>
      <c r="I1765" s="5">
        <v>1</v>
      </c>
      <c r="J1765" s="3" t="s">
        <v>1841</v>
      </c>
      <c r="K1765" s="3" t="s">
        <v>457</v>
      </c>
      <c r="L1765" s="6">
        <v>25.65</v>
      </c>
      <c r="M1765" s="3" t="s">
        <v>457</v>
      </c>
      <c r="N1765" s="3" t="s">
        <v>457</v>
      </c>
      <c r="O1765" s="3" t="s">
        <v>457</v>
      </c>
      <c r="P1765" s="3" t="s">
        <v>457</v>
      </c>
      <c r="Q1765" s="3" t="s">
        <v>3598</v>
      </c>
      <c r="R1765" s="3" t="s">
        <v>457</v>
      </c>
      <c r="S1765" s="3" t="s">
        <v>457</v>
      </c>
      <c r="T1765" s="3" t="s">
        <v>481</v>
      </c>
      <c r="U1765" t="str">
        <f t="shared" si="27"/>
        <v>10417500</v>
      </c>
    </row>
    <row r="1766" spans="1:21" hidden="1">
      <c r="A1766" s="3" t="s">
        <v>880</v>
      </c>
      <c r="B1766" s="3" t="s">
        <v>1686</v>
      </c>
      <c r="C1766" s="3" t="s">
        <v>457</v>
      </c>
      <c r="D1766" s="3" t="s">
        <v>1899</v>
      </c>
      <c r="E1766" s="3" t="s">
        <v>457</v>
      </c>
      <c r="F1766" s="3" t="s">
        <v>3599</v>
      </c>
      <c r="G1766" s="3" t="s">
        <v>25</v>
      </c>
      <c r="H1766" s="4">
        <v>45854</v>
      </c>
      <c r="I1766" s="5">
        <v>1</v>
      </c>
      <c r="J1766" s="3" t="s">
        <v>1841</v>
      </c>
      <c r="K1766" s="3" t="s">
        <v>457</v>
      </c>
      <c r="L1766" s="6">
        <v>25.65</v>
      </c>
      <c r="M1766" s="3" t="s">
        <v>457</v>
      </c>
      <c r="N1766" s="3" t="s">
        <v>457</v>
      </c>
      <c r="O1766" s="3" t="s">
        <v>457</v>
      </c>
      <c r="P1766" s="3" t="s">
        <v>457</v>
      </c>
      <c r="Q1766" s="3" t="s">
        <v>3600</v>
      </c>
      <c r="R1766" s="3" t="s">
        <v>457</v>
      </c>
      <c r="S1766" s="3" t="s">
        <v>457</v>
      </c>
      <c r="T1766" s="3" t="s">
        <v>481</v>
      </c>
      <c r="U1766" t="str">
        <f t="shared" si="27"/>
        <v>10417500</v>
      </c>
    </row>
    <row r="1767" spans="1:21" hidden="1">
      <c r="A1767" s="3" t="s">
        <v>880</v>
      </c>
      <c r="B1767" s="3" t="s">
        <v>1686</v>
      </c>
      <c r="C1767" s="3" t="s">
        <v>457</v>
      </c>
      <c r="D1767" s="3" t="s">
        <v>1899</v>
      </c>
      <c r="E1767" s="3" t="s">
        <v>457</v>
      </c>
      <c r="F1767" s="3" t="s">
        <v>3601</v>
      </c>
      <c r="G1767" s="3" t="s">
        <v>25</v>
      </c>
      <c r="H1767" s="4">
        <v>45854</v>
      </c>
      <c r="I1767" s="5">
        <v>1</v>
      </c>
      <c r="J1767" s="3" t="s">
        <v>1841</v>
      </c>
      <c r="K1767" s="3" t="s">
        <v>457</v>
      </c>
      <c r="L1767" s="6">
        <v>25.65</v>
      </c>
      <c r="M1767" s="3" t="s">
        <v>457</v>
      </c>
      <c r="N1767" s="3" t="s">
        <v>457</v>
      </c>
      <c r="O1767" s="3" t="s">
        <v>457</v>
      </c>
      <c r="P1767" s="3" t="s">
        <v>457</v>
      </c>
      <c r="Q1767" s="3" t="s">
        <v>3602</v>
      </c>
      <c r="R1767" s="3" t="s">
        <v>457</v>
      </c>
      <c r="S1767" s="3" t="s">
        <v>457</v>
      </c>
      <c r="T1767" s="3" t="s">
        <v>481</v>
      </c>
      <c r="U1767" t="str">
        <f t="shared" si="27"/>
        <v>10417500</v>
      </c>
    </row>
    <row r="1768" spans="1:21" hidden="1">
      <c r="A1768" s="3" t="s">
        <v>880</v>
      </c>
      <c r="B1768" s="3" t="s">
        <v>1686</v>
      </c>
      <c r="C1768" s="3" t="s">
        <v>457</v>
      </c>
      <c r="D1768" s="3" t="s">
        <v>1899</v>
      </c>
      <c r="E1768" s="3" t="s">
        <v>457</v>
      </c>
      <c r="F1768" s="3" t="s">
        <v>3603</v>
      </c>
      <c r="G1768" s="3" t="s">
        <v>25</v>
      </c>
      <c r="H1768" s="4">
        <v>45854</v>
      </c>
      <c r="I1768" s="5">
        <v>1</v>
      </c>
      <c r="J1768" s="3" t="s">
        <v>1841</v>
      </c>
      <c r="K1768" s="3" t="s">
        <v>457</v>
      </c>
      <c r="L1768" s="6">
        <v>25.65</v>
      </c>
      <c r="M1768" s="3" t="s">
        <v>457</v>
      </c>
      <c r="N1768" s="3" t="s">
        <v>457</v>
      </c>
      <c r="O1768" s="3" t="s">
        <v>457</v>
      </c>
      <c r="P1768" s="3" t="s">
        <v>457</v>
      </c>
      <c r="Q1768" s="3" t="s">
        <v>3604</v>
      </c>
      <c r="R1768" s="3" t="s">
        <v>457</v>
      </c>
      <c r="S1768" s="3" t="s">
        <v>457</v>
      </c>
      <c r="T1768" s="3" t="s">
        <v>481</v>
      </c>
      <c r="U1768" t="str">
        <f t="shared" si="27"/>
        <v>10417500</v>
      </c>
    </row>
    <row r="1769" spans="1:21" hidden="1">
      <c r="A1769" s="3" t="s">
        <v>880</v>
      </c>
      <c r="B1769" s="3" t="s">
        <v>1686</v>
      </c>
      <c r="C1769" s="3" t="s">
        <v>457</v>
      </c>
      <c r="D1769" s="3" t="s">
        <v>1899</v>
      </c>
      <c r="E1769" s="3" t="s">
        <v>457</v>
      </c>
      <c r="F1769" s="3" t="s">
        <v>3605</v>
      </c>
      <c r="G1769" s="3" t="s">
        <v>25</v>
      </c>
      <c r="H1769" s="4">
        <v>45854</v>
      </c>
      <c r="I1769" s="5">
        <v>1</v>
      </c>
      <c r="J1769" s="3" t="s">
        <v>1841</v>
      </c>
      <c r="K1769" s="3" t="s">
        <v>457</v>
      </c>
      <c r="L1769" s="6">
        <v>25.65</v>
      </c>
      <c r="M1769" s="3" t="s">
        <v>457</v>
      </c>
      <c r="N1769" s="3" t="s">
        <v>457</v>
      </c>
      <c r="O1769" s="3" t="s">
        <v>457</v>
      </c>
      <c r="P1769" s="3" t="s">
        <v>457</v>
      </c>
      <c r="Q1769" s="3" t="s">
        <v>3606</v>
      </c>
      <c r="R1769" s="3" t="s">
        <v>457</v>
      </c>
      <c r="S1769" s="3" t="s">
        <v>457</v>
      </c>
      <c r="T1769" s="3" t="s">
        <v>481</v>
      </c>
      <c r="U1769" t="str">
        <f t="shared" si="27"/>
        <v>10417500</v>
      </c>
    </row>
    <row r="1770" spans="1:21" hidden="1">
      <c r="A1770" s="3" t="s">
        <v>880</v>
      </c>
      <c r="B1770" s="3" t="s">
        <v>1686</v>
      </c>
      <c r="C1770" s="3" t="s">
        <v>457</v>
      </c>
      <c r="D1770" s="3" t="s">
        <v>1899</v>
      </c>
      <c r="E1770" s="3" t="s">
        <v>457</v>
      </c>
      <c r="F1770" s="3" t="s">
        <v>3607</v>
      </c>
      <c r="G1770" s="3" t="s">
        <v>25</v>
      </c>
      <c r="H1770" s="4">
        <v>45854</v>
      </c>
      <c r="I1770" s="5">
        <v>1</v>
      </c>
      <c r="J1770" s="3" t="s">
        <v>1841</v>
      </c>
      <c r="K1770" s="3" t="s">
        <v>457</v>
      </c>
      <c r="L1770" s="6">
        <v>25.65</v>
      </c>
      <c r="M1770" s="3" t="s">
        <v>457</v>
      </c>
      <c r="N1770" s="3" t="s">
        <v>457</v>
      </c>
      <c r="O1770" s="3" t="s">
        <v>457</v>
      </c>
      <c r="P1770" s="3" t="s">
        <v>457</v>
      </c>
      <c r="Q1770" s="3" t="s">
        <v>3608</v>
      </c>
      <c r="R1770" s="3" t="s">
        <v>457</v>
      </c>
      <c r="S1770" s="3" t="s">
        <v>457</v>
      </c>
      <c r="T1770" s="3" t="s">
        <v>481</v>
      </c>
      <c r="U1770" t="str">
        <f t="shared" si="27"/>
        <v>10417500</v>
      </c>
    </row>
    <row r="1771" spans="1:21" hidden="1">
      <c r="A1771" s="3" t="s">
        <v>1134</v>
      </c>
      <c r="B1771" s="3" t="s">
        <v>1686</v>
      </c>
      <c r="C1771" s="3" t="s">
        <v>27</v>
      </c>
      <c r="D1771" s="3" t="s">
        <v>456</v>
      </c>
      <c r="E1771" s="3" t="s">
        <v>457</v>
      </c>
      <c r="F1771" s="3" t="s">
        <v>3609</v>
      </c>
      <c r="G1771" s="3" t="s">
        <v>459</v>
      </c>
      <c r="H1771" s="4">
        <v>45855</v>
      </c>
      <c r="I1771" s="5">
        <v>-4</v>
      </c>
      <c r="J1771" s="3" t="s">
        <v>20</v>
      </c>
      <c r="K1771" s="3" t="s">
        <v>457</v>
      </c>
      <c r="L1771" s="6">
        <v>-9.2799999999999994</v>
      </c>
      <c r="M1771" s="3" t="s">
        <v>457</v>
      </c>
      <c r="N1771" s="3" t="s">
        <v>457</v>
      </c>
      <c r="O1771" s="3" t="s">
        <v>457</v>
      </c>
      <c r="P1771" s="3" t="s">
        <v>3589</v>
      </c>
      <c r="Q1771" s="3" t="s">
        <v>457</v>
      </c>
      <c r="R1771" s="3" t="s">
        <v>457</v>
      </c>
      <c r="S1771" s="3" t="s">
        <v>457</v>
      </c>
      <c r="T1771" s="3" t="s">
        <v>3590</v>
      </c>
      <c r="U1771" t="str">
        <f t="shared" si="27"/>
        <v>10058876200177584</v>
      </c>
    </row>
    <row r="1772" spans="1:21" hidden="1">
      <c r="A1772" s="3" t="s">
        <v>1134</v>
      </c>
      <c r="B1772" s="3" t="s">
        <v>1686</v>
      </c>
      <c r="C1772" s="3" t="s">
        <v>27</v>
      </c>
      <c r="D1772" s="3" t="s">
        <v>456</v>
      </c>
      <c r="E1772" s="3" t="s">
        <v>457</v>
      </c>
      <c r="F1772" s="3" t="s">
        <v>3610</v>
      </c>
      <c r="G1772" s="3" t="s">
        <v>459</v>
      </c>
      <c r="H1772" s="4">
        <v>45855</v>
      </c>
      <c r="I1772" s="5">
        <v>-4</v>
      </c>
      <c r="J1772" s="3" t="s">
        <v>20</v>
      </c>
      <c r="K1772" s="3" t="s">
        <v>457</v>
      </c>
      <c r="L1772" s="6">
        <v>-9.2799999999999994</v>
      </c>
      <c r="M1772" s="3" t="s">
        <v>457</v>
      </c>
      <c r="N1772" s="3" t="s">
        <v>457</v>
      </c>
      <c r="O1772" s="3" t="s">
        <v>457</v>
      </c>
      <c r="P1772" s="3" t="s">
        <v>3586</v>
      </c>
      <c r="Q1772" s="3" t="s">
        <v>457</v>
      </c>
      <c r="R1772" s="3" t="s">
        <v>457</v>
      </c>
      <c r="S1772" s="3" t="s">
        <v>457</v>
      </c>
      <c r="T1772" s="3" t="s">
        <v>3587</v>
      </c>
      <c r="U1772" t="str">
        <f t="shared" si="27"/>
        <v>10058876200177583</v>
      </c>
    </row>
    <row r="1773" spans="1:21" hidden="1">
      <c r="A1773" s="3" t="s">
        <v>1457</v>
      </c>
      <c r="B1773" s="3" t="s">
        <v>1686</v>
      </c>
      <c r="C1773" s="3" t="s">
        <v>27</v>
      </c>
      <c r="D1773" s="3" t="s">
        <v>456</v>
      </c>
      <c r="E1773" s="3" t="s">
        <v>457</v>
      </c>
      <c r="F1773" s="3" t="s">
        <v>3610</v>
      </c>
      <c r="G1773" s="3" t="s">
        <v>31</v>
      </c>
      <c r="H1773" s="4">
        <v>45855</v>
      </c>
      <c r="I1773" s="5">
        <v>-1</v>
      </c>
      <c r="J1773" s="3" t="s">
        <v>20</v>
      </c>
      <c r="K1773" s="3" t="s">
        <v>457</v>
      </c>
      <c r="L1773" s="6">
        <v>-2.8</v>
      </c>
      <c r="M1773" s="3" t="s">
        <v>457</v>
      </c>
      <c r="N1773" s="3" t="s">
        <v>457</v>
      </c>
      <c r="O1773" s="3" t="s">
        <v>457</v>
      </c>
      <c r="P1773" s="3" t="s">
        <v>3586</v>
      </c>
      <c r="Q1773" s="3" t="s">
        <v>457</v>
      </c>
      <c r="R1773" s="3" t="s">
        <v>457</v>
      </c>
      <c r="S1773" s="3" t="s">
        <v>457</v>
      </c>
      <c r="T1773" s="3" t="s">
        <v>3587</v>
      </c>
      <c r="U1773" t="str">
        <f t="shared" si="27"/>
        <v>10060883200177583</v>
      </c>
    </row>
    <row r="1774" spans="1:21" hidden="1">
      <c r="A1774" s="3" t="s">
        <v>1457</v>
      </c>
      <c r="B1774" s="3" t="s">
        <v>1686</v>
      </c>
      <c r="C1774" s="3" t="s">
        <v>27</v>
      </c>
      <c r="D1774" s="3" t="s">
        <v>456</v>
      </c>
      <c r="E1774" s="3" t="s">
        <v>457</v>
      </c>
      <c r="F1774" s="3" t="s">
        <v>3609</v>
      </c>
      <c r="G1774" s="3" t="s">
        <v>31</v>
      </c>
      <c r="H1774" s="4">
        <v>45855</v>
      </c>
      <c r="I1774" s="5">
        <v>-1</v>
      </c>
      <c r="J1774" s="3" t="s">
        <v>20</v>
      </c>
      <c r="K1774" s="3" t="s">
        <v>457</v>
      </c>
      <c r="L1774" s="6">
        <v>-2.8</v>
      </c>
      <c r="M1774" s="3" t="s">
        <v>457</v>
      </c>
      <c r="N1774" s="3" t="s">
        <v>457</v>
      </c>
      <c r="O1774" s="3" t="s">
        <v>457</v>
      </c>
      <c r="P1774" s="3" t="s">
        <v>3589</v>
      </c>
      <c r="Q1774" s="3" t="s">
        <v>457</v>
      </c>
      <c r="R1774" s="3" t="s">
        <v>457</v>
      </c>
      <c r="S1774" s="3" t="s">
        <v>457</v>
      </c>
      <c r="T1774" s="3" t="s">
        <v>3590</v>
      </c>
      <c r="U1774" t="str">
        <f t="shared" si="27"/>
        <v>10060883200177584</v>
      </c>
    </row>
    <row r="1775" spans="1:21" hidden="1">
      <c r="A1775" s="3" t="s">
        <v>154</v>
      </c>
      <c r="B1775" s="3" t="s">
        <v>1686</v>
      </c>
      <c r="C1775" s="3" t="s">
        <v>27</v>
      </c>
      <c r="D1775" s="3" t="s">
        <v>456</v>
      </c>
      <c r="E1775" s="3" t="s">
        <v>457</v>
      </c>
      <c r="F1775" s="3" t="s">
        <v>3610</v>
      </c>
      <c r="G1775" s="3" t="s">
        <v>25</v>
      </c>
      <c r="H1775" s="4">
        <v>45855</v>
      </c>
      <c r="I1775" s="5">
        <v>-1</v>
      </c>
      <c r="J1775" s="3" t="s">
        <v>20</v>
      </c>
      <c r="K1775" s="3" t="s">
        <v>457</v>
      </c>
      <c r="L1775" s="6">
        <v>-4.78</v>
      </c>
      <c r="M1775" s="3" t="s">
        <v>457</v>
      </c>
      <c r="N1775" s="3" t="s">
        <v>457</v>
      </c>
      <c r="O1775" s="3" t="s">
        <v>457</v>
      </c>
      <c r="P1775" s="3" t="s">
        <v>3586</v>
      </c>
      <c r="Q1775" s="3" t="s">
        <v>457</v>
      </c>
      <c r="R1775" s="3" t="s">
        <v>457</v>
      </c>
      <c r="S1775" s="3" t="s">
        <v>457</v>
      </c>
      <c r="T1775" s="3" t="s">
        <v>3587</v>
      </c>
      <c r="U1775" t="str">
        <f t="shared" si="27"/>
        <v>10060885200177583</v>
      </c>
    </row>
    <row r="1776" spans="1:21" hidden="1">
      <c r="A1776" s="3" t="s">
        <v>154</v>
      </c>
      <c r="B1776" s="3" t="s">
        <v>1686</v>
      </c>
      <c r="C1776" s="3" t="s">
        <v>27</v>
      </c>
      <c r="D1776" s="3" t="s">
        <v>456</v>
      </c>
      <c r="E1776" s="3" t="s">
        <v>457</v>
      </c>
      <c r="F1776" s="3" t="s">
        <v>3609</v>
      </c>
      <c r="G1776" s="3" t="s">
        <v>25</v>
      </c>
      <c r="H1776" s="4">
        <v>45855</v>
      </c>
      <c r="I1776" s="5">
        <v>-1</v>
      </c>
      <c r="J1776" s="3" t="s">
        <v>20</v>
      </c>
      <c r="K1776" s="3" t="s">
        <v>457</v>
      </c>
      <c r="L1776" s="6">
        <v>-4.7699999999999996</v>
      </c>
      <c r="M1776" s="3" t="s">
        <v>457</v>
      </c>
      <c r="N1776" s="3" t="s">
        <v>457</v>
      </c>
      <c r="O1776" s="3" t="s">
        <v>457</v>
      </c>
      <c r="P1776" s="3" t="s">
        <v>3589</v>
      </c>
      <c r="Q1776" s="3" t="s">
        <v>457</v>
      </c>
      <c r="R1776" s="3" t="s">
        <v>457</v>
      </c>
      <c r="S1776" s="3" t="s">
        <v>457</v>
      </c>
      <c r="T1776" s="3" t="s">
        <v>3590</v>
      </c>
      <c r="U1776" t="str">
        <f t="shared" si="27"/>
        <v>10060885200177584</v>
      </c>
    </row>
    <row r="1777" spans="1:21" hidden="1">
      <c r="A1777" s="3" t="s">
        <v>1547</v>
      </c>
      <c r="B1777" s="3" t="s">
        <v>1686</v>
      </c>
      <c r="C1777" s="3" t="s">
        <v>27</v>
      </c>
      <c r="D1777" s="3" t="s">
        <v>456</v>
      </c>
      <c r="E1777" s="3" t="s">
        <v>457</v>
      </c>
      <c r="F1777" s="3" t="s">
        <v>3611</v>
      </c>
      <c r="G1777" s="3" t="s">
        <v>31</v>
      </c>
      <c r="H1777" s="4">
        <v>45855</v>
      </c>
      <c r="I1777" s="5">
        <v>-4</v>
      </c>
      <c r="J1777" s="3" t="s">
        <v>20</v>
      </c>
      <c r="K1777" s="3" t="s">
        <v>457</v>
      </c>
      <c r="L1777" s="6">
        <v>-4.99</v>
      </c>
      <c r="M1777" s="3" t="s">
        <v>457</v>
      </c>
      <c r="N1777" s="3" t="s">
        <v>457</v>
      </c>
      <c r="O1777" s="3" t="s">
        <v>457</v>
      </c>
      <c r="P1777" s="3" t="s">
        <v>3026</v>
      </c>
      <c r="Q1777" s="3" t="s">
        <v>457</v>
      </c>
      <c r="R1777" s="3" t="s">
        <v>457</v>
      </c>
      <c r="S1777" s="3" t="s">
        <v>457</v>
      </c>
      <c r="T1777" s="3" t="s">
        <v>481</v>
      </c>
      <c r="U1777" t="str">
        <f t="shared" si="27"/>
        <v>10204509100084744</v>
      </c>
    </row>
    <row r="1778" spans="1:21" hidden="1">
      <c r="A1778" s="3" t="s">
        <v>900</v>
      </c>
      <c r="B1778" s="3" t="s">
        <v>1686</v>
      </c>
      <c r="C1778" s="3" t="s">
        <v>30</v>
      </c>
      <c r="D1778" s="3" t="s">
        <v>1929</v>
      </c>
      <c r="E1778" s="3" t="s">
        <v>457</v>
      </c>
      <c r="F1778" s="3" t="s">
        <v>3612</v>
      </c>
      <c r="G1778" s="3" t="s">
        <v>31</v>
      </c>
      <c r="H1778" s="4">
        <v>45856</v>
      </c>
      <c r="I1778" s="5">
        <v>-1</v>
      </c>
      <c r="J1778" s="3" t="s">
        <v>20</v>
      </c>
      <c r="K1778" s="3" t="s">
        <v>457</v>
      </c>
      <c r="L1778" s="6">
        <v>0</v>
      </c>
      <c r="M1778" s="3" t="s">
        <v>457</v>
      </c>
      <c r="N1778" s="3" t="s">
        <v>457</v>
      </c>
      <c r="O1778" s="3" t="s">
        <v>457</v>
      </c>
      <c r="P1778" s="3" t="s">
        <v>457</v>
      </c>
      <c r="Q1778" s="3" t="s">
        <v>457</v>
      </c>
      <c r="R1778" s="3" t="s">
        <v>457</v>
      </c>
      <c r="S1778" s="3" t="s">
        <v>457</v>
      </c>
      <c r="T1778" s="3" t="s">
        <v>481</v>
      </c>
      <c r="U1778" t="str">
        <f t="shared" si="27"/>
        <v>10227187</v>
      </c>
    </row>
    <row r="1779" spans="1:21" hidden="1">
      <c r="A1779" s="3" t="s">
        <v>900</v>
      </c>
      <c r="B1779" s="3" t="s">
        <v>1686</v>
      </c>
      <c r="C1779" s="3" t="s">
        <v>27</v>
      </c>
      <c r="D1779" s="3" t="s">
        <v>1929</v>
      </c>
      <c r="E1779" s="3" t="s">
        <v>457</v>
      </c>
      <c r="F1779" s="3" t="s">
        <v>3612</v>
      </c>
      <c r="G1779" s="3" t="s">
        <v>25</v>
      </c>
      <c r="H1779" s="4">
        <v>45856</v>
      </c>
      <c r="I1779" s="5">
        <v>1</v>
      </c>
      <c r="J1779" s="3" t="s">
        <v>20</v>
      </c>
      <c r="K1779" s="3" t="s">
        <v>457</v>
      </c>
      <c r="L1779" s="6">
        <v>0</v>
      </c>
      <c r="M1779" s="3" t="s">
        <v>457</v>
      </c>
      <c r="N1779" s="3" t="s">
        <v>457</v>
      </c>
      <c r="O1779" s="3" t="s">
        <v>457</v>
      </c>
      <c r="P1779" s="3" t="s">
        <v>457</v>
      </c>
      <c r="Q1779" s="3" t="s">
        <v>457</v>
      </c>
      <c r="R1779" s="3" t="s">
        <v>457</v>
      </c>
      <c r="S1779" s="3" t="s">
        <v>457</v>
      </c>
      <c r="T1779" s="3" t="s">
        <v>481</v>
      </c>
      <c r="U1779" t="str">
        <f t="shared" si="27"/>
        <v>10227187</v>
      </c>
    </row>
    <row r="1780" spans="1:21" hidden="1">
      <c r="A1780" s="3" t="s">
        <v>900</v>
      </c>
      <c r="B1780" s="3" t="s">
        <v>1686</v>
      </c>
      <c r="C1780" s="3" t="s">
        <v>27</v>
      </c>
      <c r="D1780" s="3" t="s">
        <v>3245</v>
      </c>
      <c r="E1780" s="3" t="s">
        <v>457</v>
      </c>
      <c r="F1780" s="3" t="s">
        <v>3613</v>
      </c>
      <c r="G1780" s="3" t="s">
        <v>31</v>
      </c>
      <c r="H1780" s="4">
        <v>45856</v>
      </c>
      <c r="I1780" s="5">
        <v>-1</v>
      </c>
      <c r="J1780" s="3" t="s">
        <v>20</v>
      </c>
      <c r="K1780" s="3" t="s">
        <v>457</v>
      </c>
      <c r="L1780" s="6">
        <v>0</v>
      </c>
      <c r="M1780" s="3" t="s">
        <v>457</v>
      </c>
      <c r="N1780" s="3" t="s">
        <v>457</v>
      </c>
      <c r="O1780" s="3" t="s">
        <v>457</v>
      </c>
      <c r="P1780" s="3"/>
      <c r="Q1780" s="3" t="s">
        <v>3614</v>
      </c>
      <c r="R1780" s="3" t="s">
        <v>457</v>
      </c>
      <c r="S1780" s="3" t="s">
        <v>457</v>
      </c>
      <c r="T1780" s="3" t="s">
        <v>481</v>
      </c>
      <c r="U1780" t="str">
        <f t="shared" si="27"/>
        <v>10227187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</vt:lpstr>
      <vt:lpstr>WSheet</vt:lpstr>
      <vt:lpstr>MB52 2001</vt:lpstr>
      <vt:lpstr>MB52 1001</vt:lpstr>
      <vt:lpstr>MB52 in transit</vt:lpstr>
      <vt:lpstr>mm60</vt:lpstr>
      <vt:lpstr>Transit</vt:lpstr>
      <vt:lpstr>MB51</vt:lpstr>
    </vt:vector>
  </TitlesOfParts>
  <Company>SAP 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Supply Process Tracker</dc:title>
  <dc:creator>SAP UI5 Document Export</dc:creator>
  <cp:keywords>SAP UI5 EXPORT</cp:keywords>
  <cp:lastModifiedBy>Manian, Sam</cp:lastModifiedBy>
  <dcterms:created xsi:type="dcterms:W3CDTF">2024-11-22T23:12:41Z</dcterms:created>
  <dcterms:modified xsi:type="dcterms:W3CDTF">2025-07-18T07:57:27Z</dcterms:modified>
</cp:coreProperties>
</file>