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Transactions" sheetId="1" r:id="rId1"/>
    <sheet name="Dashboard" sheetId="2" r:id="rId2"/>
    <sheet name="Categories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<sst xmlns="http://schemas.openxmlformats.org/spreadsheetml/2006/main" count="115" uniqueCount="43">
  <si>
    <t>Date</t>
  </si>
  <si>
    <t>Category</t>
  </si>
  <si>
    <t>Description</t>
  </si>
  <si>
    <t>Amount</t>
  </si>
  <si>
    <t>Type</t>
  </si>
  <si>
    <t>Month</t>
  </si>
  <si>
    <t>Groceries</t>
  </si>
  <si>
    <t>Usual</t>
  </si>
  <si>
    <t>Expense</t>
  </si>
  <si>
    <t>Rent</t>
  </si>
  <si>
    <t>PG</t>
  </si>
  <si>
    <t>Salary</t>
  </si>
  <si>
    <t>Job</t>
  </si>
  <si>
    <t>Income</t>
  </si>
  <si>
    <t>Entertainment</t>
  </si>
  <si>
    <t>Netflix</t>
  </si>
  <si>
    <t>Spotify</t>
  </si>
  <si>
    <t>Freelance</t>
  </si>
  <si>
    <t>Project 23</t>
  </si>
  <si>
    <t>For Home</t>
  </si>
  <si>
    <t>Travel</t>
  </si>
  <si>
    <t>Rishikesh</t>
  </si>
  <si>
    <t>Health</t>
  </si>
  <si>
    <t>Monthly Checkup</t>
  </si>
  <si>
    <t>Project 24</t>
  </si>
  <si>
    <t>Utilities</t>
  </si>
  <si>
    <t>Ludhiana</t>
  </si>
  <si>
    <t>Delhi</t>
  </si>
  <si>
    <t>Project 25</t>
  </si>
  <si>
    <t>Sikar</t>
  </si>
  <si>
    <t>Money Flow Analyzer</t>
  </si>
  <si>
    <t>Summary</t>
  </si>
  <si>
    <t>Spending Breakdown</t>
  </si>
  <si>
    <t>Monthly Overview</t>
  </si>
  <si>
    <t>Total Income</t>
  </si>
  <si>
    <t>(ALL)</t>
  </si>
  <si>
    <t>Sum of Amount</t>
  </si>
  <si>
    <t>Total Expenses</t>
  </si>
  <si>
    <t>Grand Total</t>
  </si>
  <si>
    <t>Net Balance</t>
  </si>
  <si>
    <t>Apr-2025</t>
  </si>
  <si>
    <t>Mar-2025</t>
  </si>
  <si>
    <t>May-2025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</si>
</sst>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dd/mm/yyyy"/>
  </numFmts>
  <fonts count="23">
    <font>
      <sz val="11"/>
      <color theme="1"/>
      <name val="Calibri"/>
      <charset val="134"/>
      <scheme val="minor"/>
    </font>
    <font>
      <b/>
      <sz val="20"/>
      <color theme="0"/>
      <name val="Bahnschrift SemiBold SemiConden"/>
      <charset val="134"/>
    </font>
    <font>
      <sz val="11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14" fillId="3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17" applyBorder="1">
      <alignment vertical="center"/>
    </xf>
    <xf numFmtId="180" fontId="4" fillId="3" borderId="2" xfId="17" applyNumberFormat="1" applyBorder="1">
      <alignment vertical="center"/>
    </xf>
    <xf numFmtId="0" fontId="4" fillId="3" borderId="3" xfId="17" applyBorder="1">
      <alignment vertical="center"/>
    </xf>
    <xf numFmtId="180" fontId="4" fillId="3" borderId="4" xfId="17" applyNumberFormat="1" applyBorder="1" applyAlignment="1">
      <alignment vertical="center" wrapText="1"/>
    </xf>
    <xf numFmtId="0" fontId="4" fillId="3" borderId="5" xfId="17" applyBorder="1">
      <alignment vertical="center"/>
    </xf>
    <xf numFmtId="180" fontId="4" fillId="3" borderId="6" xfId="17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9">
    <dxf>
      <numFmt numFmtId="0" formatCode="General"/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9" tint="-0.249977111117893"/>
      </font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9" tint="-0.499984740745262"/>
      </font>
      <fill>
        <patternFill patternType="solid">
          <fgColor theme="9" tint="0.799981688894314"/>
          <bgColor theme="9" tint="0.799981688894314"/>
        </patternFill>
      </fill>
      <border>
        <left style="thin">
          <color theme="9"/>
        </left>
        <right style="thin">
          <color theme="9"/>
        </right>
        <top style="medium">
          <color theme="9"/>
        </top>
        <bottom style="thin">
          <color theme="9"/>
        </bottom>
        <vertical style="thin">
          <color theme="9" tint="0.799981688894314"/>
        </vertical>
      </border>
    </dxf>
    <dxf>
      <font>
        <b val="1"/>
        <color theme="0"/>
      </font>
      <fill>
        <patternFill patternType="solid">
          <fgColor theme="9"/>
          <bgColor theme="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0"/>
        </bottom>
        <vertical style="thin">
          <color theme="0"/>
        </vertical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ont>
        <b val="1"/>
      </font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ont>
        <color rgb="FF000000"/>
      </font>
    </dxf>
    <dxf>
      <font>
        <color rgb="FF000000"/>
      </font>
      <border>
        <bottom style="thin">
          <color rgb="FF000000" tint="0.399975585192419"/>
        </bottom>
      </border>
    </dxf>
    <dxf>
      <font>
        <b val="1"/>
        <color rgb="FF000000"/>
      </font>
    </dxf>
    <dxf>
      <font>
        <b val="1"/>
        <color rgb="FF000000"/>
      </font>
      <border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 tint="0.799981688894314"/>
          <bgColor rgb="FF000000" tint="0.799981688894314"/>
        </patternFill>
      </fill>
    </dxf>
    <dxf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top style="thin">
          <color rgb="FF000000" tint="0.399975585192419"/>
        </top>
        <bottom style="thin">
          <color rgb="FF000000" tint="0.399975585192419"/>
        </bottom>
      </border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  <border>
        <bottom style="thin">
          <color rgb="FF000000" tint="0.399975585192419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TableStylePreset11_Accent6" pivot="0" count="7" xr9:uid="{CD87A545-505A-4BA8-AC17-FCEA3DE2F4DB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Dark" table="0" count="10" xr9:uid="{15B19EF5-09D3-4D49-97D3-E915C9EFE2EB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  <tableStyle name="PivotStylePreset2_Accent1" table="0" count="10" xr9:uid="{267968C8-6FFD-4C36-ACC1-9EA1FD1885CA}">
      <tableStyleElement type="headerRow" dxfId="38"/>
      <tableStyleElement type="totalRow" dxfId="37"/>
      <tableStyleElement type="firstRowStripe" dxfId="36"/>
      <tableStyleElement type="firstColumnStripe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[Book1]Dashboard!PivotTable4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Dashboard!$D$9:$D$17</c:f>
              <c:strCache>
                <c:ptCount val="8"/>
                <c:pt idx="0">
                  <c:v>Entertainment</c:v>
                </c:pt>
                <c:pt idx="1">
                  <c:v>Freelance</c:v>
                </c:pt>
                <c:pt idx="2">
                  <c:v>Groceries</c:v>
                </c:pt>
                <c:pt idx="3">
                  <c:v>Health</c:v>
                </c:pt>
                <c:pt idx="4">
                  <c:v>Rent</c:v>
                </c:pt>
                <c:pt idx="5">
                  <c:v>Salary</c:v>
                </c:pt>
                <c:pt idx="6">
                  <c:v>Travel</c:v>
                </c:pt>
                <c:pt idx="7">
                  <c:v>Utilities</c:v>
                </c:pt>
              </c:strCache>
            </c:strRef>
          </c:cat>
          <c:val>
            <c:numRef>
              <c:f>Dashboard!$E$9:$E$17</c:f>
              <c:numCache>
                <c:formatCode>General</c:formatCode>
                <c:ptCount val="8"/>
                <c:pt idx="0">
                  <c:v>418</c:v>
                </c:pt>
                <c:pt idx="1">
                  <c:v>20800</c:v>
                </c:pt>
                <c:pt idx="2">
                  <c:v>3232</c:v>
                </c:pt>
                <c:pt idx="3">
                  <c:v>4500</c:v>
                </c:pt>
                <c:pt idx="4">
                  <c:v>19500</c:v>
                </c:pt>
                <c:pt idx="5">
                  <c:v>30000</c:v>
                </c:pt>
                <c:pt idx="6">
                  <c:v>17100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5</xdr:row>
      <xdr:rowOff>9525</xdr:rowOff>
    </xdr:from>
    <xdr:to>
      <xdr:col>9</xdr:col>
      <xdr:colOff>466725</xdr:colOff>
      <xdr:row>17</xdr:row>
      <xdr:rowOff>29210</xdr:rowOff>
    </xdr:to>
    <xdr:graphicFrame>
      <xdr:nvGraphicFramePr>
        <xdr:cNvPr id="5" name="Chart 4"/>
        <xdr:cNvGraphicFramePr/>
      </xdr:nvGraphicFramePr>
      <xdr:xfrm>
        <a:off x="4603750" y="1038225"/>
        <a:ext cx="3559175" cy="230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7.9688888889" refreshedBy="19ysn" recordCount="23">
  <cacheSource type="worksheet">
    <worksheetSource ref="A1:E24" sheet="Transactions"/>
  </cacheSource>
  <cacheFields count="5">
    <cacheField name="Date" numFmtId="181">
      <sharedItems containsSemiMixedTypes="0" containsString="0" containsNonDate="0" containsDate="1" minDate="2025-03-02T00:00:00" maxDate="2025-05-30T00:00:00" count="22">
        <d v="2025-03-02T00:00:00"/>
        <d v="2025-03-03T00:00:00"/>
        <d v="2025-03-04T00:00:00"/>
        <d v="2025-03-05T00:00:00"/>
        <d v="2025-03-06T00:00:00"/>
        <d v="2025-03-07T00:00:00"/>
        <d v="2025-03-16T00:00:00"/>
        <d v="2025-03-19T00:00:00"/>
        <d v="2025-03-29T00:00:00"/>
        <d v="2025-04-01T00:00:00"/>
        <d v="2025-04-02T00:00:00"/>
        <d v="2025-04-04T00:00:00"/>
        <d v="2025-04-06T00:00:00"/>
        <d v="2025-04-08T00:00:00"/>
        <d v="2025-04-10T00:00:00"/>
        <d v="2025-04-25T00:00:00"/>
        <d v="2025-04-29T00:00:00"/>
        <d v="2025-05-03T00:00:00"/>
        <d v="2025-05-07T00:00:00"/>
        <d v="2025-05-25T00:00:00"/>
        <d v="2025-05-29T00:00:00"/>
        <d v="2025-05-30T00:00:00"/>
      </sharedItems>
    </cacheField>
    <cacheField name="Category" numFmtId="0">
      <sharedItems count="8">
        <s v="Groceries"/>
        <s v="Rent"/>
        <s v="Salary"/>
        <s v="Entertainment"/>
        <s v="Freelance"/>
        <s v="Travel"/>
        <s v="Health"/>
        <s v="Utilities"/>
      </sharedItems>
    </cacheField>
    <cacheField name="Description" numFmtId="0">
      <sharedItems count="14">
        <s v="Usual"/>
        <s v="PG"/>
        <s v="Job"/>
        <s v="Netflix"/>
        <s v="Spotify"/>
        <s v="Project 23"/>
        <s v="For Home"/>
        <s v="Rishikesh"/>
        <s v="Monthly Checkup"/>
        <s v="Project 24"/>
        <s v="Ludhiana"/>
        <s v="Delhi"/>
        <s v="Project 25"/>
        <s v="Sikar"/>
      </sharedItems>
    </cacheField>
    <cacheField name="Amount" numFmtId="0">
      <sharedItems containsSemiMixedTypes="0" containsString="0" containsNumber="1" containsInteger="1" minValue="119" maxValue="10000" count="14">
        <n v="232"/>
        <n v="6500"/>
        <n v="10000"/>
        <n v="299"/>
        <n v="119"/>
        <n v="5000"/>
        <n v="1000"/>
        <n v="1500"/>
        <n v="7800"/>
        <n v="500"/>
        <n v="2500"/>
        <n v="4000"/>
        <n v="8000"/>
        <n v="5600"/>
      </sharedItems>
    </cacheField>
    <cacheField name="Type" numFmtId="0">
      <sharedItems count="2">
        <s v="Expense"/>
        <s v="Incom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7.9739930556" refreshedBy="19ysn" recordCount="23">
  <cacheSource type="worksheet">
    <worksheetSource ref="A1:F24" sheet="Transactions"/>
  </cacheSource>
  <cacheFields count="6">
    <cacheField name="Date" numFmtId="181">
      <sharedItems containsSemiMixedTypes="0" containsString="0" containsNonDate="0" containsDate="1" minDate="2025-03-02T00:00:00" maxDate="2025-05-30T00:00:00" count="22">
        <d v="2025-03-02T00:00:00"/>
        <d v="2025-03-03T00:00:00"/>
        <d v="2025-03-04T00:00:00"/>
        <d v="2025-03-05T00:00:00"/>
        <d v="2025-03-06T00:00:00"/>
        <d v="2025-03-07T00:00:00"/>
        <d v="2025-03-16T00:00:00"/>
        <d v="2025-03-19T00:00:00"/>
        <d v="2025-03-29T00:00:00"/>
        <d v="2025-04-01T00:00:00"/>
        <d v="2025-04-02T00:00:00"/>
        <d v="2025-04-04T00:00:00"/>
        <d v="2025-04-06T00:00:00"/>
        <d v="2025-04-08T00:00:00"/>
        <d v="2025-04-10T00:00:00"/>
        <d v="2025-04-25T00:00:00"/>
        <d v="2025-04-29T00:00:00"/>
        <d v="2025-05-03T00:00:00"/>
        <d v="2025-05-07T00:00:00"/>
        <d v="2025-05-25T00:00:00"/>
        <d v="2025-05-29T00:00:00"/>
        <d v="2025-05-30T00:00:00"/>
      </sharedItems>
    </cacheField>
    <cacheField name="Category" numFmtId="0">
      <sharedItems count="8">
        <s v="Groceries"/>
        <s v="Rent"/>
        <s v="Salary"/>
        <s v="Entertainment"/>
        <s v="Freelance"/>
        <s v="Travel"/>
        <s v="Health"/>
        <s v="Utilities"/>
      </sharedItems>
    </cacheField>
    <cacheField name="Description" numFmtId="0">
      <sharedItems count="14">
        <s v="Usual"/>
        <s v="PG"/>
        <s v="Job"/>
        <s v="Netflix"/>
        <s v="Spotify"/>
        <s v="Project 23"/>
        <s v="For Home"/>
        <s v="Rishikesh"/>
        <s v="Monthly Checkup"/>
        <s v="Project 24"/>
        <s v="Ludhiana"/>
        <s v="Delhi"/>
        <s v="Project 25"/>
        <s v="Sikar"/>
      </sharedItems>
    </cacheField>
    <cacheField name="Amount" numFmtId="0">
      <sharedItems containsSemiMixedTypes="0" containsString="0" containsNumber="1" containsInteger="1" minValue="-6500" maxValue="10000" count="15">
        <n v="232"/>
        <n v="-6500"/>
        <n v="10000"/>
        <n v="-299"/>
        <n v="-119"/>
        <n v="5000"/>
        <n v="-1000"/>
        <n v="-5000"/>
        <n v="-1500"/>
        <n v="7800"/>
        <n v="-500"/>
        <n v="-2500"/>
        <n v="-4000"/>
        <n v="8000"/>
        <n v="-5600"/>
      </sharedItems>
    </cacheField>
    <cacheField name="Type" numFmtId="0">
      <sharedItems count="2">
        <s v="Expense"/>
        <s v="Income"/>
      </sharedItems>
    </cacheField>
    <cacheField name="Month" numFmtId="0">
      <sharedItems count="3">
        <s v="Mar-2025"/>
        <s v="Apr-2025"/>
        <s v="May-20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1"/>
    <x v="1"/>
    <x v="1"/>
    <x v="1"/>
    <x v="0"/>
  </r>
  <r>
    <x v="2"/>
    <x v="2"/>
    <x v="2"/>
    <x v="2"/>
    <x v="1"/>
  </r>
  <r>
    <x v="3"/>
    <x v="3"/>
    <x v="3"/>
    <x v="3"/>
    <x v="0"/>
  </r>
  <r>
    <x v="4"/>
    <x v="3"/>
    <x v="4"/>
    <x v="4"/>
    <x v="0"/>
  </r>
  <r>
    <x v="5"/>
    <x v="4"/>
    <x v="5"/>
    <x v="5"/>
    <x v="1"/>
  </r>
  <r>
    <x v="6"/>
    <x v="0"/>
    <x v="6"/>
    <x v="6"/>
    <x v="0"/>
  </r>
  <r>
    <x v="7"/>
    <x v="5"/>
    <x v="7"/>
    <x v="5"/>
    <x v="0"/>
  </r>
  <r>
    <x v="8"/>
    <x v="6"/>
    <x v="8"/>
    <x v="7"/>
    <x v="0"/>
  </r>
  <r>
    <x v="9"/>
    <x v="4"/>
    <x v="9"/>
    <x v="8"/>
    <x v="1"/>
  </r>
  <r>
    <x v="10"/>
    <x v="1"/>
    <x v="1"/>
    <x v="1"/>
    <x v="0"/>
  </r>
  <r>
    <x v="11"/>
    <x v="2"/>
    <x v="2"/>
    <x v="2"/>
    <x v="1"/>
  </r>
  <r>
    <x v="12"/>
    <x v="7"/>
    <x v="6"/>
    <x v="9"/>
    <x v="0"/>
  </r>
  <r>
    <x v="13"/>
    <x v="5"/>
    <x v="10"/>
    <x v="10"/>
    <x v="0"/>
  </r>
  <r>
    <x v="14"/>
    <x v="6"/>
    <x v="8"/>
    <x v="7"/>
    <x v="0"/>
  </r>
  <r>
    <x v="15"/>
    <x v="5"/>
    <x v="11"/>
    <x v="11"/>
    <x v="0"/>
  </r>
  <r>
    <x v="16"/>
    <x v="0"/>
    <x v="6"/>
    <x v="9"/>
    <x v="0"/>
  </r>
  <r>
    <x v="17"/>
    <x v="2"/>
    <x v="2"/>
    <x v="2"/>
    <x v="1"/>
  </r>
  <r>
    <x v="18"/>
    <x v="4"/>
    <x v="12"/>
    <x v="12"/>
    <x v="1"/>
  </r>
  <r>
    <x v="18"/>
    <x v="1"/>
    <x v="1"/>
    <x v="1"/>
    <x v="0"/>
  </r>
  <r>
    <x v="19"/>
    <x v="0"/>
    <x v="6"/>
    <x v="7"/>
    <x v="0"/>
  </r>
  <r>
    <x v="20"/>
    <x v="5"/>
    <x v="13"/>
    <x v="13"/>
    <x v="0"/>
  </r>
  <r>
    <x v="21"/>
    <x v="6"/>
    <x v="8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</r>
  <r>
    <x v="1"/>
    <x v="1"/>
    <x v="1"/>
    <x v="1"/>
    <x v="0"/>
    <x v="0"/>
  </r>
  <r>
    <x v="2"/>
    <x v="2"/>
    <x v="2"/>
    <x v="2"/>
    <x v="1"/>
    <x v="0"/>
  </r>
  <r>
    <x v="3"/>
    <x v="3"/>
    <x v="3"/>
    <x v="3"/>
    <x v="0"/>
    <x v="0"/>
  </r>
  <r>
    <x v="4"/>
    <x v="3"/>
    <x v="4"/>
    <x v="4"/>
    <x v="0"/>
    <x v="0"/>
  </r>
  <r>
    <x v="5"/>
    <x v="4"/>
    <x v="5"/>
    <x v="5"/>
    <x v="1"/>
    <x v="0"/>
  </r>
  <r>
    <x v="6"/>
    <x v="0"/>
    <x v="6"/>
    <x v="6"/>
    <x v="0"/>
    <x v="0"/>
  </r>
  <r>
    <x v="7"/>
    <x v="5"/>
    <x v="7"/>
    <x v="7"/>
    <x v="0"/>
    <x v="0"/>
  </r>
  <r>
    <x v="8"/>
    <x v="6"/>
    <x v="8"/>
    <x v="8"/>
    <x v="0"/>
    <x v="0"/>
  </r>
  <r>
    <x v="9"/>
    <x v="4"/>
    <x v="9"/>
    <x v="9"/>
    <x v="1"/>
    <x v="1"/>
  </r>
  <r>
    <x v="10"/>
    <x v="1"/>
    <x v="1"/>
    <x v="1"/>
    <x v="0"/>
    <x v="1"/>
  </r>
  <r>
    <x v="11"/>
    <x v="2"/>
    <x v="2"/>
    <x v="2"/>
    <x v="1"/>
    <x v="1"/>
  </r>
  <r>
    <x v="12"/>
    <x v="7"/>
    <x v="6"/>
    <x v="10"/>
    <x v="0"/>
    <x v="1"/>
  </r>
  <r>
    <x v="13"/>
    <x v="5"/>
    <x v="10"/>
    <x v="11"/>
    <x v="0"/>
    <x v="1"/>
  </r>
  <r>
    <x v="14"/>
    <x v="6"/>
    <x v="8"/>
    <x v="8"/>
    <x v="0"/>
    <x v="1"/>
  </r>
  <r>
    <x v="15"/>
    <x v="5"/>
    <x v="11"/>
    <x v="12"/>
    <x v="0"/>
    <x v="1"/>
  </r>
  <r>
    <x v="16"/>
    <x v="0"/>
    <x v="6"/>
    <x v="10"/>
    <x v="0"/>
    <x v="1"/>
  </r>
  <r>
    <x v="17"/>
    <x v="2"/>
    <x v="2"/>
    <x v="2"/>
    <x v="1"/>
    <x v="2"/>
  </r>
  <r>
    <x v="18"/>
    <x v="4"/>
    <x v="12"/>
    <x v="13"/>
    <x v="1"/>
    <x v="2"/>
  </r>
  <r>
    <x v="18"/>
    <x v="1"/>
    <x v="1"/>
    <x v="1"/>
    <x v="0"/>
    <x v="2"/>
  </r>
  <r>
    <x v="19"/>
    <x v="0"/>
    <x v="6"/>
    <x v="8"/>
    <x v="0"/>
    <x v="2"/>
  </r>
  <r>
    <x v="20"/>
    <x v="5"/>
    <x v="13"/>
    <x v="14"/>
    <x v="0"/>
    <x v="2"/>
  </r>
  <r>
    <x v="21"/>
    <x v="6"/>
    <x v="8"/>
    <x v="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8:E17" firstHeaderRow="1" firstDataRow="1" firstDataCol="1" rowPageCount="1" colPageCount="1"/>
  <pivotFields count="5">
    <pivotField compact="0" numFmtId="181" showAll="0"/>
    <pivotField axis="axisRow" compact="0" showAll="0">
      <items count="9">
        <item x="3"/>
        <item x="4"/>
        <item x="0"/>
        <item x="6"/>
        <item x="1"/>
        <item x="2"/>
        <item x="5"/>
        <item x="7"/>
        <item t="default"/>
      </items>
    </pivotField>
    <pivotField compact="0" showAll="0"/>
    <pivotField dataField="1" compact="0" showAll="0"/>
    <pivotField axis="axisPage" compact="0" showAll="0">
      <items count="3">
        <item x="0"/>
        <item x="1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/>
  </pageFields>
  <dataFields count="1">
    <dataField name="Sum of Amount" fld="3" baseField="0" baseItem="0"/>
  </dataFields>
  <pivotTableStyleInfo name="PivotStylePreset2_Dark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6:O11" firstHeaderRow="1" firstDataRow="2" firstDataCol="1"/>
  <pivotFields count="6">
    <pivotField compact="0" numFmtId="181" showAll="0"/>
    <pivotField compact="0" showAll="0"/>
    <pivotField compact="0" showAll="0"/>
    <pivotField dataField="1"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3" baseField="0" baseItem="0"/>
  </dataFields>
  <pivotTableStyleInfo name="PivotStylePreset2_Dark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ransactions" displayName="Transactions" ref="A1:F24" totalsRowShown="0">
  <autoFilter xmlns:etc="http://www.wps.cn/officeDocument/2017/etCustomData" ref="A1:F24" etc:filterBottomFollowUsedRange="0"/>
  <tableColumns count="6">
    <tableColumn id="1" name="Date"/>
    <tableColumn id="2" name="Category"/>
    <tableColumn id="3" name="Description"/>
    <tableColumn id="4" name="Amount"/>
    <tableColumn id="5" name="Type"/>
    <tableColumn id="6" name="Month" dataDxfId="0">
      <calculatedColumnFormula>TEXT(Transactions[[#This Row],[Date]],"mmm-yyyy")</calculatedColumnFormula>
    </tableColumn>
  </tableColumns>
  <tableStyleInfo name="TableStylePreset11_Accent6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zoomScale="85" zoomScaleNormal="85" workbookViewId="0">
      <selection activeCell="L15" sqref="L15"/>
    </sheetView>
  </sheetViews>
  <sheetFormatPr defaultColWidth="9.14285714285714" defaultRowHeight="15"/>
  <cols>
    <col min="1" max="1" width="13" customWidth="1"/>
    <col min="2" max="2" width="16" customWidth="1"/>
    <col min="3" max="3" width="16.2857142857143" customWidth="1"/>
    <col min="4" max="5" width="14.2857142857143" customWidth="1"/>
    <col min="6" max="6" width="15.4285714285714" customWidth="1"/>
  </cols>
  <sheetData>
    <row r="1" spans="1: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</row>
    <row r="2" spans="1:7">
      <c r="A2" s="12">
        <v>45718</v>
      </c>
      <c r="B2" s="11" t="s">
        <v>6</v>
      </c>
      <c r="C2" s="11" t="s">
        <v>7</v>
      </c>
      <c r="D2" s="11">
        <v>-232</v>
      </c>
      <c r="E2" s="11" t="s">
        <v>8</v>
      </c>
      <c r="F2" s="13" t="str">
        <f>TEXT(Transactions[[#This Row],[Date]],"mmm-yyyy")</f>
        <v>Mar-2025</v>
      </c>
      <c r="G2" s="11"/>
    </row>
    <row r="3" spans="1:7">
      <c r="A3" s="12">
        <v>45719</v>
      </c>
      <c r="B3" s="11" t="s">
        <v>9</v>
      </c>
      <c r="C3" s="11" t="s">
        <v>10</v>
      </c>
      <c r="D3" s="11">
        <v>-6500</v>
      </c>
      <c r="E3" s="11" t="s">
        <v>8</v>
      </c>
      <c r="F3" s="13" t="str">
        <f>TEXT(Transactions[[#This Row],[Date]],"mmm-yyyy")</f>
        <v>Mar-2025</v>
      </c>
      <c r="G3" s="11"/>
    </row>
    <row r="4" spans="1:7">
      <c r="A4" s="12">
        <v>45720</v>
      </c>
      <c r="B4" s="11" t="s">
        <v>11</v>
      </c>
      <c r="C4" s="11" t="s">
        <v>12</v>
      </c>
      <c r="D4" s="11">
        <v>10000</v>
      </c>
      <c r="E4" s="11" t="s">
        <v>13</v>
      </c>
      <c r="F4" s="13" t="str">
        <f>TEXT(Transactions[[#This Row],[Date]],"mmm-yyyy")</f>
        <v>Mar-2025</v>
      </c>
      <c r="G4" s="11"/>
    </row>
    <row r="5" spans="1:8">
      <c r="A5" s="12">
        <v>45721</v>
      </c>
      <c r="B5" s="11" t="s">
        <v>14</v>
      </c>
      <c r="C5" s="11" t="s">
        <v>15</v>
      </c>
      <c r="D5" s="11">
        <v>-299</v>
      </c>
      <c r="E5" s="11" t="s">
        <v>8</v>
      </c>
      <c r="F5" s="13" t="str">
        <f>TEXT(Transactions[[#This Row],[Date]],"mmm-yyyy")</f>
        <v>Mar-2025</v>
      </c>
      <c r="G5" s="11"/>
      <c r="H5" s="14"/>
    </row>
    <row r="6" spans="1:8">
      <c r="A6" s="12">
        <v>45722</v>
      </c>
      <c r="B6" s="11" t="s">
        <v>14</v>
      </c>
      <c r="C6" s="11" t="s">
        <v>16</v>
      </c>
      <c r="D6" s="11">
        <v>-119</v>
      </c>
      <c r="E6" s="11" t="s">
        <v>8</v>
      </c>
      <c r="F6" s="13" t="str">
        <f>TEXT(Transactions[[#This Row],[Date]],"mmm-yyyy")</f>
        <v>Mar-2025</v>
      </c>
      <c r="G6" s="11"/>
      <c r="H6" s="14"/>
    </row>
    <row r="7" spans="1:7">
      <c r="A7" s="12">
        <v>45723</v>
      </c>
      <c r="B7" s="11" t="s">
        <v>17</v>
      </c>
      <c r="C7" s="11" t="s">
        <v>18</v>
      </c>
      <c r="D7" s="11">
        <v>5000</v>
      </c>
      <c r="E7" s="11" t="s">
        <v>13</v>
      </c>
      <c r="F7" s="13" t="str">
        <f>TEXT(Transactions[[#This Row],[Date]],"mmm-yyyy")</f>
        <v>Mar-2025</v>
      </c>
      <c r="G7" s="11"/>
    </row>
    <row r="8" spans="1:7">
      <c r="A8" s="12">
        <v>45732</v>
      </c>
      <c r="B8" s="11" t="s">
        <v>6</v>
      </c>
      <c r="C8" s="11" t="s">
        <v>19</v>
      </c>
      <c r="D8" s="11">
        <v>-1000</v>
      </c>
      <c r="E8" s="11" t="s">
        <v>8</v>
      </c>
      <c r="F8" s="13" t="str">
        <f>TEXT(Transactions[[#This Row],[Date]],"mmm-yyyy")</f>
        <v>Mar-2025</v>
      </c>
      <c r="G8" s="11"/>
    </row>
    <row r="9" spans="1:10">
      <c r="A9" s="12">
        <v>45735</v>
      </c>
      <c r="B9" s="11" t="s">
        <v>20</v>
      </c>
      <c r="C9" s="11" t="s">
        <v>21</v>
      </c>
      <c r="D9" s="11">
        <v>-5000</v>
      </c>
      <c r="E9" s="11" t="s">
        <v>8</v>
      </c>
      <c r="F9" s="13" t="str">
        <f>TEXT(Transactions[[#This Row],[Date]],"mmm-yyyy")</f>
        <v>Mar-2025</v>
      </c>
      <c r="G9" s="11"/>
      <c r="J9" s="14"/>
    </row>
    <row r="10" spans="1:7">
      <c r="A10" s="12">
        <v>45745</v>
      </c>
      <c r="B10" s="11" t="s">
        <v>22</v>
      </c>
      <c r="C10" s="11" t="s">
        <v>23</v>
      </c>
      <c r="D10" s="11">
        <v>-1500</v>
      </c>
      <c r="E10" s="11" t="s">
        <v>8</v>
      </c>
      <c r="F10" s="13" t="str">
        <f>TEXT(Transactions[[#This Row],[Date]],"mmm-yyyy")</f>
        <v>Mar-2025</v>
      </c>
      <c r="G10" s="11"/>
    </row>
    <row r="11" spans="1:7">
      <c r="A11" s="12">
        <v>45748</v>
      </c>
      <c r="B11" s="11" t="s">
        <v>17</v>
      </c>
      <c r="C11" s="11" t="s">
        <v>24</v>
      </c>
      <c r="D11" s="11">
        <v>7800</v>
      </c>
      <c r="E11" s="11" t="s">
        <v>13</v>
      </c>
      <c r="F11" s="13" t="str">
        <f>TEXT(Transactions[[#This Row],[Date]],"mmm-yyyy")</f>
        <v>Apr-2025</v>
      </c>
      <c r="G11" s="11"/>
    </row>
    <row r="12" spans="1:7">
      <c r="A12" s="12">
        <v>45749</v>
      </c>
      <c r="B12" s="11" t="s">
        <v>9</v>
      </c>
      <c r="C12" s="11" t="s">
        <v>10</v>
      </c>
      <c r="D12" s="11">
        <v>-6500</v>
      </c>
      <c r="E12" s="11" t="s">
        <v>8</v>
      </c>
      <c r="F12" s="13" t="str">
        <f>TEXT(Transactions[[#This Row],[Date]],"mmm-yyyy")</f>
        <v>Apr-2025</v>
      </c>
      <c r="G12" s="11"/>
    </row>
    <row r="13" spans="1:7">
      <c r="A13" s="12">
        <v>45751</v>
      </c>
      <c r="B13" s="11" t="s">
        <v>11</v>
      </c>
      <c r="C13" s="11" t="s">
        <v>12</v>
      </c>
      <c r="D13" s="11">
        <v>10000</v>
      </c>
      <c r="E13" s="11" t="s">
        <v>13</v>
      </c>
      <c r="F13" s="13" t="str">
        <f>TEXT(Transactions[[#This Row],[Date]],"mmm-yyyy")</f>
        <v>Apr-2025</v>
      </c>
      <c r="G13" s="11"/>
    </row>
    <row r="14" spans="1:7">
      <c r="A14" s="12">
        <v>45753</v>
      </c>
      <c r="B14" s="11" t="s">
        <v>25</v>
      </c>
      <c r="C14" s="11" t="s">
        <v>19</v>
      </c>
      <c r="D14" s="11">
        <v>-500</v>
      </c>
      <c r="E14" s="11" t="s">
        <v>8</v>
      </c>
      <c r="F14" s="13" t="str">
        <f>TEXT(Transactions[[#This Row],[Date]],"mmm-yyyy")</f>
        <v>Apr-2025</v>
      </c>
      <c r="G14" s="11"/>
    </row>
    <row r="15" spans="1:7">
      <c r="A15" s="12">
        <v>45755</v>
      </c>
      <c r="B15" s="11" t="s">
        <v>20</v>
      </c>
      <c r="C15" s="11" t="s">
        <v>26</v>
      </c>
      <c r="D15" s="11">
        <v>-2500</v>
      </c>
      <c r="E15" s="11" t="s">
        <v>8</v>
      </c>
      <c r="F15" s="13" t="str">
        <f>TEXT(Transactions[[#This Row],[Date]],"mmm-yyyy")</f>
        <v>Apr-2025</v>
      </c>
      <c r="G15" s="11"/>
    </row>
    <row r="16" spans="1:7">
      <c r="A16" s="12">
        <v>45757</v>
      </c>
      <c r="B16" s="11" t="s">
        <v>22</v>
      </c>
      <c r="C16" s="11" t="s">
        <v>23</v>
      </c>
      <c r="D16" s="11">
        <v>-1500</v>
      </c>
      <c r="E16" s="11" t="s">
        <v>8</v>
      </c>
      <c r="F16" s="13" t="str">
        <f>TEXT(Transactions[[#This Row],[Date]],"mmm-yyyy")</f>
        <v>Apr-2025</v>
      </c>
      <c r="G16" s="11"/>
    </row>
    <row r="17" spans="1:7">
      <c r="A17" s="12">
        <v>45772</v>
      </c>
      <c r="B17" s="11" t="s">
        <v>20</v>
      </c>
      <c r="C17" s="11" t="s">
        <v>27</v>
      </c>
      <c r="D17" s="11">
        <v>-4000</v>
      </c>
      <c r="E17" s="11" t="s">
        <v>8</v>
      </c>
      <c r="F17" s="13" t="str">
        <f>TEXT(Transactions[[#This Row],[Date]],"mmm-yyyy")</f>
        <v>Apr-2025</v>
      </c>
      <c r="G17" s="11"/>
    </row>
    <row r="18" spans="1:7">
      <c r="A18" s="12">
        <v>45776</v>
      </c>
      <c r="B18" s="11" t="s">
        <v>6</v>
      </c>
      <c r="C18" s="11" t="s">
        <v>19</v>
      </c>
      <c r="D18" s="11">
        <v>-500</v>
      </c>
      <c r="E18" s="11" t="s">
        <v>8</v>
      </c>
      <c r="F18" s="13" t="str">
        <f>TEXT(Transactions[[#This Row],[Date]],"mmm-yyyy")</f>
        <v>Apr-2025</v>
      </c>
      <c r="G18" s="11"/>
    </row>
    <row r="19" spans="1:7">
      <c r="A19" s="12">
        <v>45780</v>
      </c>
      <c r="B19" s="11" t="s">
        <v>11</v>
      </c>
      <c r="C19" s="11" t="s">
        <v>12</v>
      </c>
      <c r="D19" s="11">
        <v>10000</v>
      </c>
      <c r="E19" s="11" t="s">
        <v>13</v>
      </c>
      <c r="F19" s="13" t="str">
        <f>TEXT(Transactions[[#This Row],[Date]],"mmm-yyyy")</f>
        <v>May-2025</v>
      </c>
      <c r="G19" s="11"/>
    </row>
    <row r="20" spans="1:7">
      <c r="A20" s="12">
        <v>45784</v>
      </c>
      <c r="B20" s="11" t="s">
        <v>17</v>
      </c>
      <c r="C20" s="11" t="s">
        <v>28</v>
      </c>
      <c r="D20" s="11">
        <v>8000</v>
      </c>
      <c r="E20" s="11" t="s">
        <v>13</v>
      </c>
      <c r="F20" s="13" t="str">
        <f>TEXT(Transactions[[#This Row],[Date]],"mmm-yyyy")</f>
        <v>May-2025</v>
      </c>
      <c r="G20" s="11"/>
    </row>
    <row r="21" spans="1:7">
      <c r="A21" s="12">
        <v>45784</v>
      </c>
      <c r="B21" s="11" t="s">
        <v>9</v>
      </c>
      <c r="C21" s="11" t="s">
        <v>10</v>
      </c>
      <c r="D21" s="11">
        <v>-6500</v>
      </c>
      <c r="E21" s="11" t="s">
        <v>8</v>
      </c>
      <c r="F21" s="13" t="str">
        <f>TEXT(Transactions[[#This Row],[Date]],"mmm-yyyy")</f>
        <v>May-2025</v>
      </c>
      <c r="G21" s="11"/>
    </row>
    <row r="22" spans="1:7">
      <c r="A22" s="12">
        <v>45802</v>
      </c>
      <c r="B22" s="11" t="s">
        <v>6</v>
      </c>
      <c r="C22" s="11" t="s">
        <v>19</v>
      </c>
      <c r="D22" s="11">
        <v>-1500</v>
      </c>
      <c r="E22" s="11" t="s">
        <v>8</v>
      </c>
      <c r="F22" s="13" t="str">
        <f>TEXT(Transactions[[#This Row],[Date]],"mmm-yyyy")</f>
        <v>May-2025</v>
      </c>
      <c r="G22" s="11"/>
    </row>
    <row r="23" spans="1:6">
      <c r="A23" s="12">
        <v>45806</v>
      </c>
      <c r="B23" s="11" t="s">
        <v>20</v>
      </c>
      <c r="C23" s="11" t="s">
        <v>29</v>
      </c>
      <c r="D23" s="11">
        <v>-5600</v>
      </c>
      <c r="E23" s="11" t="s">
        <v>8</v>
      </c>
      <c r="F23" s="13" t="str">
        <f>TEXT(Transactions[[#This Row],[Date]],"mmm-yyyy")</f>
        <v>May-2025</v>
      </c>
    </row>
    <row r="24" spans="1:6">
      <c r="A24" s="12">
        <v>45807</v>
      </c>
      <c r="B24" s="11" t="s">
        <v>22</v>
      </c>
      <c r="C24" s="11" t="s">
        <v>23</v>
      </c>
      <c r="D24" s="11">
        <v>-1500</v>
      </c>
      <c r="E24" s="11" t="s">
        <v>8</v>
      </c>
      <c r="F24" s="13" t="str">
        <f>TEXT(Transactions[[#This Row],[Date]],"mmm-yyyy")</f>
        <v>May-2025</v>
      </c>
    </row>
  </sheetData>
  <conditionalFormatting sqref="D2:D24">
    <cfRule type="cellIs" dxfId="1" priority="4" operator="lessThan">
      <formula>0</formula>
    </cfRule>
    <cfRule type="cellIs" dxfId="2" priority="3" operator="greaterThan">
      <formula>0</formula>
    </cfRule>
  </conditionalFormatting>
  <conditionalFormatting sqref="E2:E24">
    <cfRule type="containsText" dxfId="3" priority="2" operator="between" text="Expense">
      <formula>NOT(ISERROR(SEARCH("Expense",E2)))</formula>
    </cfRule>
    <cfRule type="containsText" dxfId="4" priority="1" operator="between" text="Income">
      <formula>NOT(ISERROR(SEARCH("Income",E2)))</formula>
    </cfRule>
  </conditionalFormatting>
  <dataValidations count="2">
    <dataValidation type="list" allowBlank="1" showInputMessage="1" showErrorMessage="1" sqref="B2:B24">
      <formula1>Categories!$A$1:$A$10</formula1>
    </dataValidation>
    <dataValidation type="list" allowBlank="1" showInputMessage="1" showErrorMessage="1" sqref="E2:E24">
      <formula1>Categories!$B$1:$B$2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K18" sqref="K18"/>
    </sheetView>
  </sheetViews>
  <sheetFormatPr defaultColWidth="9.14285714285714" defaultRowHeight="15"/>
  <cols>
    <col min="1" max="1" width="15.2857142857143" customWidth="1"/>
    <col min="2" max="2" width="12.5714285714286"/>
    <col min="4" max="4" width="15"/>
    <col min="5" max="5" width="16"/>
    <col min="6" max="6" width="14.7142857142857" customWidth="1"/>
    <col min="7" max="7" width="9"/>
    <col min="8" max="9" width="11.8571428571429"/>
    <col min="12" max="12" width="16" customWidth="1"/>
    <col min="15" max="15" width="12.1428571428571" customWidth="1"/>
  </cols>
  <sheetData>
    <row r="1" spans="5:10">
      <c r="E1" s="1" t="s">
        <v>30</v>
      </c>
      <c r="F1" s="2"/>
      <c r="G1" s="2"/>
      <c r="H1" s="2"/>
      <c r="I1" s="2"/>
      <c r="J1" s="2"/>
    </row>
    <row r="2" spans="5:10">
      <c r="E2" s="2"/>
      <c r="F2" s="2"/>
      <c r="G2" s="2"/>
      <c r="H2" s="2"/>
      <c r="I2" s="2"/>
      <c r="J2" s="2"/>
    </row>
    <row r="4" ht="21" spans="1:15">
      <c r="A4" s="3" t="s">
        <v>31</v>
      </c>
      <c r="B4" s="4"/>
      <c r="D4" s="3" t="s">
        <v>32</v>
      </c>
      <c r="E4" s="4"/>
      <c r="F4" s="4"/>
      <c r="G4" s="4"/>
      <c r="H4" s="4"/>
      <c r="I4" s="4"/>
      <c r="J4" s="4"/>
      <c r="L4" s="3" t="s">
        <v>33</v>
      </c>
      <c r="M4" s="4"/>
      <c r="N4" s="4"/>
      <c r="O4" s="4"/>
    </row>
    <row r="6" spans="1:13">
      <c r="A6" s="5" t="s">
        <v>34</v>
      </c>
      <c r="B6" s="6">
        <f>SUMIFS(Transactions[Amount],Transactions[Type],"Income")</f>
        <v>50800</v>
      </c>
      <c r="D6" t="s">
        <v>4</v>
      </c>
      <c r="E6" t="s">
        <v>35</v>
      </c>
      <c r="L6" t="s">
        <v>36</v>
      </c>
      <c r="M6" t="s">
        <v>4</v>
      </c>
    </row>
    <row r="7" spans="1:15">
      <c r="A7" s="7" t="s">
        <v>37</v>
      </c>
      <c r="B7" s="8">
        <f>SUMIFS(Transactions[Amount],Transactions[Type],"Expense")</f>
        <v>-45250</v>
      </c>
      <c r="L7" t="s">
        <v>5</v>
      </c>
      <c r="M7" t="s">
        <v>8</v>
      </c>
      <c r="N7" t="s">
        <v>13</v>
      </c>
      <c r="O7" t="s">
        <v>38</v>
      </c>
    </row>
    <row r="8" spans="1:15">
      <c r="A8" s="9" t="s">
        <v>39</v>
      </c>
      <c r="B8" s="10">
        <f>B6+B7</f>
        <v>5550</v>
      </c>
      <c r="D8" t="s">
        <v>1</v>
      </c>
      <c r="E8" t="s">
        <v>36</v>
      </c>
      <c r="L8" t="s">
        <v>40</v>
      </c>
      <c r="M8">
        <v>-15500</v>
      </c>
      <c r="N8">
        <v>17800</v>
      </c>
      <c r="O8">
        <v>2300</v>
      </c>
    </row>
    <row r="9" spans="4:15">
      <c r="D9" t="s">
        <v>14</v>
      </c>
      <c r="E9">
        <v>418</v>
      </c>
      <c r="L9" t="s">
        <v>41</v>
      </c>
      <c r="M9">
        <v>-14186</v>
      </c>
      <c r="N9">
        <v>15000</v>
      </c>
      <c r="O9">
        <v>814</v>
      </c>
    </row>
    <row r="10" spans="4:15">
      <c r="D10" t="s">
        <v>17</v>
      </c>
      <c r="E10">
        <v>20800</v>
      </c>
      <c r="L10" t="s">
        <v>42</v>
      </c>
      <c r="M10">
        <v>-15100</v>
      </c>
      <c r="N10">
        <v>18000</v>
      </c>
      <c r="O10">
        <v>2900</v>
      </c>
    </row>
    <row r="11" spans="4:15">
      <c r="D11" t="s">
        <v>6</v>
      </c>
      <c r="E11">
        <v>3232</v>
      </c>
      <c r="L11" t="s">
        <v>38</v>
      </c>
      <c r="M11">
        <v>-44786</v>
      </c>
      <c r="N11">
        <v>50800</v>
      </c>
      <c r="O11">
        <v>6014</v>
      </c>
    </row>
    <row r="12" spans="4:5">
      <c r="D12" t="s">
        <v>22</v>
      </c>
      <c r="E12">
        <v>4500</v>
      </c>
    </row>
    <row r="13" spans="4:5">
      <c r="D13" t="s">
        <v>9</v>
      </c>
      <c r="E13">
        <v>19500</v>
      </c>
    </row>
    <row r="14" spans="4:5">
      <c r="D14" t="s">
        <v>11</v>
      </c>
      <c r="E14">
        <v>30000</v>
      </c>
    </row>
    <row r="15" spans="4:5">
      <c r="D15" t="s">
        <v>20</v>
      </c>
      <c r="E15">
        <v>17100</v>
      </c>
    </row>
    <row r="16" spans="4:5">
      <c r="D16" t="s">
        <v>25</v>
      </c>
      <c r="E16">
        <v>500</v>
      </c>
    </row>
    <row r="17" spans="4:5">
      <c r="D17" t="s">
        <v>38</v>
      </c>
      <c r="E17">
        <v>96050</v>
      </c>
    </row>
  </sheetData>
  <mergeCells count="4">
    <mergeCell ref="A4:B4"/>
    <mergeCell ref="D4:J4"/>
    <mergeCell ref="L4:O4"/>
    <mergeCell ref="E1:J2"/>
  </mergeCells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F5" sqref="F5"/>
    </sheetView>
  </sheetViews>
  <sheetFormatPr defaultColWidth="9.14285714285714" defaultRowHeight="15" outlineLevelRow="7" outlineLevelCol="1"/>
  <cols>
    <col min="1" max="1" width="15" customWidth="1"/>
  </cols>
  <sheetData>
    <row r="1" spans="1:2">
      <c r="A1" t="s">
        <v>11</v>
      </c>
      <c r="B1" t="s">
        <v>13</v>
      </c>
    </row>
    <row r="2" spans="1:2">
      <c r="A2" t="s">
        <v>17</v>
      </c>
      <c r="B2" t="s">
        <v>8</v>
      </c>
    </row>
    <row r="3" spans="1:1">
      <c r="A3" t="s">
        <v>9</v>
      </c>
    </row>
    <row r="4" spans="1:1">
      <c r="A4" t="s">
        <v>6</v>
      </c>
    </row>
    <row r="5" spans="1:1">
      <c r="A5" t="s">
        <v>25</v>
      </c>
    </row>
    <row r="6" spans="1:1">
      <c r="A6" t="s">
        <v>14</v>
      </c>
    </row>
    <row r="7" spans="1:1">
      <c r="A7" t="s">
        <v>20</v>
      </c>
    </row>
    <row r="8" spans="1:1">
      <c r="A8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Transactions</vt:lpstr>
      <vt:lpstr>Dashboard</vt:lpstr>
      <vt:lpstr>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19ysn</dc:creator>
  <cp:lastModifiedBy>19ysn</cp:lastModifiedBy>
  <dcterms:created xsi:type="dcterms:W3CDTF">2025-04-10T16:48:15Z</dcterms:created>
  <dcterms:modified xsi:type="dcterms:W3CDTF">2025-04-10T18:07:27Z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060805C9F9544B43B728ADDCDF2E58EC_11</vt:lpwstr>
  </property>
  <property fmtid="{D5CDD505-2E9C-101B-9397-08002B2CF9AE}" pid="3" name="KSOProductBuildVer">
    <vt:lpwstr>1033-12.2.0.20782</vt:lpwstr>
  </property>
</Properties>
</file>