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545" windowWidth="15480" windowHeight="11640"/>
  </bookViews>
  <sheets>
    <sheet name="Book Model " sheetId="5" r:id="rId1"/>
    <sheet name="Web Model" sheetId="1" r:id="rId2"/>
  </sheets>
  <definedNames>
    <definedName name="_xlnm.Print_Area" localSheetId="0">'Book Model '!$A$1:$H$22</definedName>
    <definedName name="_xlnm.Print_Area" localSheetId="1">'Web Model'!$A$1:$H$22</definedName>
  </definedNames>
  <calcPr calcId="145621"/>
</workbook>
</file>

<file path=xl/calcChain.xml><?xml version="1.0" encoding="utf-8"?>
<calcChain xmlns="http://schemas.openxmlformats.org/spreadsheetml/2006/main">
  <c r="B7" i="5" l="1"/>
  <c r="B17" i="5"/>
  <c r="B20" i="5" s="1"/>
  <c r="B22" i="5" s="1"/>
  <c r="E4" i="5" s="1"/>
  <c r="B18" i="5"/>
  <c r="B5" i="5"/>
  <c r="B19" i="5"/>
  <c r="B21" i="5"/>
  <c r="B28" i="5"/>
  <c r="H4" i="5" s="1"/>
  <c r="B25" i="5"/>
  <c r="B26" i="5"/>
  <c r="B7" i="1"/>
  <c r="B17" i="1"/>
  <c r="B20" i="1" s="1"/>
  <c r="B22" i="1" s="1"/>
  <c r="E4" i="1" s="1"/>
  <c r="B18" i="1"/>
  <c r="B5" i="1"/>
  <c r="B19" i="1"/>
  <c r="B21" i="1"/>
  <c r="B28" i="1"/>
  <c r="H4" i="1" s="1"/>
  <c r="B25" i="1"/>
  <c r="B26" i="1"/>
</calcChain>
</file>

<file path=xl/comments1.xml><?xml version="1.0" encoding="utf-8"?>
<comments xmlns="http://schemas.openxmlformats.org/spreadsheetml/2006/main">
  <authors>
    <author>Adelphi User</author>
    <author>Bruce Swensen</author>
  </authors>
  <commentList>
    <comment ref="B4" authorId="0">
      <text>
        <r>
          <rPr>
            <b/>
            <sz val="8"/>
            <color indexed="81"/>
            <rFont val="Tahoma"/>
            <family val="2"/>
          </rPr>
          <t xml:space="preserve">Enter initial
investment
(in dollars)
</t>
        </r>
      </text>
    </comment>
    <comment ref="E4" authorId="0">
      <text>
        <r>
          <rPr>
            <b/>
            <sz val="8"/>
            <color indexed="81"/>
            <rFont val="Tahoma"/>
            <family val="2"/>
          </rPr>
          <t>Calculates return on investment
 based on current values
 entered in Column B</t>
        </r>
      </text>
    </comment>
    <comment ref="H4" authorId="0">
      <text>
        <r>
          <rPr>
            <b/>
            <sz val="8"/>
            <color indexed="81"/>
            <rFont val="Tahoma"/>
            <family val="2"/>
          </rPr>
          <t>Calculates return on the stock
 based on current values entered in Column B
 (if the stock is purchased without margin)</t>
        </r>
      </text>
    </comment>
    <comment ref="B5" authorId="0">
      <text>
        <r>
          <rPr>
            <b/>
            <sz val="8"/>
            <color indexed="81"/>
            <rFont val="Tahoma"/>
            <family val="2"/>
          </rPr>
          <t>Calculates maximum amount
that can be borrowed based on:
initial margin percentage (Cell B10)
and initial equity investment (Cell B4)</t>
        </r>
      </text>
    </comment>
    <comment ref="E5" authorId="0">
      <text>
        <r>
          <rPr>
            <b/>
            <sz val="8"/>
            <color indexed="81"/>
            <rFont val="Tahoma"/>
            <family val="2"/>
          </rPr>
          <t>Calculates return on investment
based on substituting
 ending stock price from Cell D5 in Cell B8</t>
        </r>
      </text>
    </comment>
    <comment ref="H5" authorId="0">
      <text>
        <r>
          <rPr>
            <b/>
            <sz val="8"/>
            <color indexed="81"/>
            <rFont val="Tahoma"/>
            <family val="2"/>
          </rPr>
          <t>Calculates return on the stock
based on substituting
ending stock price from Cell G5 in Cell B8</t>
        </r>
      </text>
    </comment>
    <comment ref="B6" authorId="0">
      <text>
        <r>
          <rPr>
            <b/>
            <sz val="8"/>
            <color indexed="81"/>
            <rFont val="Tahoma"/>
            <family val="2"/>
          </rPr>
          <t>Enter initial stock
price (per share)</t>
        </r>
      </text>
    </comment>
    <comment ref="E6" authorId="0">
      <text>
        <r>
          <rPr>
            <b/>
            <sz val="8"/>
            <color indexed="81"/>
            <rFont val="Tahoma"/>
            <family val="2"/>
          </rPr>
          <t>Calculates return on investment
based on substituting
ending stock price from Cell D6 in Cell B8</t>
        </r>
      </text>
    </comment>
    <comment ref="H6" authorId="0">
      <text>
        <r>
          <rPr>
            <b/>
            <sz val="8"/>
            <color indexed="81"/>
            <rFont val="Tahoma"/>
            <family val="2"/>
          </rPr>
          <t>Calculates return on the stock
 based on substituting
ending stock price from Cell G6 in Cell B8</t>
        </r>
      </text>
    </comment>
    <comment ref="B7" authorId="0">
      <text>
        <r>
          <rPr>
            <b/>
            <sz val="8"/>
            <color indexed="81"/>
            <rFont val="Tahoma"/>
            <family val="2"/>
          </rPr>
          <t>Calculates total number of
shares purchased based on:
initial investment (Cell B4) and
initial margin percentage (Cell B10)</t>
        </r>
      </text>
    </comment>
    <comment ref="E7" authorId="0">
      <text>
        <r>
          <rPr>
            <b/>
            <sz val="8"/>
            <color indexed="81"/>
            <rFont val="Tahoma"/>
            <family val="2"/>
          </rPr>
          <t>Calculates return on investment
based on substituting
ending stock price from Cell D7 in Cell B8</t>
        </r>
      </text>
    </comment>
    <comment ref="H7" authorId="0">
      <text>
        <r>
          <rPr>
            <b/>
            <sz val="8"/>
            <color indexed="81"/>
            <rFont val="Tahoma"/>
            <family val="2"/>
          </rPr>
          <t>Calculates return on the stock
based on substituting
ending stock price from Cell G7 in Cell B8</t>
        </r>
      </text>
    </comment>
    <comment ref="B8" authorId="0">
      <text>
        <r>
          <rPr>
            <b/>
            <sz val="8"/>
            <color indexed="81"/>
            <rFont val="Tahoma"/>
            <family val="2"/>
          </rPr>
          <t>Enter ending stock
price (per share)</t>
        </r>
      </text>
    </comment>
    <comment ref="B9" authorId="0">
      <text>
        <r>
          <rPr>
            <b/>
            <sz val="8"/>
            <color indexed="81"/>
            <rFont val="Tahoma"/>
            <family val="2"/>
          </rPr>
          <t>Enter cash dividends
received (per share)
over the holding period</t>
        </r>
      </text>
    </comment>
    <comment ref="B10" authorId="0">
      <text>
        <r>
          <rPr>
            <b/>
            <sz val="8"/>
            <color indexed="81"/>
            <rFont val="Tahoma"/>
            <family val="2"/>
          </rPr>
          <t>Enter initial margin (as a decimal)
Range of values: 0.50 to 1.00
(Maximum that can be borrowed: 50%)</t>
        </r>
      </text>
    </comment>
    <comment ref="B11" authorId="0">
      <text>
        <r>
          <rPr>
            <b/>
            <sz val="8"/>
            <color indexed="81"/>
            <rFont val="Tahoma"/>
            <family val="2"/>
          </rPr>
          <t>Enter maintenance margin
(as a decimal)</t>
        </r>
      </text>
    </comment>
    <comment ref="B13" authorId="0">
      <text>
        <r>
          <rPr>
            <b/>
            <sz val="8"/>
            <color indexed="81"/>
            <rFont val="Tahoma"/>
            <family val="2"/>
          </rPr>
          <t>Enter annual rate on
margin loan (as a decimal)</t>
        </r>
      </text>
    </comment>
    <comment ref="B14" authorId="0">
      <text>
        <r>
          <rPr>
            <b/>
            <sz val="8"/>
            <color indexed="81"/>
            <rFont val="Tahoma"/>
            <family val="2"/>
          </rPr>
          <t>Enter holding period (in months)
Range of values: 1 to 12 months</t>
        </r>
      </text>
    </comment>
    <comment ref="B17" authorId="1">
      <text>
        <r>
          <rPr>
            <b/>
            <sz val="8"/>
            <color indexed="81"/>
            <rFont val="Tahoma"/>
            <family val="2"/>
          </rPr>
          <t xml:space="preserve">Calculates capital gain on stock:
(number of shares purchased)
 times
 (change in stock price) </t>
        </r>
      </text>
    </comment>
    <comment ref="B18" authorId="1">
      <text>
        <r>
          <rPr>
            <b/>
            <sz val="8"/>
            <color indexed="81"/>
            <rFont val="Tahoma"/>
            <family val="2"/>
          </rPr>
          <t>Calculates total dividends received:
(number of shares purchased)
 times
 (cash dividends per share)</t>
        </r>
      </text>
    </comment>
    <comment ref="B19" authorId="1">
      <text>
        <r>
          <rPr>
            <b/>
            <sz val="8"/>
            <color indexed="81"/>
            <rFont val="Tahoma"/>
            <family val="2"/>
          </rPr>
          <t>Calculates interest on margin loan:
(amount borrowed)
 times
(fraction of a year position is open)
 times
 (rate on margin loan)</t>
        </r>
      </text>
    </comment>
    <comment ref="B20" authorId="0">
      <text>
        <r>
          <rPr>
            <b/>
            <sz val="8"/>
            <color indexed="81"/>
            <rFont val="Tahoma"/>
            <family val="2"/>
          </rPr>
          <t>Calculates net income on margin trade:
(capital gain or loss on stock)
plus
(total dividends received)
minus
(interest on margin loan)</t>
        </r>
      </text>
    </comment>
    <comment ref="B22" authorId="0">
      <text>
        <r>
          <rPr>
            <b/>
            <sz val="8"/>
            <color indexed="81"/>
            <rFont val="Tahoma"/>
            <family val="2"/>
          </rPr>
          <t>Calculates percentage return
for the holding period:
(net income)
divided by
(initial investment)</t>
        </r>
      </text>
    </comment>
    <comment ref="F23" authorId="0">
      <text>
        <r>
          <rPr>
            <b/>
            <sz val="8"/>
            <color indexed="81"/>
            <rFont val="Tahoma"/>
            <family val="2"/>
          </rPr>
          <t>Comments appear
in these cells</t>
        </r>
      </text>
    </comment>
    <comment ref="B25" authorId="0">
      <text>
        <r>
          <rPr>
            <b/>
            <sz val="8"/>
            <color indexed="81"/>
            <rFont val="Tahoma"/>
            <family val="2"/>
          </rPr>
          <t>Calculates the percentage margin:
(equity in account)
divided by
(value of stock)</t>
        </r>
      </text>
    </comment>
    <comment ref="B26" authorId="0">
      <text>
        <r>
          <rPr>
            <b/>
            <sz val="8"/>
            <color indexed="81"/>
            <rFont val="Tahoma"/>
            <family val="2"/>
          </rPr>
          <t>Calculates price that leads
to a margin call based on:
amount borrowed (Cell B5) and
maintenance margin (Cell B11)</t>
        </r>
      </text>
    </comment>
    <comment ref="B28" authorId="0">
      <text>
        <r>
          <rPr>
            <b/>
            <sz val="8"/>
            <color indexed="81"/>
            <rFont val="Tahoma"/>
            <family val="2"/>
          </rPr>
          <t>Calculates return if stock is
purchased without margin:
(capital gain or loss
plus dividends received)
divided by
(initial investment)</t>
        </r>
      </text>
    </comment>
  </commentList>
</comments>
</file>

<file path=xl/sharedStrings.xml><?xml version="1.0" encoding="utf-8"?>
<sst xmlns="http://schemas.openxmlformats.org/spreadsheetml/2006/main" count="112" uniqueCount="45">
  <si>
    <t xml:space="preserve">Chapter 3 </t>
  </si>
  <si>
    <t>Buying on Margin</t>
  </si>
  <si>
    <t xml:space="preserve">Ending </t>
  </si>
  <si>
    <t>Return on</t>
  </si>
  <si>
    <t>Return with</t>
  </si>
  <si>
    <t>St Price</t>
  </si>
  <si>
    <t xml:space="preserve"> Investment</t>
  </si>
  <si>
    <t>No Margin</t>
  </si>
  <si>
    <t>Initial Equity Investment</t>
  </si>
  <si>
    <t>Amount Borrowed</t>
  </si>
  <si>
    <t>Initial Stock Price</t>
  </si>
  <si>
    <t>Shares Purchased</t>
  </si>
  <si>
    <t>Ending Stock Price</t>
  </si>
  <si>
    <t xml:space="preserve">Cash Dividends During Hold Per. </t>
  </si>
  <si>
    <t>Initial Margin Percentage</t>
  </si>
  <si>
    <t>Maintenance Margin Percentage</t>
  </si>
  <si>
    <t>Rate on Margin Loan</t>
  </si>
  <si>
    <t>Holding Period in Months</t>
  </si>
  <si>
    <t>Return on Investment</t>
  </si>
  <si>
    <t xml:space="preserve">  Capital Gain on Stock</t>
  </si>
  <si>
    <t xml:space="preserve">  Dividends</t>
  </si>
  <si>
    <t xml:space="preserve">  Interest on Margin Loan</t>
  </si>
  <si>
    <t xml:space="preserve">  Net Income</t>
  </si>
  <si>
    <t xml:space="preserve">  Initial Investment</t>
  </si>
  <si>
    <t>Margin Call:</t>
  </si>
  <si>
    <t>Margin Based on Ending Price</t>
  </si>
  <si>
    <t>Price When Margin Call Occurs</t>
  </si>
  <si>
    <t xml:space="preserve">Return on Stock without Margin </t>
  </si>
  <si>
    <t>Enter data</t>
  </si>
  <si>
    <t>(B4/B10)-B4</t>
  </si>
  <si>
    <t>(B4/B10)/B6</t>
  </si>
  <si>
    <t>B7*(B8-B6)</t>
  </si>
  <si>
    <t>B7*B9</t>
  </si>
  <si>
    <t>B5*(B14/12)*B13</t>
  </si>
  <si>
    <t>B17+B18-B19</t>
  </si>
  <si>
    <t>B4</t>
  </si>
  <si>
    <t>B20/B21</t>
  </si>
  <si>
    <t>((B7*B8)-B5)/(B7*B8)</t>
  </si>
  <si>
    <t>B5/(B7-(B11*B7))</t>
  </si>
  <si>
    <t>((B8-B6)+B9)/B6</t>
  </si>
  <si>
    <t>for Column B</t>
  </si>
  <si>
    <t>Action or Formula</t>
  </si>
  <si>
    <t>LEGEND:</t>
  </si>
  <si>
    <t>Value calculated</t>
  </si>
  <si>
    <t>See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</si>
</sst>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4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0" xfId="0" applyBorder="1"/>
    <xf numFmtId="0" fontId="0" fillId="0" borderId="2" xfId="0" applyBorder="1"/>
    <xf numFmtId="10" fontId="0" fillId="2" borderId="3" xfId="0" applyNumberFormat="1" applyFill="1" applyBorder="1"/>
    <xf numFmtId="164" fontId="0" fillId="2" borderId="3" xfId="0" applyNumberFormat="1" applyFill="1" applyBorder="1"/>
    <xf numFmtId="10" fontId="0" fillId="2" borderId="0" xfId="0" applyNumberFormat="1" applyFill="1"/>
    <xf numFmtId="0" fontId="0" fillId="2" borderId="3" xfId="0" applyFill="1" applyBorder="1"/>
    <xf numFmtId="164" fontId="0" fillId="3" borderId="3" xfId="0" applyNumberFormat="1" applyFill="1" applyBorder="1"/>
    <xf numFmtId="10" fontId="0" fillId="3" borderId="3" xfId="0" applyNumberFormat="1" applyFill="1" applyBorder="1"/>
    <xf numFmtId="0" fontId="0" fillId="3" borderId="3" xfId="0" applyFill="1" applyBorder="1"/>
    <xf numFmtId="164" fontId="0" fillId="3" borderId="4" xfId="0" applyNumberFormat="1" applyFill="1" applyBorder="1" applyAlignment="1">
      <alignment horizontal="right"/>
    </xf>
    <xf numFmtId="2" fontId="0" fillId="3" borderId="4" xfId="0" applyNumberFormat="1" applyFill="1" applyBorder="1" applyAlignment="1">
      <alignment horizontal="righ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workbookViewId="0">
      <selection activeCell="A34" sqref="A34"/>
    </sheetView>
  </sheetViews>
  <sheetFormatPr defaultRowHeight="12.75" x14ac:dyDescent="0.2"/>
  <cols>
    <col min="1" max="1" width="28" customWidth="1"/>
    <col min="2" max="2" width="11.5703125" customWidth="1"/>
    <col min="3" max="3" width="17.7109375" customWidth="1"/>
    <col min="5" max="5" width="11.42578125" customWidth="1"/>
    <col min="6" max="7" width="7.7109375" customWidth="1"/>
    <col min="8" max="8" width="11.42578125" customWidth="1"/>
  </cols>
  <sheetData>
    <row r="1" spans="1:8" x14ac:dyDescent="0.2">
      <c r="A1" s="1" t="s">
        <v>0</v>
      </c>
    </row>
    <row r="2" spans="1:8" x14ac:dyDescent="0.2">
      <c r="A2" s="1" t="s">
        <v>1</v>
      </c>
      <c r="C2" s="2" t="s">
        <v>41</v>
      </c>
      <c r="D2" s="4" t="s">
        <v>2</v>
      </c>
      <c r="E2" s="4" t="s">
        <v>3</v>
      </c>
      <c r="G2" s="4" t="s">
        <v>2</v>
      </c>
      <c r="H2" s="4" t="s">
        <v>4</v>
      </c>
    </row>
    <row r="3" spans="1:8" x14ac:dyDescent="0.2">
      <c r="C3" s="11" t="s">
        <v>40</v>
      </c>
      <c r="D3" s="12" t="s">
        <v>5</v>
      </c>
      <c r="E3" s="12" t="s">
        <v>6</v>
      </c>
      <c r="F3" s="13"/>
      <c r="G3" s="12" t="s">
        <v>5</v>
      </c>
      <c r="H3" s="12" t="s">
        <v>7</v>
      </c>
    </row>
    <row r="4" spans="1:8" x14ac:dyDescent="0.2">
      <c r="A4" s="7" t="s">
        <v>8</v>
      </c>
      <c r="B4" s="19">
        <v>10000</v>
      </c>
      <c r="C4" s="9" t="s">
        <v>28</v>
      </c>
      <c r="D4" s="14"/>
      <c r="E4" s="17">
        <f>B22</f>
        <v>-0.41599999999999998</v>
      </c>
      <c r="G4" s="14"/>
      <c r="H4" s="17">
        <f>B28</f>
        <v>-0.188</v>
      </c>
    </row>
    <row r="5" spans="1:8" x14ac:dyDescent="0.2">
      <c r="A5" s="7" t="s">
        <v>9</v>
      </c>
      <c r="B5" s="16">
        <f>(B4/B10)-B4</f>
        <v>10000</v>
      </c>
      <c r="C5" s="10" t="s">
        <v>29</v>
      </c>
      <c r="D5" s="22">
        <v>20</v>
      </c>
      <c r="E5" s="17">
        <f t="dataTable" ref="E5:E17" dt2D="0" dtr="0" r1="B8" ca="1"/>
        <v>-1.216</v>
      </c>
      <c r="G5" s="22">
        <v>20</v>
      </c>
      <c r="H5" s="17">
        <f t="dataTable" ref="H5:H17" dt2D="0" dtr="0" r1="B8"/>
        <v>-0.58799999999999997</v>
      </c>
    </row>
    <row r="6" spans="1:8" x14ac:dyDescent="0.2">
      <c r="A6" s="7" t="s">
        <v>10</v>
      </c>
      <c r="B6" s="19">
        <v>50</v>
      </c>
      <c r="C6" s="9" t="s">
        <v>28</v>
      </c>
      <c r="D6" s="23">
        <v>25</v>
      </c>
      <c r="E6" s="17">
        <v>-1.016</v>
      </c>
      <c r="G6" s="23">
        <v>25</v>
      </c>
      <c r="H6" s="17">
        <v>-0.48799999999999999</v>
      </c>
    </row>
    <row r="7" spans="1:8" x14ac:dyDescent="0.2">
      <c r="A7" s="7" t="s">
        <v>11</v>
      </c>
      <c r="B7" s="18">
        <f>(B4/B10)/B6</f>
        <v>400</v>
      </c>
      <c r="C7" s="10" t="s">
        <v>30</v>
      </c>
      <c r="D7" s="23">
        <v>30</v>
      </c>
      <c r="E7" s="17">
        <v>-0.81599999999999995</v>
      </c>
      <c r="G7" s="23">
        <v>30</v>
      </c>
      <c r="H7" s="17">
        <v>-0.38799999999999996</v>
      </c>
    </row>
    <row r="8" spans="1:8" x14ac:dyDescent="0.2">
      <c r="A8" s="7" t="s">
        <v>12</v>
      </c>
      <c r="B8" s="19">
        <v>40</v>
      </c>
      <c r="C8" s="9" t="s">
        <v>28</v>
      </c>
      <c r="D8" s="23">
        <v>35</v>
      </c>
      <c r="E8" s="17">
        <v>-0.61599999999999999</v>
      </c>
      <c r="G8" s="23">
        <v>35</v>
      </c>
      <c r="H8" s="17">
        <v>-0.28800000000000003</v>
      </c>
    </row>
    <row r="9" spans="1:8" x14ac:dyDescent="0.2">
      <c r="A9" s="7" t="s">
        <v>13</v>
      </c>
      <c r="B9" s="19">
        <v>0.6</v>
      </c>
      <c r="C9" s="9" t="s">
        <v>28</v>
      </c>
      <c r="D9" s="23">
        <v>40</v>
      </c>
      <c r="E9" s="17">
        <v>-0.41599999999999998</v>
      </c>
      <c r="G9" s="23">
        <v>40</v>
      </c>
      <c r="H9" s="17">
        <v>-0.188</v>
      </c>
    </row>
    <row r="10" spans="1:8" x14ac:dyDescent="0.2">
      <c r="A10" s="7" t="s">
        <v>14</v>
      </c>
      <c r="B10" s="20">
        <v>0.5</v>
      </c>
      <c r="C10" s="9" t="s">
        <v>28</v>
      </c>
      <c r="D10" s="23">
        <v>45</v>
      </c>
      <c r="E10" s="17">
        <v>-0.216</v>
      </c>
      <c r="G10" s="23">
        <v>45</v>
      </c>
      <c r="H10" s="17">
        <v>-8.8000000000000009E-2</v>
      </c>
    </row>
    <row r="11" spans="1:8" x14ac:dyDescent="0.2">
      <c r="A11" s="7" t="s">
        <v>15</v>
      </c>
      <c r="B11" s="20">
        <v>0.3</v>
      </c>
      <c r="C11" s="9" t="s">
        <v>28</v>
      </c>
      <c r="D11" s="23">
        <v>50</v>
      </c>
      <c r="E11" s="17">
        <v>-1.6E-2</v>
      </c>
      <c r="G11" s="23">
        <v>50</v>
      </c>
      <c r="H11" s="17">
        <v>1.2E-2</v>
      </c>
    </row>
    <row r="12" spans="1:8" x14ac:dyDescent="0.2">
      <c r="A12" s="7"/>
      <c r="C12" s="9"/>
      <c r="D12" s="23">
        <v>55</v>
      </c>
      <c r="E12" s="17">
        <v>0.184</v>
      </c>
      <c r="G12" s="23">
        <v>55</v>
      </c>
      <c r="H12" s="17">
        <v>0.11199999999999999</v>
      </c>
    </row>
    <row r="13" spans="1:8" x14ac:dyDescent="0.2">
      <c r="A13" s="7" t="s">
        <v>16</v>
      </c>
      <c r="B13" s="20">
        <v>0.08</v>
      </c>
      <c r="C13" s="9" t="s">
        <v>28</v>
      </c>
      <c r="D13" s="23">
        <v>60</v>
      </c>
      <c r="E13" s="17">
        <v>0.38400000000000001</v>
      </c>
      <c r="G13" s="23">
        <v>60</v>
      </c>
      <c r="H13" s="17">
        <v>0.21199999999999999</v>
      </c>
    </row>
    <row r="14" spans="1:8" x14ac:dyDescent="0.2">
      <c r="A14" s="7" t="s">
        <v>17</v>
      </c>
      <c r="B14" s="21">
        <v>6</v>
      </c>
      <c r="C14" s="9" t="s">
        <v>28</v>
      </c>
      <c r="D14" s="23">
        <v>65</v>
      </c>
      <c r="E14" s="17">
        <v>0.58399999999999996</v>
      </c>
      <c r="G14" s="23">
        <v>65</v>
      </c>
      <c r="H14" s="17">
        <v>0.312</v>
      </c>
    </row>
    <row r="15" spans="1:8" x14ac:dyDescent="0.2">
      <c r="C15" s="9"/>
      <c r="D15" s="23">
        <v>70</v>
      </c>
      <c r="E15" s="17">
        <v>0.78400000000000003</v>
      </c>
      <c r="G15" s="23">
        <v>70</v>
      </c>
      <c r="H15" s="17">
        <v>0.41200000000000003</v>
      </c>
    </row>
    <row r="16" spans="1:8" x14ac:dyDescent="0.2">
      <c r="A16" s="1" t="s">
        <v>18</v>
      </c>
      <c r="C16" s="9"/>
      <c r="D16" s="23">
        <v>75</v>
      </c>
      <c r="E16" s="17">
        <v>0.98399999999999999</v>
      </c>
      <c r="G16" s="23">
        <v>75</v>
      </c>
      <c r="H16" s="17">
        <v>0.51200000000000001</v>
      </c>
    </row>
    <row r="17" spans="1:8" x14ac:dyDescent="0.2">
      <c r="A17" s="8" t="s">
        <v>19</v>
      </c>
      <c r="B17" s="16">
        <f>B7*(B8-B6)</f>
        <v>-4000</v>
      </c>
      <c r="C17" s="10" t="s">
        <v>31</v>
      </c>
      <c r="D17" s="23">
        <v>80</v>
      </c>
      <c r="E17" s="17">
        <v>1.1839999999999999</v>
      </c>
      <c r="G17" s="23">
        <v>80</v>
      </c>
      <c r="H17" s="17">
        <v>0.61199999999999999</v>
      </c>
    </row>
    <row r="18" spans="1:8" x14ac:dyDescent="0.2">
      <c r="A18" s="8" t="s">
        <v>20</v>
      </c>
      <c r="B18" s="16">
        <f>B7*B9</f>
        <v>240</v>
      </c>
      <c r="C18" s="10" t="s">
        <v>32</v>
      </c>
    </row>
    <row r="19" spans="1:8" x14ac:dyDescent="0.2">
      <c r="A19" s="8" t="s">
        <v>21</v>
      </c>
      <c r="B19" s="16">
        <f>B5*(B14/12)*(B13)</f>
        <v>400</v>
      </c>
      <c r="C19" s="10" t="s">
        <v>33</v>
      </c>
    </row>
    <row r="20" spans="1:8" x14ac:dyDescent="0.2">
      <c r="A20" s="8" t="s">
        <v>22</v>
      </c>
      <c r="B20" s="16">
        <f>B17+B18-B19</f>
        <v>-4160</v>
      </c>
      <c r="C20" s="10" t="s">
        <v>34</v>
      </c>
      <c r="F20" s="28" t="s">
        <v>42</v>
      </c>
      <c r="G20" s="29"/>
    </row>
    <row r="21" spans="1:8" x14ac:dyDescent="0.2">
      <c r="A21" s="8" t="s">
        <v>23</v>
      </c>
      <c r="B21" s="3">
        <f>B4</f>
        <v>10000</v>
      </c>
      <c r="C21" s="10" t="s">
        <v>35</v>
      </c>
      <c r="F21" s="26" t="s">
        <v>28</v>
      </c>
      <c r="G21" s="27"/>
    </row>
    <row r="22" spans="1:8" x14ac:dyDescent="0.2">
      <c r="A22" s="8" t="s">
        <v>18</v>
      </c>
      <c r="B22" s="15">
        <f>B20/B21</f>
        <v>-0.41599999999999998</v>
      </c>
      <c r="C22" s="10" t="s">
        <v>36</v>
      </c>
      <c r="F22" s="24" t="s">
        <v>43</v>
      </c>
      <c r="G22" s="25"/>
    </row>
    <row r="23" spans="1:8" x14ac:dyDescent="0.2">
      <c r="C23" s="5"/>
      <c r="F23" s="28" t="s">
        <v>44</v>
      </c>
      <c r="G23" s="29"/>
    </row>
    <row r="24" spans="1:8" x14ac:dyDescent="0.2">
      <c r="A24" s="1" t="s">
        <v>24</v>
      </c>
    </row>
    <row r="25" spans="1:8" x14ac:dyDescent="0.2">
      <c r="A25" t="s">
        <v>25</v>
      </c>
      <c r="B25" s="15">
        <f>((B7*B8)-B5)/(B7*B8)</f>
        <v>0.375</v>
      </c>
      <c r="C25" s="6" t="s">
        <v>37</v>
      </c>
    </row>
    <row r="26" spans="1:8" x14ac:dyDescent="0.2">
      <c r="A26" t="s">
        <v>26</v>
      </c>
      <c r="B26" s="16">
        <f>B5/(B7-(B11*B7))</f>
        <v>35.714285714285715</v>
      </c>
      <c r="C26" s="6" t="s">
        <v>38</v>
      </c>
    </row>
    <row r="27" spans="1:8" x14ac:dyDescent="0.2">
      <c r="C27" s="5"/>
    </row>
    <row r="28" spans="1:8" x14ac:dyDescent="0.2">
      <c r="A28" t="s">
        <v>27</v>
      </c>
      <c r="B28" s="15">
        <f>((B8-B6)+B9)/B6</f>
        <v>-0.188</v>
      </c>
      <c r="C28" s="5" t="s">
        <v>39</v>
      </c>
    </row>
  </sheetData>
  <mergeCells count="4">
    <mergeCell ref="F22:G22"/>
    <mergeCell ref="F21:G21"/>
    <mergeCell ref="F20:G20"/>
    <mergeCell ref="F23:G23"/>
  </mergeCells>
  <phoneticPr fontId="0" type="noConversion"/>
  <printOptions headings="1" gridLines="1"/>
  <pageMargins left="0.75" right="0.75" top="1" bottom="1" header="0.5" footer="0.5"/>
  <pageSetup scale="83" orientation="portrait" cellComments="atEnd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workbookViewId="0"/>
  </sheetViews>
  <sheetFormatPr defaultRowHeight="12.75" x14ac:dyDescent="0.2"/>
  <cols>
    <col min="1" max="1" width="28" customWidth="1"/>
    <col min="2" max="2" width="11.5703125" customWidth="1"/>
    <col min="3" max="3" width="17.7109375" customWidth="1"/>
    <col min="5" max="5" width="11.42578125" customWidth="1"/>
    <col min="6" max="7" width="7.7109375" customWidth="1"/>
    <col min="8" max="8" width="11.42578125" customWidth="1"/>
  </cols>
  <sheetData>
    <row r="1" spans="1:8" x14ac:dyDescent="0.2">
      <c r="A1" s="1" t="s">
        <v>0</v>
      </c>
    </row>
    <row r="2" spans="1:8" x14ac:dyDescent="0.2">
      <c r="A2" s="1" t="s">
        <v>1</v>
      </c>
      <c r="C2" s="2" t="s">
        <v>41</v>
      </c>
      <c r="D2" s="4" t="s">
        <v>2</v>
      </c>
      <c r="E2" s="4" t="s">
        <v>3</v>
      </c>
      <c r="G2" s="4" t="s">
        <v>2</v>
      </c>
      <c r="H2" s="4" t="s">
        <v>4</v>
      </c>
    </row>
    <row r="3" spans="1:8" x14ac:dyDescent="0.2">
      <c r="C3" s="11" t="s">
        <v>40</v>
      </c>
      <c r="D3" s="12" t="s">
        <v>5</v>
      </c>
      <c r="E3" s="12" t="s">
        <v>6</v>
      </c>
      <c r="F3" s="13"/>
      <c r="G3" s="12" t="s">
        <v>5</v>
      </c>
      <c r="H3" s="12" t="s">
        <v>7</v>
      </c>
    </row>
    <row r="4" spans="1:8" x14ac:dyDescent="0.2">
      <c r="A4" s="7" t="s">
        <v>8</v>
      </c>
      <c r="B4" s="19">
        <v>10000</v>
      </c>
      <c r="C4" s="9" t="s">
        <v>28</v>
      </c>
      <c r="D4" s="14"/>
      <c r="E4" s="17">
        <f>B22</f>
        <v>-0.41599999999999998</v>
      </c>
      <c r="G4" s="14"/>
      <c r="H4" s="17">
        <f>B28</f>
        <v>-0.188</v>
      </c>
    </row>
    <row r="5" spans="1:8" x14ac:dyDescent="0.2">
      <c r="A5" s="7" t="s">
        <v>9</v>
      </c>
      <c r="B5" s="16">
        <f>(B4/B10)-B4</f>
        <v>10000</v>
      </c>
      <c r="C5" s="10" t="s">
        <v>29</v>
      </c>
      <c r="D5" s="22">
        <v>20</v>
      </c>
      <c r="E5" s="17">
        <f t="dataTable" ref="E5:E17" dt2D="0" dtr="0" r1="B8" ca="1"/>
        <v>-1.216</v>
      </c>
      <c r="G5" s="22">
        <v>20</v>
      </c>
      <c r="H5" s="17">
        <f t="dataTable" ref="H5:H17" dt2D="0" dtr="0" r1="B8"/>
        <v>-0.58799999999999997</v>
      </c>
    </row>
    <row r="6" spans="1:8" x14ac:dyDescent="0.2">
      <c r="A6" s="7" t="s">
        <v>10</v>
      </c>
      <c r="B6" s="19">
        <v>50</v>
      </c>
      <c r="C6" s="9" t="s">
        <v>28</v>
      </c>
      <c r="D6" s="23">
        <v>25</v>
      </c>
      <c r="E6" s="17">
        <v>-1.016</v>
      </c>
      <c r="G6" s="23">
        <v>25</v>
      </c>
      <c r="H6" s="17">
        <v>-0.48799999999999999</v>
      </c>
    </row>
    <row r="7" spans="1:8" x14ac:dyDescent="0.2">
      <c r="A7" s="7" t="s">
        <v>11</v>
      </c>
      <c r="B7" s="18">
        <f>(B4/B10)/B6</f>
        <v>400</v>
      </c>
      <c r="C7" s="10" t="s">
        <v>30</v>
      </c>
      <c r="D7" s="23">
        <v>30</v>
      </c>
      <c r="E7" s="17">
        <v>-0.81599999999999995</v>
      </c>
      <c r="G7" s="23">
        <v>30</v>
      </c>
      <c r="H7" s="17">
        <v>-0.38799999999999996</v>
      </c>
    </row>
    <row r="8" spans="1:8" x14ac:dyDescent="0.2">
      <c r="A8" s="7" t="s">
        <v>12</v>
      </c>
      <c r="B8" s="19">
        <v>40</v>
      </c>
      <c r="C8" s="9" t="s">
        <v>28</v>
      </c>
      <c r="D8" s="23">
        <v>35</v>
      </c>
      <c r="E8" s="17">
        <v>-0.61599999999999999</v>
      </c>
      <c r="G8" s="23">
        <v>35</v>
      </c>
      <c r="H8" s="17">
        <v>-0.28800000000000003</v>
      </c>
    </row>
    <row r="9" spans="1:8" x14ac:dyDescent="0.2">
      <c r="A9" s="7" t="s">
        <v>13</v>
      </c>
      <c r="B9" s="19">
        <v>0.6</v>
      </c>
      <c r="C9" s="9" t="s">
        <v>28</v>
      </c>
      <c r="D9" s="23">
        <v>40</v>
      </c>
      <c r="E9" s="17">
        <v>-0.41599999999999998</v>
      </c>
      <c r="G9" s="23">
        <v>40</v>
      </c>
      <c r="H9" s="17">
        <v>-0.188</v>
      </c>
    </row>
    <row r="10" spans="1:8" x14ac:dyDescent="0.2">
      <c r="A10" s="7" t="s">
        <v>14</v>
      </c>
      <c r="B10" s="20">
        <v>0.5</v>
      </c>
      <c r="C10" s="9" t="s">
        <v>28</v>
      </c>
      <c r="D10" s="23">
        <v>45</v>
      </c>
      <c r="E10" s="17">
        <v>-0.216</v>
      </c>
      <c r="G10" s="23">
        <v>45</v>
      </c>
      <c r="H10" s="17">
        <v>-8.8000000000000009E-2</v>
      </c>
    </row>
    <row r="11" spans="1:8" x14ac:dyDescent="0.2">
      <c r="A11" s="7" t="s">
        <v>15</v>
      </c>
      <c r="B11" s="20">
        <v>0.3</v>
      </c>
      <c r="C11" s="9" t="s">
        <v>28</v>
      </c>
      <c r="D11" s="23">
        <v>50</v>
      </c>
      <c r="E11" s="17">
        <v>-1.6E-2</v>
      </c>
      <c r="G11" s="23">
        <v>50</v>
      </c>
      <c r="H11" s="17">
        <v>1.2E-2</v>
      </c>
    </row>
    <row r="12" spans="1:8" x14ac:dyDescent="0.2">
      <c r="A12" s="7"/>
      <c r="C12" s="9"/>
      <c r="D12" s="23">
        <v>55</v>
      </c>
      <c r="E12" s="17">
        <v>0.184</v>
      </c>
      <c r="G12" s="23">
        <v>55</v>
      </c>
      <c r="H12" s="17">
        <v>0.11199999999999999</v>
      </c>
    </row>
    <row r="13" spans="1:8" x14ac:dyDescent="0.2">
      <c r="A13" s="7" t="s">
        <v>16</v>
      </c>
      <c r="B13" s="20">
        <v>0.08</v>
      </c>
      <c r="C13" s="9" t="s">
        <v>28</v>
      </c>
      <c r="D13" s="23">
        <v>60</v>
      </c>
      <c r="E13" s="17">
        <v>0.38400000000000001</v>
      </c>
      <c r="G13" s="23">
        <v>60</v>
      </c>
      <c r="H13" s="17">
        <v>0.21199999999999999</v>
      </c>
    </row>
    <row r="14" spans="1:8" x14ac:dyDescent="0.2">
      <c r="A14" s="7" t="s">
        <v>17</v>
      </c>
      <c r="B14" s="21">
        <v>6</v>
      </c>
      <c r="C14" s="9" t="s">
        <v>28</v>
      </c>
      <c r="D14" s="23">
        <v>65</v>
      </c>
      <c r="E14" s="17">
        <v>0.58399999999999996</v>
      </c>
      <c r="G14" s="23">
        <v>65</v>
      </c>
      <c r="H14" s="17">
        <v>0.312</v>
      </c>
    </row>
    <row r="15" spans="1:8" x14ac:dyDescent="0.2">
      <c r="C15" s="9"/>
      <c r="D15" s="23">
        <v>70</v>
      </c>
      <c r="E15" s="17">
        <v>0.78400000000000003</v>
      </c>
      <c r="G15" s="23">
        <v>70</v>
      </c>
      <c r="H15" s="17">
        <v>0.41200000000000003</v>
      </c>
    </row>
    <row r="16" spans="1:8" x14ac:dyDescent="0.2">
      <c r="A16" s="1" t="s">
        <v>18</v>
      </c>
      <c r="C16" s="9"/>
      <c r="D16" s="23">
        <v>75</v>
      </c>
      <c r="E16" s="17">
        <v>0.98399999999999999</v>
      </c>
      <c r="G16" s="23">
        <v>75</v>
      </c>
      <c r="H16" s="17">
        <v>0.51200000000000001</v>
      </c>
    </row>
    <row r="17" spans="1:8" x14ac:dyDescent="0.2">
      <c r="A17" s="8" t="s">
        <v>19</v>
      </c>
      <c r="B17" s="16">
        <f>B7*(B8-B6)</f>
        <v>-4000</v>
      </c>
      <c r="C17" s="10" t="s">
        <v>31</v>
      </c>
      <c r="D17" s="23">
        <v>80</v>
      </c>
      <c r="E17" s="17">
        <v>1.1839999999999999</v>
      </c>
      <c r="G17" s="23">
        <v>80</v>
      </c>
      <c r="H17" s="17">
        <v>0.61199999999999999</v>
      </c>
    </row>
    <row r="18" spans="1:8" x14ac:dyDescent="0.2">
      <c r="A18" s="8" t="s">
        <v>20</v>
      </c>
      <c r="B18" s="16">
        <f>B7*B9</f>
        <v>240</v>
      </c>
      <c r="C18" s="10" t="s">
        <v>32</v>
      </c>
    </row>
    <row r="19" spans="1:8" x14ac:dyDescent="0.2">
      <c r="A19" s="8" t="s">
        <v>21</v>
      </c>
      <c r="B19" s="16">
        <f>B5*(B14/12)*(B13)</f>
        <v>400</v>
      </c>
      <c r="C19" s="10" t="s">
        <v>33</v>
      </c>
    </row>
    <row r="20" spans="1:8" x14ac:dyDescent="0.2">
      <c r="A20" s="8" t="s">
        <v>22</v>
      </c>
      <c r="B20" s="16">
        <f>B17+B18-B19</f>
        <v>-4160</v>
      </c>
      <c r="C20" s="10" t="s">
        <v>34</v>
      </c>
      <c r="F20" s="28" t="s">
        <v>42</v>
      </c>
      <c r="G20" s="29"/>
    </row>
    <row r="21" spans="1:8" x14ac:dyDescent="0.2">
      <c r="A21" s="8" t="s">
        <v>23</v>
      </c>
      <c r="B21" s="3">
        <f>B4</f>
        <v>10000</v>
      </c>
      <c r="C21" s="10" t="s">
        <v>35</v>
      </c>
      <c r="F21" s="26" t="s">
        <v>28</v>
      </c>
      <c r="G21" s="27"/>
    </row>
    <row r="22" spans="1:8" x14ac:dyDescent="0.2">
      <c r="A22" s="8" t="s">
        <v>18</v>
      </c>
      <c r="B22" s="15">
        <f>B20/B21</f>
        <v>-0.41599999999999998</v>
      </c>
      <c r="C22" s="10" t="s">
        <v>36</v>
      </c>
      <c r="F22" s="24" t="s">
        <v>43</v>
      </c>
      <c r="G22" s="25"/>
    </row>
    <row r="23" spans="1:8" x14ac:dyDescent="0.2">
      <c r="C23" s="5"/>
      <c r="F23" s="28" t="s">
        <v>44</v>
      </c>
      <c r="G23" s="29"/>
    </row>
    <row r="24" spans="1:8" x14ac:dyDescent="0.2">
      <c r="A24" s="1" t="s">
        <v>24</v>
      </c>
    </row>
    <row r="25" spans="1:8" x14ac:dyDescent="0.2">
      <c r="A25" t="s">
        <v>25</v>
      </c>
      <c r="B25" s="15">
        <f>((B7*B8)-B5)/(B7*B8)</f>
        <v>0.375</v>
      </c>
      <c r="C25" s="6" t="s">
        <v>37</v>
      </c>
    </row>
    <row r="26" spans="1:8" x14ac:dyDescent="0.2">
      <c r="A26" t="s">
        <v>26</v>
      </c>
      <c r="B26" s="16">
        <f>B5/(B7-(B11*B7))</f>
        <v>35.714285714285715</v>
      </c>
      <c r="C26" s="6" t="s">
        <v>38</v>
      </c>
    </row>
    <row r="27" spans="1:8" x14ac:dyDescent="0.2">
      <c r="C27" s="5"/>
    </row>
    <row r="28" spans="1:8" x14ac:dyDescent="0.2">
      <c r="A28" t="s">
        <v>27</v>
      </c>
      <c r="B28" s="15">
        <f>((B8-B6)+B9)/B6</f>
        <v>-0.188</v>
      </c>
      <c r="C28" s="5" t="s">
        <v>39</v>
      </c>
    </row>
  </sheetData>
  <mergeCells count="4">
    <mergeCell ref="F22:G22"/>
    <mergeCell ref="F21:G21"/>
    <mergeCell ref="F20:G20"/>
    <mergeCell ref="F23:G23"/>
  </mergeCells>
  <phoneticPr fontId="0" type="noConversion"/>
  <printOptions headings="1" gridLines="1"/>
  <pageMargins left="0.75" right="0.75" top="1" bottom="1" header="0.5" footer="0.5"/>
  <pageSetup scale="83" orientation="portrait" cellComments="atEnd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Book Model </vt:lpstr>
      <vt:lpstr>Web Model</vt:lpstr>
      <vt:lpstr>'Book Model '!Print_Area</vt:lpstr>
      <vt:lpstr>'Web Model'!Print_Area</vt:lpstr>
    </vt:vector>
  </TitlesOfParts>
  <Company>Colorado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Johnson</dc:creator>
  <cp:lastModifiedBy>Bathurst, Noelle</cp:lastModifiedBy>
  <cp:lastPrinted>2003-04-16T17:45:42Z</cp:lastPrinted>
  <dcterms:created xsi:type="dcterms:W3CDTF">2001-01-16T18:32:07Z</dcterms:created>
  <dcterms:modified xsi:type="dcterms:W3CDTF">2017-05-10T17:11:11Z</dcterms:modified>
</cp:coreProperties>
</file>