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45" windowWidth="13020" windowHeight="7965" tabRatio="602"/>
  </bookViews>
  <sheets>
    <sheet name="Book Model " sheetId="6" r:id="rId1"/>
    <sheet name="Web Model" sheetId="5" r:id="rId2"/>
  </sheets>
  <definedNames>
    <definedName name="_xlnm.Print_Area" localSheetId="0">'Book Model '!$A$1:$E$25</definedName>
    <definedName name="_xlnm.Print_Area" localSheetId="1">'Web Model'!$A$1:$E$25</definedName>
  </definedNames>
  <calcPr calcId="145621"/>
</workbook>
</file>

<file path=xl/calcChain.xml><?xml version="1.0" encoding="utf-8"?>
<calcChain xmlns="http://schemas.openxmlformats.org/spreadsheetml/2006/main">
  <c r="B6" i="6" l="1"/>
  <c r="B13" i="6"/>
  <c r="B16" i="6"/>
  <c r="B6" i="5"/>
  <c r="B13" i="5"/>
  <c r="B15" i="5"/>
  <c r="B17" i="5"/>
  <c r="E4" i="5"/>
  <c r="B14" i="5"/>
  <c r="B20" i="5"/>
  <c r="B16" i="5"/>
  <c r="B22" i="5"/>
  <c r="B14" i="6"/>
  <c r="B15" i="6"/>
  <c r="B17" i="6"/>
  <c r="E4" i="6"/>
  <c r="B20" i="6"/>
  <c r="B22" i="6"/>
</calcChain>
</file>

<file path=xl/comments1.xml><?xml version="1.0" encoding="utf-8"?>
<comments xmlns="http://schemas.openxmlformats.org/spreadsheetml/2006/main">
  <authors>
    <author>Adelphi User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Enter initial
investment
(in dollars)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Calculates return on investment
 based on current values
 entered in Column B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Enter initial stock
price (per share)</t>
        </r>
      </text>
    </comment>
    <comment ref="E5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 ending stock price from Cell D5 in Cell B7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Calculates total number of
shares sold short based on:
initial investment (Cell B4) and
initial margin percentage (Cell B9)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ending stock price from Cell D6 in Cell B7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Enter ending stock
price (per share)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Calculates return on investment
based on substituting
ending stock price from Cell D7 in Cell B7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Enter cash dividends
paid (per share)
during the period that
the short position is open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Enter initial margin (as a decimal)
Range of values: 0.50 to 1.00</t>
        </r>
      </text>
    </comment>
    <comment ref="B10" authorId="0">
      <text>
        <r>
          <rPr>
            <b/>
            <sz val="8"/>
            <color indexed="81"/>
            <rFont val="Tahoma"/>
            <family val="2"/>
          </rPr>
          <t>Enter maintenance margin
(as a decimal)</t>
        </r>
      </text>
    </comment>
    <comment ref="B13" authorId="0">
      <text>
        <r>
          <rPr>
            <b/>
            <sz val="8"/>
            <color indexed="81"/>
            <rFont val="Tahoma"/>
            <family val="2"/>
          </rPr>
          <t>Calculates capital gain on stock:
(number of shares sold short)
times
(change in stock price)</t>
        </r>
      </text>
    </comment>
    <comment ref="B14" authorId="0">
      <text>
        <r>
          <rPr>
            <b/>
            <sz val="8"/>
            <color indexed="81"/>
            <rFont val="Tahoma"/>
            <family val="2"/>
          </rPr>
          <t>Calculates total dividends paid:
(number of shares sold short)
times
(cash dividends per share)</t>
        </r>
      </text>
    </comment>
    <comment ref="B15" authorId="0">
      <text>
        <r>
          <rPr>
            <b/>
            <sz val="8"/>
            <color indexed="81"/>
            <rFont val="Tahoma"/>
            <family val="2"/>
          </rPr>
          <t>Calculates net income on short sale:
(capital gain or loss on stock)
minus
(total dividends paid)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Calculates the percentage return
for the short sale:
(net income)
divided by
(initial investment)</t>
        </r>
      </text>
    </comment>
    <comment ref="B20" authorId="0">
      <text>
        <r>
          <rPr>
            <b/>
            <sz val="8"/>
            <color indexed="81"/>
            <rFont val="Tahoma"/>
            <family val="2"/>
          </rPr>
          <t>Calculates the percentage margin:
(equity in account)
divided by
(value of stock owed)</t>
        </r>
      </text>
    </comment>
    <comment ref="B22" authorId="0">
      <text>
        <r>
          <rPr>
            <b/>
            <sz val="8"/>
            <color indexed="81"/>
            <rFont val="Tahoma"/>
            <family val="2"/>
          </rPr>
          <t>Calculates price that leads to
a margin call based on:
initial investment (Cell B4) and
maintenance margin (Cell B10)</t>
        </r>
      </text>
    </comment>
    <comment ref="D26" authorId="0">
      <text>
        <r>
          <rPr>
            <b/>
            <sz val="8"/>
            <color indexed="81"/>
            <rFont val="Tahoma"/>
            <family val="2"/>
          </rPr>
          <t>Comments appear
in these cells</t>
        </r>
      </text>
    </comment>
  </commentList>
</comments>
</file>

<file path=xl/sharedStrings.xml><?xml version="1.0" encoding="utf-8"?>
<sst xmlns="http://schemas.openxmlformats.org/spreadsheetml/2006/main" count="84" uniqueCount="35">
  <si>
    <t>Chapter 3</t>
  </si>
  <si>
    <t>Short Sales</t>
  </si>
  <si>
    <t>Initial Investment</t>
  </si>
  <si>
    <t>Initial Margin Percentage</t>
  </si>
  <si>
    <t>Maintenance Margin Percentage</t>
  </si>
  <si>
    <t>Dividends Paid</t>
  </si>
  <si>
    <t>Net Income</t>
  </si>
  <si>
    <t>Return on Investment</t>
  </si>
  <si>
    <t>Margin Positions</t>
  </si>
  <si>
    <t>Margin Based on Ending Price</t>
  </si>
  <si>
    <t>Price for Margin Call</t>
  </si>
  <si>
    <t>Number of Shares Sold Short</t>
  </si>
  <si>
    <t>Ending</t>
  </si>
  <si>
    <t>St Price</t>
  </si>
  <si>
    <t>Return on</t>
  </si>
  <si>
    <t>Investment</t>
  </si>
  <si>
    <t>Return on Short Sale</t>
  </si>
  <si>
    <t>Initial Stock Price</t>
  </si>
  <si>
    <t>Ending Stock Price</t>
  </si>
  <si>
    <t>Capital Gain on Stock</t>
  </si>
  <si>
    <t>Cash Dividends Per Share</t>
  </si>
  <si>
    <t>Action or Formula</t>
  </si>
  <si>
    <t>for Column B</t>
  </si>
  <si>
    <t>Enter data</t>
  </si>
  <si>
    <t>(B4/B9)/B5</t>
  </si>
  <si>
    <t>B6*(B5-B7)</t>
  </si>
  <si>
    <t>B8*B6</t>
  </si>
  <si>
    <t>B13-B14</t>
  </si>
  <si>
    <t>B4</t>
  </si>
  <si>
    <t>B15/B16</t>
  </si>
  <si>
    <t>LEGEND:</t>
  </si>
  <si>
    <t>Value calculated</t>
  </si>
  <si>
    <t>(B4+(B5*B6)-B14)/(B6*(1+B10))</t>
  </si>
  <si>
    <t>(B4+(B5*B6)-B14-(B6*B7))/(B6*B7)</t>
  </si>
  <si>
    <t>See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</si>
</sst>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164" fontId="0" fillId="0" borderId="3" xfId="0" applyNumberFormat="1" applyBorder="1"/>
    <xf numFmtId="2" fontId="0" fillId="0" borderId="0" xfId="0" applyNumberFormat="1" applyBorder="1"/>
    <xf numFmtId="164" fontId="0" fillId="2" borderId="3" xfId="0" applyNumberFormat="1" applyFill="1" applyBorder="1"/>
    <xf numFmtId="10" fontId="0" fillId="2" borderId="3" xfId="0" applyNumberFormat="1" applyFill="1" applyBorder="1"/>
    <xf numFmtId="164" fontId="0" fillId="2" borderId="4" xfId="0" applyNumberFormat="1" applyFill="1" applyBorder="1"/>
    <xf numFmtId="2" fontId="0" fillId="2" borderId="4" xfId="0" applyNumberFormat="1" applyFill="1" applyBorder="1"/>
    <xf numFmtId="3" fontId="0" fillId="3" borderId="3" xfId="0" applyNumberFormat="1" applyFill="1" applyBorder="1"/>
    <xf numFmtId="164" fontId="0" fillId="3" borderId="3" xfId="0" applyNumberFormat="1" applyFill="1" applyBorder="1"/>
    <xf numFmtId="10" fontId="0" fillId="3" borderId="3" xfId="0" applyNumberFormat="1" applyFill="1" applyBorder="1"/>
    <xf numFmtId="10" fontId="0" fillId="3" borderId="0" xfId="0" applyNumberFormat="1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C28" sqref="C28"/>
    </sheetView>
  </sheetViews>
  <sheetFormatPr defaultRowHeight="12.75" x14ac:dyDescent="0.2"/>
  <cols>
    <col min="1" max="1" width="28" customWidth="1"/>
    <col min="2" max="2" width="11.28515625" customWidth="1"/>
    <col min="3" max="3" width="29.85546875" style="3" customWidth="1"/>
    <col min="5" max="5" width="11.42578125" customWidth="1"/>
    <col min="6" max="6" width="9.85546875" customWidth="1"/>
  </cols>
  <sheetData>
    <row r="1" spans="1:5" x14ac:dyDescent="0.2">
      <c r="A1" s="1" t="s">
        <v>0</v>
      </c>
    </row>
    <row r="2" spans="1:5" x14ac:dyDescent="0.2">
      <c r="A2" s="1" t="s">
        <v>1</v>
      </c>
      <c r="C2" s="2" t="s">
        <v>21</v>
      </c>
      <c r="D2" s="4" t="s">
        <v>12</v>
      </c>
      <c r="E2" s="4" t="s">
        <v>14</v>
      </c>
    </row>
    <row r="3" spans="1:5" x14ac:dyDescent="0.2">
      <c r="C3" s="6" t="s">
        <v>22</v>
      </c>
      <c r="D3" s="4" t="s">
        <v>13</v>
      </c>
      <c r="E3" s="7" t="s">
        <v>15</v>
      </c>
    </row>
    <row r="4" spans="1:5" x14ac:dyDescent="0.2">
      <c r="A4" t="s">
        <v>2</v>
      </c>
      <c r="B4" s="10">
        <v>50000</v>
      </c>
      <c r="C4" s="3" t="s">
        <v>23</v>
      </c>
      <c r="D4" s="5"/>
      <c r="E4" s="17">
        <f>B17</f>
        <v>0.6</v>
      </c>
    </row>
    <row r="5" spans="1:5" x14ac:dyDescent="0.2">
      <c r="A5" t="s">
        <v>17</v>
      </c>
      <c r="B5" s="10">
        <v>100</v>
      </c>
      <c r="C5" s="3" t="s">
        <v>23</v>
      </c>
      <c r="D5" s="12">
        <v>170</v>
      </c>
      <c r="E5" s="17">
        <f t="dataTable" ref="E5:E21" dt2D="0" dtr="0" r1="B7"/>
        <v>-1.4</v>
      </c>
    </row>
    <row r="6" spans="1:5" x14ac:dyDescent="0.2">
      <c r="A6" t="s">
        <v>11</v>
      </c>
      <c r="B6" s="14">
        <f>(B4/B9)/B5</f>
        <v>1000</v>
      </c>
      <c r="C6" s="3" t="s">
        <v>24</v>
      </c>
      <c r="D6" s="13">
        <v>160</v>
      </c>
      <c r="E6" s="17">
        <v>-1.2</v>
      </c>
    </row>
    <row r="7" spans="1:5" x14ac:dyDescent="0.2">
      <c r="A7" t="s">
        <v>18</v>
      </c>
      <c r="B7" s="10">
        <v>70</v>
      </c>
      <c r="C7" s="3" t="s">
        <v>23</v>
      </c>
      <c r="D7" s="13">
        <v>150</v>
      </c>
      <c r="E7" s="17">
        <v>-1</v>
      </c>
    </row>
    <row r="8" spans="1:5" x14ac:dyDescent="0.2">
      <c r="A8" t="s">
        <v>20</v>
      </c>
      <c r="B8" s="10">
        <v>0</v>
      </c>
      <c r="C8" s="3" t="s">
        <v>23</v>
      </c>
      <c r="D8" s="13">
        <v>140</v>
      </c>
      <c r="E8" s="17">
        <v>-0.8</v>
      </c>
    </row>
    <row r="9" spans="1:5" x14ac:dyDescent="0.2">
      <c r="A9" t="s">
        <v>3</v>
      </c>
      <c r="B9" s="11">
        <v>0.5</v>
      </c>
      <c r="C9" s="3" t="s">
        <v>23</v>
      </c>
      <c r="D9" s="13">
        <v>130</v>
      </c>
      <c r="E9" s="17">
        <v>-0.6</v>
      </c>
    </row>
    <row r="10" spans="1:5" x14ac:dyDescent="0.2">
      <c r="A10" t="s">
        <v>4</v>
      </c>
      <c r="B10" s="11">
        <v>0.3</v>
      </c>
      <c r="C10" s="3" t="s">
        <v>23</v>
      </c>
      <c r="D10" s="13">
        <v>120</v>
      </c>
      <c r="E10" s="17">
        <v>-0.4</v>
      </c>
    </row>
    <row r="11" spans="1:5" x14ac:dyDescent="0.2">
      <c r="D11" s="13">
        <v>110</v>
      </c>
      <c r="E11" s="17">
        <v>-0.2</v>
      </c>
    </row>
    <row r="12" spans="1:5" x14ac:dyDescent="0.2">
      <c r="A12" s="1" t="s">
        <v>16</v>
      </c>
      <c r="D12" s="13">
        <v>100</v>
      </c>
      <c r="E12" s="17">
        <v>0</v>
      </c>
    </row>
    <row r="13" spans="1:5" x14ac:dyDescent="0.2">
      <c r="A13" t="s">
        <v>19</v>
      </c>
      <c r="B13" s="15">
        <f>B6*(B5-B7)</f>
        <v>30000</v>
      </c>
      <c r="C13" s="3" t="s">
        <v>25</v>
      </c>
      <c r="D13" s="13">
        <v>90</v>
      </c>
      <c r="E13" s="17">
        <v>0.2</v>
      </c>
    </row>
    <row r="14" spans="1:5" x14ac:dyDescent="0.2">
      <c r="A14" t="s">
        <v>5</v>
      </c>
      <c r="B14" s="15">
        <f>B8*B6</f>
        <v>0</v>
      </c>
      <c r="C14" s="3" t="s">
        <v>26</v>
      </c>
      <c r="D14" s="13">
        <v>80</v>
      </c>
      <c r="E14" s="17">
        <v>0.4</v>
      </c>
    </row>
    <row r="15" spans="1:5" x14ac:dyDescent="0.2">
      <c r="A15" t="s">
        <v>6</v>
      </c>
      <c r="B15" s="15">
        <f>B13-B14</f>
        <v>30000</v>
      </c>
      <c r="C15" s="3" t="s">
        <v>27</v>
      </c>
      <c r="D15" s="13">
        <v>70</v>
      </c>
      <c r="E15" s="17">
        <v>0.6</v>
      </c>
    </row>
    <row r="16" spans="1:5" x14ac:dyDescent="0.2">
      <c r="A16" t="s">
        <v>2</v>
      </c>
      <c r="B16" s="8">
        <f>B4</f>
        <v>50000</v>
      </c>
      <c r="C16" s="3" t="s">
        <v>28</v>
      </c>
      <c r="D16" s="13">
        <v>60</v>
      </c>
      <c r="E16" s="17">
        <v>0.8</v>
      </c>
    </row>
    <row r="17" spans="1:5" x14ac:dyDescent="0.2">
      <c r="A17" t="s">
        <v>7</v>
      </c>
      <c r="B17" s="16">
        <f>B15/B16</f>
        <v>0.6</v>
      </c>
      <c r="C17" s="3" t="s">
        <v>29</v>
      </c>
      <c r="D17" s="13">
        <v>50</v>
      </c>
      <c r="E17" s="17">
        <v>1</v>
      </c>
    </row>
    <row r="18" spans="1:5" x14ac:dyDescent="0.2">
      <c r="D18" s="13">
        <v>40</v>
      </c>
      <c r="E18" s="17">
        <v>1.2</v>
      </c>
    </row>
    <row r="19" spans="1:5" x14ac:dyDescent="0.2">
      <c r="A19" s="1" t="s">
        <v>8</v>
      </c>
      <c r="D19" s="13">
        <v>30</v>
      </c>
      <c r="E19" s="17">
        <v>1.4</v>
      </c>
    </row>
    <row r="20" spans="1:5" x14ac:dyDescent="0.2">
      <c r="A20" t="s">
        <v>9</v>
      </c>
      <c r="B20" s="16">
        <f>(B4+(B5*B6)-B14-(B6*B7))/(B6*B7)</f>
        <v>1.1428571428571428</v>
      </c>
      <c r="C20" s="3" t="s">
        <v>33</v>
      </c>
      <c r="D20" s="13">
        <v>20</v>
      </c>
      <c r="E20" s="17">
        <v>1.6</v>
      </c>
    </row>
    <row r="21" spans="1:5" x14ac:dyDescent="0.2">
      <c r="B21" s="9"/>
      <c r="D21" s="13">
        <v>10</v>
      </c>
      <c r="E21" s="17">
        <v>1.8</v>
      </c>
    </row>
    <row r="22" spans="1:5" x14ac:dyDescent="0.2">
      <c r="A22" t="s">
        <v>10</v>
      </c>
      <c r="B22" s="15">
        <f>(B4+(B5*B6)-B14)/(B6*(1+B10))</f>
        <v>115.38461538461539</v>
      </c>
      <c r="C22" s="3" t="s">
        <v>32</v>
      </c>
    </row>
    <row r="23" spans="1:5" x14ac:dyDescent="0.2">
      <c r="D23" s="18" t="s">
        <v>30</v>
      </c>
      <c r="E23" s="19"/>
    </row>
    <row r="24" spans="1:5" x14ac:dyDescent="0.2">
      <c r="D24" s="20" t="s">
        <v>23</v>
      </c>
      <c r="E24" s="21"/>
    </row>
    <row r="25" spans="1:5" x14ac:dyDescent="0.2">
      <c r="D25" s="22" t="s">
        <v>31</v>
      </c>
      <c r="E25" s="23"/>
    </row>
    <row r="26" spans="1:5" x14ac:dyDescent="0.2">
      <c r="D26" s="18" t="s">
        <v>34</v>
      </c>
      <c r="E26" s="19"/>
    </row>
  </sheetData>
  <mergeCells count="4">
    <mergeCell ref="D23:E23"/>
    <mergeCell ref="D24:E24"/>
    <mergeCell ref="D25:E25"/>
    <mergeCell ref="D26:E26"/>
  </mergeCells>
  <phoneticPr fontId="0" type="noConversion"/>
  <printOptions headings="1" gridLines="1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workbookViewId="0">
      <selection activeCell="C37" sqref="C37"/>
    </sheetView>
  </sheetViews>
  <sheetFormatPr defaultRowHeight="12.75" x14ac:dyDescent="0.2"/>
  <cols>
    <col min="1" max="1" width="28" customWidth="1"/>
    <col min="2" max="2" width="11.28515625" customWidth="1"/>
    <col min="3" max="3" width="29.85546875" style="3" customWidth="1"/>
    <col min="5" max="5" width="11.42578125" customWidth="1"/>
    <col min="6" max="6" width="9.85546875" customWidth="1"/>
  </cols>
  <sheetData>
    <row r="1" spans="1:5" x14ac:dyDescent="0.2">
      <c r="A1" s="1" t="s">
        <v>0</v>
      </c>
    </row>
    <row r="2" spans="1:5" x14ac:dyDescent="0.2">
      <c r="A2" s="1" t="s">
        <v>1</v>
      </c>
      <c r="C2" s="2" t="s">
        <v>21</v>
      </c>
      <c r="D2" s="4" t="s">
        <v>12</v>
      </c>
      <c r="E2" s="4" t="s">
        <v>14</v>
      </c>
    </row>
    <row r="3" spans="1:5" x14ac:dyDescent="0.2">
      <c r="C3" s="6" t="s">
        <v>22</v>
      </c>
      <c r="D3" s="4" t="s">
        <v>13</v>
      </c>
      <c r="E3" s="7" t="s">
        <v>15</v>
      </c>
    </row>
    <row r="4" spans="1:5" x14ac:dyDescent="0.2">
      <c r="A4" t="s">
        <v>2</v>
      </c>
      <c r="B4" s="10">
        <v>50000</v>
      </c>
      <c r="C4" s="3" t="s">
        <v>23</v>
      </c>
      <c r="D4" s="5"/>
      <c r="E4" s="17">
        <f>B17</f>
        <v>0.6</v>
      </c>
    </row>
    <row r="5" spans="1:5" x14ac:dyDescent="0.2">
      <c r="A5" t="s">
        <v>17</v>
      </c>
      <c r="B5" s="10">
        <v>100</v>
      </c>
      <c r="C5" s="3" t="s">
        <v>23</v>
      </c>
      <c r="D5" s="12">
        <v>170</v>
      </c>
      <c r="E5" s="17">
        <f t="dataTable" ref="E5:E21" dt2D="0" dtr="0" r1="B7"/>
        <v>-1.4</v>
      </c>
    </row>
    <row r="6" spans="1:5" x14ac:dyDescent="0.2">
      <c r="A6" t="s">
        <v>11</v>
      </c>
      <c r="B6" s="14">
        <f>(B4/B9)/B5</f>
        <v>1000</v>
      </c>
      <c r="C6" s="3" t="s">
        <v>24</v>
      </c>
      <c r="D6" s="13">
        <v>160</v>
      </c>
      <c r="E6" s="17">
        <v>-1.2</v>
      </c>
    </row>
    <row r="7" spans="1:5" x14ac:dyDescent="0.2">
      <c r="A7" t="s">
        <v>18</v>
      </c>
      <c r="B7" s="10">
        <v>70</v>
      </c>
      <c r="C7" s="3" t="s">
        <v>23</v>
      </c>
      <c r="D7" s="13">
        <v>150</v>
      </c>
      <c r="E7" s="17">
        <v>-1</v>
      </c>
    </row>
    <row r="8" spans="1:5" x14ac:dyDescent="0.2">
      <c r="A8" t="s">
        <v>20</v>
      </c>
      <c r="B8" s="10">
        <v>0</v>
      </c>
      <c r="C8" s="3" t="s">
        <v>23</v>
      </c>
      <c r="D8" s="13">
        <v>140</v>
      </c>
      <c r="E8" s="17">
        <v>-0.8</v>
      </c>
    </row>
    <row r="9" spans="1:5" x14ac:dyDescent="0.2">
      <c r="A9" t="s">
        <v>3</v>
      </c>
      <c r="B9" s="11">
        <v>0.5</v>
      </c>
      <c r="C9" s="3" t="s">
        <v>23</v>
      </c>
      <c r="D9" s="13">
        <v>130</v>
      </c>
      <c r="E9" s="17">
        <v>-0.6</v>
      </c>
    </row>
    <row r="10" spans="1:5" x14ac:dyDescent="0.2">
      <c r="A10" t="s">
        <v>4</v>
      </c>
      <c r="B10" s="11">
        <v>0.3</v>
      </c>
      <c r="C10" s="3" t="s">
        <v>23</v>
      </c>
      <c r="D10" s="13">
        <v>120</v>
      </c>
      <c r="E10" s="17">
        <v>-0.4</v>
      </c>
    </row>
    <row r="11" spans="1:5" x14ac:dyDescent="0.2">
      <c r="D11" s="13">
        <v>110</v>
      </c>
      <c r="E11" s="17">
        <v>-0.2</v>
      </c>
    </row>
    <row r="12" spans="1:5" x14ac:dyDescent="0.2">
      <c r="A12" s="1" t="s">
        <v>16</v>
      </c>
      <c r="D12" s="13">
        <v>100</v>
      </c>
      <c r="E12" s="17">
        <v>0</v>
      </c>
    </row>
    <row r="13" spans="1:5" x14ac:dyDescent="0.2">
      <c r="A13" t="s">
        <v>19</v>
      </c>
      <c r="B13" s="15">
        <f>B6*(B5-B7)</f>
        <v>30000</v>
      </c>
      <c r="C13" s="3" t="s">
        <v>25</v>
      </c>
      <c r="D13" s="13">
        <v>90</v>
      </c>
      <c r="E13" s="17">
        <v>0.2</v>
      </c>
    </row>
    <row r="14" spans="1:5" x14ac:dyDescent="0.2">
      <c r="A14" t="s">
        <v>5</v>
      </c>
      <c r="B14" s="15">
        <f>B8*B6</f>
        <v>0</v>
      </c>
      <c r="C14" s="3" t="s">
        <v>26</v>
      </c>
      <c r="D14" s="13">
        <v>80</v>
      </c>
      <c r="E14" s="17">
        <v>0.4</v>
      </c>
    </row>
    <row r="15" spans="1:5" x14ac:dyDescent="0.2">
      <c r="A15" t="s">
        <v>6</v>
      </c>
      <c r="B15" s="15">
        <f>B13-B14</f>
        <v>30000</v>
      </c>
      <c r="C15" s="3" t="s">
        <v>27</v>
      </c>
      <c r="D15" s="13">
        <v>70</v>
      </c>
      <c r="E15" s="17">
        <v>0.6</v>
      </c>
    </row>
    <row r="16" spans="1:5" x14ac:dyDescent="0.2">
      <c r="A16" t="s">
        <v>2</v>
      </c>
      <c r="B16" s="8">
        <f>B4</f>
        <v>50000</v>
      </c>
      <c r="C16" s="3" t="s">
        <v>28</v>
      </c>
      <c r="D16" s="13">
        <v>60</v>
      </c>
      <c r="E16" s="17">
        <v>0.8</v>
      </c>
    </row>
    <row r="17" spans="1:5" x14ac:dyDescent="0.2">
      <c r="A17" t="s">
        <v>7</v>
      </c>
      <c r="B17" s="16">
        <f>B15/B16</f>
        <v>0.6</v>
      </c>
      <c r="C17" s="3" t="s">
        <v>29</v>
      </c>
      <c r="D17" s="13">
        <v>50</v>
      </c>
      <c r="E17" s="17">
        <v>1</v>
      </c>
    </row>
    <row r="18" spans="1:5" x14ac:dyDescent="0.2">
      <c r="D18" s="13">
        <v>40</v>
      </c>
      <c r="E18" s="17">
        <v>1.2</v>
      </c>
    </row>
    <row r="19" spans="1:5" x14ac:dyDescent="0.2">
      <c r="A19" s="1" t="s">
        <v>8</v>
      </c>
      <c r="D19" s="13">
        <v>30</v>
      </c>
      <c r="E19" s="17">
        <v>1.4</v>
      </c>
    </row>
    <row r="20" spans="1:5" x14ac:dyDescent="0.2">
      <c r="A20" t="s">
        <v>9</v>
      </c>
      <c r="B20" s="16">
        <f>(B4+(B5*B6)-B14-(B6*B7))/(B6*B7)</f>
        <v>1.1428571428571428</v>
      </c>
      <c r="C20" s="3" t="s">
        <v>33</v>
      </c>
      <c r="D20" s="13">
        <v>20</v>
      </c>
      <c r="E20" s="17">
        <v>1.6</v>
      </c>
    </row>
    <row r="21" spans="1:5" x14ac:dyDescent="0.2">
      <c r="B21" s="9"/>
      <c r="D21" s="13">
        <v>10</v>
      </c>
      <c r="E21" s="17">
        <v>1.8</v>
      </c>
    </row>
    <row r="22" spans="1:5" x14ac:dyDescent="0.2">
      <c r="A22" t="s">
        <v>10</v>
      </c>
      <c r="B22" s="15">
        <f>(B4+(B5*B6)-B14)/(B6*(1+B10))</f>
        <v>115.38461538461539</v>
      </c>
      <c r="C22" s="3" t="s">
        <v>32</v>
      </c>
    </row>
    <row r="23" spans="1:5" x14ac:dyDescent="0.2">
      <c r="D23" s="18" t="s">
        <v>30</v>
      </c>
      <c r="E23" s="19"/>
    </row>
    <row r="24" spans="1:5" x14ac:dyDescent="0.2">
      <c r="D24" s="20" t="s">
        <v>23</v>
      </c>
      <c r="E24" s="21"/>
    </row>
    <row r="25" spans="1:5" x14ac:dyDescent="0.2">
      <c r="D25" s="22" t="s">
        <v>31</v>
      </c>
      <c r="E25" s="23"/>
    </row>
    <row r="26" spans="1:5" x14ac:dyDescent="0.2">
      <c r="D26" s="18" t="s">
        <v>34</v>
      </c>
      <c r="E26" s="19"/>
    </row>
  </sheetData>
  <mergeCells count="4">
    <mergeCell ref="D23:E23"/>
    <mergeCell ref="D24:E24"/>
    <mergeCell ref="D25:E25"/>
    <mergeCell ref="D26:E26"/>
  </mergeCells>
  <phoneticPr fontId="0" type="noConversion"/>
  <printOptions headings="1" gridLines="1"/>
  <pageMargins left="0.75" right="0.75" top="1" bottom="1" header="0.5" footer="0.5"/>
  <pageSetup scale="97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Book Model </vt:lpstr>
      <vt:lpstr>Web Model</vt:lpstr>
      <vt:lpstr>'Book Model '!Print_Area</vt:lpstr>
      <vt:lpstr>'Web Model'!Print_Area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Johnson</dc:creator>
  <cp:lastModifiedBy>Bathurst, Noelle</cp:lastModifiedBy>
  <cp:lastPrinted>2003-04-16T16:32:52Z</cp:lastPrinted>
  <dcterms:created xsi:type="dcterms:W3CDTF">1999-10-27T21:23:24Z</dcterms:created>
  <dcterms:modified xsi:type="dcterms:W3CDTF">2017-05-10T17:06:45Z</dcterms:modified>
</cp:coreProperties>
</file>